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CB440EB2-1094-C643-8A04-950C7353C12C}" xr6:coauthVersionLast="47" xr6:coauthVersionMax="47" xr10:uidLastSave="{00000000-0000-0000-0000-000000000000}"/>
  <bookViews>
    <workbookView xWindow="18580" yWindow="6920" windowWidth="37000" windowHeight="21600" activeTab="2" xr2:uid="{00000000-000D-0000-FFFF-FFFF00000000}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5" i="1" l="1"/>
  <c r="O105" i="1"/>
  <c r="P105" i="1"/>
  <c r="N106" i="1"/>
  <c r="O106" i="1"/>
  <c r="P106" i="1"/>
  <c r="N107" i="1"/>
  <c r="P107" i="1" s="1"/>
  <c r="O107" i="1"/>
  <c r="N108" i="1"/>
  <c r="O108" i="1"/>
  <c r="P108" i="1"/>
  <c r="N109" i="1"/>
  <c r="P109" i="1" s="1"/>
  <c r="O109" i="1"/>
  <c r="N110" i="1"/>
  <c r="P110" i="1" s="1"/>
  <c r="O110" i="1"/>
  <c r="N94" i="1"/>
  <c r="O94" i="1"/>
  <c r="P94" i="1"/>
  <c r="N95" i="1"/>
  <c r="O95" i="1"/>
  <c r="P95" i="1" s="1"/>
  <c r="N96" i="1"/>
  <c r="O96" i="1"/>
  <c r="P96" i="1"/>
  <c r="N97" i="1" l="1"/>
  <c r="O97" i="1"/>
  <c r="P97" i="1" s="1"/>
  <c r="N98" i="1"/>
  <c r="O98" i="1"/>
  <c r="N99" i="1"/>
  <c r="O99" i="1"/>
  <c r="P99" i="1" s="1"/>
  <c r="N100" i="1"/>
  <c r="O100" i="1"/>
  <c r="P100" i="1"/>
  <c r="N101" i="1"/>
  <c r="P101" i="1" s="1"/>
  <c r="O101" i="1"/>
  <c r="N102" i="1"/>
  <c r="P102" i="1" s="1"/>
  <c r="O102" i="1"/>
  <c r="N103" i="1"/>
  <c r="O103" i="1"/>
  <c r="P103" i="1" s="1"/>
  <c r="N104" i="1"/>
  <c r="P104" i="1" s="1"/>
  <c r="O104" i="1"/>
  <c r="N111" i="1"/>
  <c r="O111" i="1"/>
  <c r="P111" i="1" s="1"/>
  <c r="N112" i="1"/>
  <c r="P112" i="1" s="1"/>
  <c r="O112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N69" i="1"/>
  <c r="O69" i="1"/>
  <c r="P69" i="1"/>
  <c r="N70" i="1"/>
  <c r="O70" i="1"/>
  <c r="P70" i="1" s="1"/>
  <c r="N71" i="1"/>
  <c r="P71" i="1" s="1"/>
  <c r="O71" i="1"/>
  <c r="N72" i="1"/>
  <c r="O72" i="1"/>
  <c r="P72" i="1"/>
  <c r="N73" i="1"/>
  <c r="O73" i="1"/>
  <c r="P73" i="1" s="1"/>
  <c r="N74" i="1"/>
  <c r="P74" i="1" s="1"/>
  <c r="O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P79" i="1" s="1"/>
  <c r="O79" i="1"/>
  <c r="N80" i="1"/>
  <c r="O80" i="1"/>
  <c r="P80" i="1"/>
  <c r="N81" i="1"/>
  <c r="P81" i="1" s="1"/>
  <c r="O81" i="1"/>
  <c r="N82" i="1"/>
  <c r="O82" i="1"/>
  <c r="P82" i="1"/>
  <c r="N83" i="1"/>
  <c r="O83" i="1"/>
  <c r="P83" i="1"/>
  <c r="N85" i="1"/>
  <c r="O85" i="1"/>
  <c r="P85" i="1"/>
  <c r="N86" i="1"/>
  <c r="O86" i="1"/>
  <c r="P86" i="1" s="1"/>
  <c r="N87" i="1"/>
  <c r="P87" i="1" s="1"/>
  <c r="O87" i="1"/>
  <c r="N88" i="1"/>
  <c r="O88" i="1"/>
  <c r="P88" i="1"/>
  <c r="N89" i="1"/>
  <c r="O89" i="1"/>
  <c r="P89" i="1" s="1"/>
  <c r="N90" i="1"/>
  <c r="O90" i="1"/>
  <c r="N91" i="1"/>
  <c r="O91" i="1"/>
  <c r="N92" i="1"/>
  <c r="P92" i="1" s="1"/>
  <c r="O92" i="1"/>
  <c r="N93" i="1"/>
  <c r="O93" i="1"/>
  <c r="P93" i="1"/>
  <c r="N65" i="1"/>
  <c r="O65" i="1"/>
  <c r="N66" i="1"/>
  <c r="O66" i="1"/>
  <c r="N67" i="1"/>
  <c r="O67" i="1"/>
  <c r="N68" i="1"/>
  <c r="O68" i="1"/>
  <c r="N84" i="1"/>
  <c r="P84" i="1" s="1"/>
  <c r="O84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D10" i="1"/>
  <c r="N10" i="1" s="1"/>
  <c r="G10" i="1"/>
  <c r="H10" i="1"/>
  <c r="I10" i="1"/>
  <c r="J10" i="1"/>
  <c r="O10" i="1"/>
  <c r="Q10" i="1"/>
  <c r="R10" i="1"/>
  <c r="D25" i="1"/>
  <c r="G25" i="1"/>
  <c r="H25" i="1"/>
  <c r="I25" i="1"/>
  <c r="J25" i="1"/>
  <c r="G40" i="1"/>
  <c r="H40" i="1"/>
  <c r="I40" i="1"/>
  <c r="J40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8" i="1"/>
  <c r="R58" i="1"/>
  <c r="Q59" i="1"/>
  <c r="R59" i="1"/>
  <c r="Q62" i="1"/>
  <c r="R62" i="1"/>
  <c r="Q63" i="1"/>
  <c r="R63" i="1"/>
  <c r="Q64" i="1"/>
  <c r="R64" i="1"/>
  <c r="Q57" i="1"/>
  <c r="R57" i="1"/>
  <c r="Q60" i="1"/>
  <c r="R60" i="1"/>
  <c r="Q61" i="1"/>
  <c r="R61" i="1"/>
  <c r="Q65" i="1"/>
  <c r="R65" i="1"/>
  <c r="Q66" i="1"/>
  <c r="R66" i="1"/>
  <c r="Q67" i="1"/>
  <c r="R67" i="1"/>
  <c r="Q68" i="1"/>
  <c r="R68" i="1"/>
  <c r="R2" i="1"/>
  <c r="Q2" i="1"/>
  <c r="D61" i="1"/>
  <c r="D64" i="1"/>
  <c r="D63" i="1"/>
  <c r="D62" i="1"/>
  <c r="D59" i="1"/>
  <c r="D56" i="1"/>
  <c r="D54" i="1"/>
  <c r="D53" i="1"/>
  <c r="D52" i="1"/>
  <c r="D50" i="1"/>
  <c r="D49" i="1"/>
  <c r="D47" i="1"/>
  <c r="D46" i="1"/>
  <c r="D44" i="1"/>
  <c r="D41" i="1"/>
  <c r="D39" i="1"/>
  <c r="D35" i="1"/>
  <c r="D33" i="1"/>
  <c r="D31" i="1"/>
  <c r="D30" i="1"/>
  <c r="D37" i="1"/>
  <c r="D34" i="1"/>
  <c r="D32" i="1"/>
  <c r="D29" i="1"/>
  <c r="D24" i="1"/>
  <c r="D28" i="1"/>
  <c r="D26" i="1"/>
  <c r="D22" i="1"/>
  <c r="D18" i="1"/>
  <c r="D17" i="1"/>
  <c r="D16" i="1"/>
  <c r="D14" i="1"/>
  <c r="D13" i="1"/>
  <c r="D12" i="1"/>
  <c r="D15" i="1"/>
  <c r="D8" i="1"/>
  <c r="D7" i="1"/>
  <c r="D6" i="1"/>
  <c r="D9" i="1"/>
  <c r="D4" i="1"/>
  <c r="D3" i="1"/>
  <c r="P65" i="1" l="1"/>
  <c r="P98" i="1"/>
  <c r="P91" i="1"/>
  <c r="P90" i="1"/>
  <c r="P68" i="1"/>
  <c r="P67" i="1"/>
  <c r="P66" i="1"/>
  <c r="P1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O61" i="1"/>
  <c r="N61" i="1"/>
  <c r="J61" i="1"/>
  <c r="I61" i="1"/>
  <c r="H61" i="1"/>
  <c r="G61" i="1"/>
  <c r="O60" i="1"/>
  <c r="N60" i="1"/>
  <c r="J60" i="1"/>
  <c r="I60" i="1"/>
  <c r="H60" i="1"/>
  <c r="G60" i="1"/>
  <c r="O57" i="1"/>
  <c r="N57" i="1"/>
  <c r="J57" i="1"/>
  <c r="I57" i="1"/>
  <c r="H57" i="1"/>
  <c r="G57" i="1"/>
  <c r="O64" i="1"/>
  <c r="N64" i="1"/>
  <c r="J64" i="1"/>
  <c r="I64" i="1"/>
  <c r="H64" i="1"/>
  <c r="G64" i="1"/>
  <c r="O63" i="1"/>
  <c r="N63" i="1"/>
  <c r="J63" i="1"/>
  <c r="I63" i="1"/>
  <c r="H63" i="1"/>
  <c r="G63" i="1"/>
  <c r="O62" i="1"/>
  <c r="N62" i="1"/>
  <c r="J62" i="1"/>
  <c r="I62" i="1"/>
  <c r="H62" i="1"/>
  <c r="G62" i="1"/>
  <c r="O59" i="1"/>
  <c r="N59" i="1"/>
  <c r="J59" i="1"/>
  <c r="I59" i="1"/>
  <c r="H59" i="1"/>
  <c r="G59" i="1"/>
  <c r="O58" i="1"/>
  <c r="N58" i="1"/>
  <c r="J58" i="1"/>
  <c r="I58" i="1"/>
  <c r="H58" i="1"/>
  <c r="G58" i="1"/>
  <c r="O56" i="1"/>
  <c r="N56" i="1"/>
  <c r="J56" i="1"/>
  <c r="I56" i="1"/>
  <c r="H56" i="1"/>
  <c r="G56" i="1"/>
  <c r="O48" i="1"/>
  <c r="N48" i="1"/>
  <c r="J48" i="1"/>
  <c r="I48" i="1"/>
  <c r="H48" i="1"/>
  <c r="G48" i="1"/>
  <c r="O54" i="1"/>
  <c r="N54" i="1"/>
  <c r="J54" i="1"/>
  <c r="I54" i="1"/>
  <c r="H54" i="1"/>
  <c r="G54" i="1"/>
  <c r="O53" i="1"/>
  <c r="N53" i="1"/>
  <c r="J53" i="1"/>
  <c r="I53" i="1"/>
  <c r="H53" i="1"/>
  <c r="G53" i="1"/>
  <c r="O52" i="1"/>
  <c r="N52" i="1"/>
  <c r="J52" i="1"/>
  <c r="I52" i="1"/>
  <c r="H52" i="1"/>
  <c r="G52" i="1"/>
  <c r="O51" i="1"/>
  <c r="N51" i="1"/>
  <c r="J51" i="1"/>
  <c r="I51" i="1"/>
  <c r="H51" i="1"/>
  <c r="G51" i="1"/>
  <c r="O50" i="1"/>
  <c r="N50" i="1"/>
  <c r="J50" i="1"/>
  <c r="I50" i="1"/>
  <c r="H50" i="1"/>
  <c r="G50" i="1"/>
  <c r="O49" i="1"/>
  <c r="N49" i="1"/>
  <c r="J49" i="1"/>
  <c r="I49" i="1"/>
  <c r="H49" i="1"/>
  <c r="G49" i="1"/>
  <c r="O47" i="1"/>
  <c r="N47" i="1"/>
  <c r="J47" i="1"/>
  <c r="I47" i="1"/>
  <c r="H47" i="1"/>
  <c r="G47" i="1"/>
  <c r="O55" i="1"/>
  <c r="N55" i="1"/>
  <c r="J55" i="1"/>
  <c r="I55" i="1"/>
  <c r="H55" i="1"/>
  <c r="G55" i="1"/>
  <c r="O46" i="1"/>
  <c r="N46" i="1"/>
  <c r="J46" i="1"/>
  <c r="I46" i="1"/>
  <c r="H46" i="1"/>
  <c r="G46" i="1"/>
  <c r="O44" i="1"/>
  <c r="N44" i="1"/>
  <c r="J44" i="1"/>
  <c r="I44" i="1"/>
  <c r="H44" i="1"/>
  <c r="G44" i="1"/>
  <c r="O43" i="1"/>
  <c r="N43" i="1"/>
  <c r="J43" i="1"/>
  <c r="I43" i="1"/>
  <c r="H43" i="1"/>
  <c r="G43" i="1"/>
  <c r="O42" i="1"/>
  <c r="N42" i="1"/>
  <c r="J42" i="1"/>
  <c r="I42" i="1"/>
  <c r="H42" i="1"/>
  <c r="G42" i="1"/>
  <c r="O41" i="1"/>
  <c r="N41" i="1"/>
  <c r="J41" i="1"/>
  <c r="I41" i="1"/>
  <c r="H41" i="1"/>
  <c r="G41" i="1"/>
  <c r="O40" i="1"/>
  <c r="N40" i="1"/>
  <c r="O39" i="1"/>
  <c r="N39" i="1"/>
  <c r="J39" i="1"/>
  <c r="I39" i="1"/>
  <c r="H39" i="1"/>
  <c r="G39" i="1"/>
  <c r="O45" i="1"/>
  <c r="N45" i="1"/>
  <c r="J45" i="1"/>
  <c r="I45" i="1"/>
  <c r="H45" i="1"/>
  <c r="G45" i="1"/>
  <c r="O38" i="1"/>
  <c r="N38" i="1"/>
  <c r="J38" i="1"/>
  <c r="I38" i="1"/>
  <c r="H38" i="1"/>
  <c r="G38" i="1"/>
  <c r="O35" i="1"/>
  <c r="N35" i="1"/>
  <c r="J35" i="1"/>
  <c r="I35" i="1"/>
  <c r="H35" i="1"/>
  <c r="G35" i="1"/>
  <c r="O33" i="1"/>
  <c r="N33" i="1"/>
  <c r="J33" i="1"/>
  <c r="I33" i="1"/>
  <c r="H33" i="1"/>
  <c r="G33" i="1"/>
  <c r="O31" i="1"/>
  <c r="N31" i="1"/>
  <c r="J31" i="1"/>
  <c r="I31" i="1"/>
  <c r="H31" i="1"/>
  <c r="G31" i="1"/>
  <c r="O30" i="1"/>
  <c r="N30" i="1"/>
  <c r="J30" i="1"/>
  <c r="I30" i="1"/>
  <c r="H30" i="1"/>
  <c r="G30" i="1"/>
  <c r="O37" i="1"/>
  <c r="N37" i="1"/>
  <c r="J37" i="1"/>
  <c r="I37" i="1"/>
  <c r="H37" i="1"/>
  <c r="G37" i="1"/>
  <c r="O36" i="1"/>
  <c r="N36" i="1"/>
  <c r="J36" i="1"/>
  <c r="I36" i="1"/>
  <c r="H36" i="1"/>
  <c r="G36" i="1"/>
  <c r="O34" i="1"/>
  <c r="N34" i="1"/>
  <c r="J34" i="1"/>
  <c r="I34" i="1"/>
  <c r="H34" i="1"/>
  <c r="G34" i="1"/>
  <c r="O32" i="1"/>
  <c r="N32" i="1"/>
  <c r="J32" i="1"/>
  <c r="I32" i="1"/>
  <c r="H32" i="1"/>
  <c r="G32" i="1"/>
  <c r="O29" i="1"/>
  <c r="N29" i="1"/>
  <c r="J29" i="1"/>
  <c r="I29" i="1"/>
  <c r="H29" i="1"/>
  <c r="G29" i="1"/>
  <c r="O24" i="1"/>
  <c r="N24" i="1"/>
  <c r="J24" i="1"/>
  <c r="I24" i="1"/>
  <c r="H24" i="1"/>
  <c r="G24" i="1"/>
  <c r="O23" i="1"/>
  <c r="N23" i="1"/>
  <c r="J23" i="1"/>
  <c r="I23" i="1"/>
  <c r="H23" i="1"/>
  <c r="G23" i="1"/>
  <c r="O28" i="1"/>
  <c r="N28" i="1"/>
  <c r="J28" i="1"/>
  <c r="I28" i="1"/>
  <c r="H28" i="1"/>
  <c r="G28" i="1"/>
  <c r="O26" i="1"/>
  <c r="N26" i="1"/>
  <c r="J26" i="1"/>
  <c r="I26" i="1"/>
  <c r="H26" i="1"/>
  <c r="G26" i="1"/>
  <c r="O25" i="1"/>
  <c r="N25" i="1"/>
  <c r="O22" i="1"/>
  <c r="N22" i="1"/>
  <c r="J22" i="1"/>
  <c r="I22" i="1"/>
  <c r="H22" i="1"/>
  <c r="G22" i="1"/>
  <c r="O21" i="1"/>
  <c r="N21" i="1"/>
  <c r="J21" i="1"/>
  <c r="I21" i="1"/>
  <c r="H21" i="1"/>
  <c r="G21" i="1"/>
  <c r="O20" i="1"/>
  <c r="N20" i="1"/>
  <c r="J20" i="1"/>
  <c r="I20" i="1"/>
  <c r="H20" i="1"/>
  <c r="G20" i="1"/>
  <c r="O27" i="1"/>
  <c r="N27" i="1"/>
  <c r="J27" i="1"/>
  <c r="I27" i="1"/>
  <c r="H27" i="1"/>
  <c r="G27" i="1"/>
  <c r="O19" i="1"/>
  <c r="N19" i="1"/>
  <c r="J19" i="1"/>
  <c r="I19" i="1"/>
  <c r="H19" i="1"/>
  <c r="G19" i="1"/>
  <c r="O18" i="1"/>
  <c r="N18" i="1"/>
  <c r="J18" i="1"/>
  <c r="I18" i="1"/>
  <c r="H18" i="1"/>
  <c r="G18" i="1"/>
  <c r="O17" i="1"/>
  <c r="N17" i="1"/>
  <c r="J17" i="1"/>
  <c r="I17" i="1"/>
  <c r="H17" i="1"/>
  <c r="G17" i="1"/>
  <c r="O16" i="1"/>
  <c r="N16" i="1"/>
  <c r="J16" i="1"/>
  <c r="I16" i="1"/>
  <c r="H16" i="1"/>
  <c r="G16" i="1"/>
  <c r="O14" i="1"/>
  <c r="N14" i="1"/>
  <c r="J14" i="1"/>
  <c r="I14" i="1"/>
  <c r="H14" i="1"/>
  <c r="G14" i="1"/>
  <c r="O13" i="1"/>
  <c r="N13" i="1"/>
  <c r="J13" i="1"/>
  <c r="I13" i="1"/>
  <c r="H13" i="1"/>
  <c r="G13" i="1"/>
  <c r="O12" i="1"/>
  <c r="N12" i="1"/>
  <c r="J12" i="1"/>
  <c r="I12" i="1"/>
  <c r="H12" i="1"/>
  <c r="G12" i="1"/>
  <c r="O11" i="1"/>
  <c r="N11" i="1"/>
  <c r="J11" i="1"/>
  <c r="I11" i="1"/>
  <c r="H11" i="1"/>
  <c r="G11" i="1"/>
  <c r="O15" i="1"/>
  <c r="N15" i="1"/>
  <c r="J15" i="1"/>
  <c r="I15" i="1"/>
  <c r="H15" i="1"/>
  <c r="G15" i="1"/>
  <c r="O8" i="1"/>
  <c r="N8" i="1"/>
  <c r="J8" i="1"/>
  <c r="I8" i="1"/>
  <c r="H8" i="1"/>
  <c r="G8" i="1"/>
  <c r="O7" i="1"/>
  <c r="N7" i="1"/>
  <c r="J7" i="1"/>
  <c r="I7" i="1"/>
  <c r="H7" i="1"/>
  <c r="G7" i="1"/>
  <c r="O6" i="1"/>
  <c r="N6" i="1"/>
  <c r="J6" i="1"/>
  <c r="I6" i="1"/>
  <c r="H6" i="1"/>
  <c r="G6" i="1"/>
  <c r="O9" i="1"/>
  <c r="N9" i="1"/>
  <c r="J9" i="1"/>
  <c r="I9" i="1"/>
  <c r="H9" i="1"/>
  <c r="G9" i="1"/>
  <c r="O5" i="1"/>
  <c r="N5" i="1"/>
  <c r="J5" i="1"/>
  <c r="I5" i="1"/>
  <c r="H5" i="1"/>
  <c r="G5" i="1"/>
  <c r="O4" i="1"/>
  <c r="N4" i="1"/>
  <c r="J4" i="1"/>
  <c r="I4" i="1"/>
  <c r="H4" i="1"/>
  <c r="G4" i="1"/>
  <c r="O3" i="1"/>
  <c r="N3" i="1"/>
  <c r="J3" i="1"/>
  <c r="I3" i="1"/>
  <c r="H3" i="1"/>
  <c r="G3" i="1"/>
  <c r="O2" i="1"/>
  <c r="N2" i="1"/>
  <c r="J2" i="1"/>
  <c r="I2" i="1"/>
  <c r="H2" i="1"/>
  <c r="G2" i="1"/>
  <c r="P18" i="1" l="1"/>
  <c r="P27" i="1"/>
  <c r="P21" i="1"/>
  <c r="P28" i="1"/>
  <c r="P5" i="1"/>
  <c r="P15" i="1"/>
  <c r="P12" i="1"/>
  <c r="P14" i="1"/>
  <c r="P19" i="1"/>
  <c r="P58" i="1"/>
  <c r="P63" i="1"/>
  <c r="P9" i="1"/>
  <c r="P25" i="1"/>
  <c r="P42" i="1"/>
  <c r="P46" i="1"/>
  <c r="P47" i="1"/>
  <c r="P49" i="1"/>
  <c r="P51" i="1"/>
  <c r="P54" i="1"/>
  <c r="P48" i="1"/>
  <c r="P60" i="1"/>
  <c r="P61" i="1"/>
  <c r="P3" i="1"/>
  <c r="P43" i="1"/>
  <c r="P44" i="1"/>
  <c r="P55" i="1"/>
  <c r="P59" i="1"/>
  <c r="P62" i="1"/>
  <c r="P57" i="1"/>
  <c r="P22" i="1"/>
  <c r="P11" i="1"/>
  <c r="P53" i="1"/>
  <c r="P26" i="1"/>
  <c r="P24" i="1"/>
  <c r="P32" i="1"/>
  <c r="P36" i="1"/>
  <c r="P37" i="1"/>
  <c r="P31" i="1"/>
  <c r="P35" i="1"/>
  <c r="P45" i="1"/>
  <c r="P41" i="1"/>
  <c r="P2" i="1"/>
  <c r="P4" i="1"/>
  <c r="P6" i="1"/>
  <c r="P8" i="1"/>
  <c r="P13" i="1"/>
  <c r="P16" i="1"/>
  <c r="P33" i="1"/>
  <c r="P17" i="1"/>
  <c r="P64" i="1"/>
  <c r="P39" i="1"/>
  <c r="P40" i="1"/>
  <c r="P23" i="1"/>
  <c r="P7" i="1"/>
  <c r="P29" i="1"/>
  <c r="P50" i="1"/>
  <c r="P30" i="1"/>
  <c r="P56" i="1"/>
  <c r="P38" i="1"/>
  <c r="P20" i="1"/>
  <c r="P34" i="1"/>
  <c r="P52" i="1"/>
</calcChain>
</file>

<file path=xl/sharedStrings.xml><?xml version="1.0" encoding="utf-8"?>
<sst xmlns="http://schemas.openxmlformats.org/spreadsheetml/2006/main" count="1072" uniqueCount="720">
  <si>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</si>
  <si>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</si>
  <si>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</si>
  <si>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</si>
  <si>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</si>
  <si>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</si>
  <si>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</si>
  <si>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</si>
  <si>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草鱼</t>
  </si>
  <si>
    <t>河里常见的鱼</t>
  </si>
  <si>
    <t>小嘴鲈鱼</t>
  </si>
  <si>
    <t>一种对污染很敏感的淡水鱼。</t>
  </si>
  <si>
    <t>罗非鱼</t>
  </si>
  <si>
    <t>一种主要食素、喜爱温水的鱼。</t>
  </si>
  <si>
    <t>西鲱</t>
  </si>
  <si>
    <t>结群生活在海里，但会回到河里产卵。</t>
  </si>
  <si>
    <t>鲑鱼</t>
  </si>
  <si>
    <t>它会游到上游产卵。</t>
  </si>
  <si>
    <t>比目鱼</t>
  </si>
  <si>
    <t>它生活在底部，所以两只眼睛都在它的头顶上。</t>
  </si>
  <si>
    <t>金枪鱼</t>
  </si>
  <si>
    <t>一种住在海里的大型鱼。</t>
  </si>
  <si>
    <t>新叶鱼</t>
  </si>
  <si>
    <t>皇家小龙虾</t>
  </si>
  <si>
    <t>一种体型大的海洋甲壳纲生物，有一个强壮的尾巴</t>
  </si>
  <si>
    <t>雄安康鱼</t>
  </si>
  <si>
    <t>它用发光的拟饵来吸引猎物。</t>
  </si>
  <si>
    <t>年年有鱼</t>
  </si>
  <si>
    <t>900-999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</si>
  <si>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</si>
  <si>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</si>
  <si>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</si>
  <si>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</si>
  <si>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</si>
  <si>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</si>
  <si>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</si>
  <si>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</si>
  <si>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</si>
  <si>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</si>
  <si>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</si>
  <si>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</si>
  <si>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</si>
  <si>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</si>
  <si>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</si>
  <si>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</si>
  <si>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</si>
  <si>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</si>
  <si>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</si>
  <si>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</si>
  <si>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</si>
  <si>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</si>
  <si>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</si>
  <si>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</si>
  <si>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</si>
  <si>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</si>
  <si>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</si>
  <si>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</si>
  <si>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</si>
  <si>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</si>
  <si>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</si>
  <si>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</si>
  <si>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</si>
  <si>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</si>
  <si>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</si>
  <si>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</si>
  <si>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</si>
  <si>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</si>
  <si>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</si>
  <si>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</si>
  <si>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</si>
  <si>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</si>
  <si>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</si>
  <si>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</si>
  <si>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</si>
  <si>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</si>
  <si>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</si>
  <si>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</si>
  <si>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</si>
  <si>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</si>
  <si>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</si>
  <si>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</si>
  <si>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</si>
  <si>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</si>
  <si>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泰缺德鱼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</si>
  <si>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</si>
  <si>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</si>
  <si>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</si>
  <si>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</si>
  <si>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</si>
  <si>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</si>
  <si>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</si>
  <si>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</si>
  <si>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</si>
  <si>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</si>
  <si>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</si>
  <si>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</si>
  <si>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</si>
  <si>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</si>
  <si>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</si>
  <si>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</si>
  <si>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</si>
  <si>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不是内鱼是泰鱼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</si>
  <si>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</si>
  <si>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</si>
  <si>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</si>
  <si>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</si>
  <si>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</si>
  <si>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</si>
  <si>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</si>
  <si>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</si>
  <si>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mumu鱼</t>
    <phoneticPr fontId="1" type="noConversion"/>
  </si>
  <si>
    <t>大比兜鱼</t>
    <phoneticPr fontId="1" type="noConversion"/>
  </si>
  <si>
    <t>昆三陵鱼</t>
    <phoneticPr fontId="1" type="noConversion"/>
  </si>
  <si>
    <t>薛定谔的鱼</t>
    <phoneticPr fontId="1" type="noConversion"/>
  </si>
  <si>
    <t>鱼鱼，在还是不在呢…</t>
    <phoneticPr fontId="1" type="noConversion"/>
  </si>
  <si>
    <t>湖恭鱼</t>
    <phoneticPr fontId="1" type="noConversion"/>
  </si>
  <si>
    <t>钓鱼佬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</si>
  <si>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</si>
  <si>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</si>
  <si>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</si>
  <si>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</si>
  <si>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</si>
  <si>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</si>
  <si>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</si>
  <si>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</si>
  <si>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</si>
  <si>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</si>
  <si>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</si>
  <si>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</si>
  <si>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</si>
  <si>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</si>
  <si>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</si>
  <si>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</si>
  <si>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</si>
  <si>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</si>
  <si>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</si>
  <si>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</si>
  <si>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</si>
  <si>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</si>
  <si>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</si>
  <si>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</si>
  <si>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</si>
  <si>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</si>
  <si>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</si>
  <si>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</si>
  <si>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</si>
  <si>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</si>
  <si>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</si>
  <si>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</si>
  <si>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</si>
  <si>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</si>
  <si>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</si>
  <si>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</si>
  <si>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</si>
  <si>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</si>
  <si>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</si>
  <si>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</si>
  <si>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</si>
  <si>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</si>
  <si>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</si>
  <si>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</si>
  <si>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</si>
  <si>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</si>
  <si>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</si>
  <si>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</si>
  <si>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</si>
  <si>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</si>
  <si>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</si>
  <si>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</si>
  <si>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</si>
  <si>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</si>
  <si>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</si>
  <si>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</si>
  <si>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</si>
  <si>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</si>
  <si>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</si>
  <si>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</si>
  <si>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</si>
  <si>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</si>
  <si>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</si>
  <si>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</si>
  <si>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</si>
  <si>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</si>
  <si>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</si>
  <si>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</si>
  <si>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</si>
  <si>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</si>
  <si>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</si>
  <si>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</si>
  <si>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</si>
  <si>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</si>
  <si>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</si>
  <si>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</si>
  <si>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</si>
  <si>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</si>
  <si>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</si>
  <si>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</si>
  <si>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</si>
  <si>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</si>
  <si>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</si>
  <si>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</si>
  <si>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</si>
  <si>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</si>
  <si>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</si>
  <si>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</si>
  <si>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</si>
  <si>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</si>
  <si>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</si>
  <si>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</si>
  <si>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</si>
  <si>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</si>
  <si>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</si>
  <si>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</si>
  <si>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</si>
  <si>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</si>
  <si>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</si>
  <si>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</si>
  <si>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</si>
  <si>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</si>
  <si>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</si>
  <si>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</si>
  <si>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</si>
  <si>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</si>
  <si>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</si>
  <si>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</si>
  <si>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</si>
  <si>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</si>
  <si>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</si>
  <si>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</si>
  <si>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双须骨舌鱼，原产亚马孙河的观赏鱼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</si>
  <si>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</si>
  <si>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</si>
  <si>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</si>
  <si>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</si>
  <si>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</si>
  <si>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</si>
  <si>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</si>
  <si>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</si>
  <si>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河狸</t>
  </si>
  <si>
    <t>中华白海豚</t>
  </si>
  <si>
    <t>虎鲸</t>
    <phoneticPr fontId="1" type="noConversion"/>
  </si>
  <si>
    <t>抹香鲸</t>
    <phoneticPr fontId="1" type="noConversion"/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</si>
  <si>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</si>
  <si>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</si>
  <si>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</si>
  <si>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</si>
  <si>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</si>
  <si>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</si>
  <si>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</si>
  <si>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</si>
  <si>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</si>
  <si>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</si>
  <si>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</si>
  <si>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</si>
  <si>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</si>
  <si>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场记板_Bangkok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</si>
  <si>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</si>
  <si>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</si>
  <si>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</si>
  <si>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</si>
  <si>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</si>
  <si>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</si>
  <si>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</si>
  <si>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</si>
  <si>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</si>
  <si>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</si>
  <si>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</si>
  <si>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</si>
  <si>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</si>
  <si>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</si>
  <si>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</si>
  <si>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</si>
  <si>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</si>
  <si>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</si>
  <si>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</si>
  <si>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</si>
  <si>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</si>
  <si>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</si>
  <si>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</si>
  <si>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</si>
  <si>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</si>
  <si>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</si>
  <si>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</si>
  <si>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</si>
  <si>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</si>
  <si>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</si>
  <si>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</si>
  <si>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</si>
  <si>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</si>
  <si>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</si>
  <si>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</si>
  <si>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</si>
  <si>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</si>
  <si>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</si>
  <si>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</si>
  <si>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</si>
  <si>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</si>
  <si>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</si>
  <si>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</si>
  <si>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</si>
  <si>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</si>
  <si>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</si>
  <si>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</si>
  <si>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</si>
  <si>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</si>
  <si>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</si>
  <si>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</si>
  <si>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</si>
  <si>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</si>
  <si>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</si>
  <si>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</si>
  <si>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</si>
  <si>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</si>
  <si>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</si>
  <si>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</si>
  <si>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</si>
  <si>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</si>
  <si>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</si>
  <si>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</si>
  <si>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</si>
  <si>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</si>
  <si>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</si>
  <si>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</si>
  <si>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</si>
  <si>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</si>
  <si>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</si>
  <si>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</si>
  <si>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</si>
  <si>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</si>
  <si>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</si>
  <si>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</si>
  <si>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</si>
  <si>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</si>
  <si>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</si>
  <si>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</si>
  <si>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</si>
  <si>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</si>
  <si>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「地乌距离27亿」冬季限定：《乌拉诺斯2324》系列收集品10</t>
    <phoneticPr fontId="1" type="noConversion"/>
  </si>
  <si>
    <t>《乌拉诺斯2324》</t>
    <phoneticPr fontId="1" type="noConversion"/>
  </si>
  <si>
    <t>属性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</si>
  <si>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</si>
  <si>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</si>
  <si>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</si>
  <si>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</si>
  <si>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</si>
  <si>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</si>
  <si>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</si>
  <si>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</si>
  <si>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</si>
  <si>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</si>
  <si>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</si>
  <si>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</si>
  <si>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</si>
  <si>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</si>
  <si>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</si>
  <si>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</si>
  <si>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</si>
  <si>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</si>
  <si>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</si>
  <si>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</si>
  <si>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</si>
  <si>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</si>
  <si>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</si>
  <si>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</si>
  <si>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</si>
  <si>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</si>
  <si>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</si>
  <si>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</si>
  <si>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</si>
  <si>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</si>
  <si>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</si>
  <si>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</si>
  <si>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</si>
  <si>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</si>
  <si>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</si>
  <si>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</si>
  <si>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</si>
  <si>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</si>
  <si>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</si>
  <si>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</si>
  <si>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</si>
  <si>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</si>
  <si>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</si>
  <si>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</si>
  <si>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</si>
  <si>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</si>
  <si>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</si>
  <si>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</si>
  <si>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</si>
  <si>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</si>
  <si>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</si>
  <si>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</si>
  <si>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</si>
  <si>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</si>
  <si>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</si>
  <si>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</si>
  <si>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</si>
  <si>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</si>
  <si>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</si>
  <si>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雪币</t>
    <phoneticPr fontId="1" type="noConversion"/>
  </si>
  <si>
    <t>❄</t>
    <phoneticPr fontId="1" type="noConversion"/>
  </si>
  <si>
    <t>「地乌距离27亿」冬季限定：❄雪币可通过兑换指令使用WDIT币币进行兑换</t>
    <phoneticPr fontId="1" type="noConversion"/>
  </si>
  <si>
    <t>FISH-64</t>
  </si>
  <si>
    <t>场记板_Seoul</t>
  </si>
  <si>
    <t>「地乌距离27亿」冬季限定：《乌拉诺斯2324》系列收集品3</t>
    <phoneticPr fontId="3" type="noConversion"/>
  </si>
  <si>
    <t>FISH-65</t>
  </si>
  <si>
    <t>场记板_Sydney</t>
  </si>
  <si>
    <t>「地乌距离27亿」冬季限定：《乌拉诺斯2324》系列收集品4</t>
    <phoneticPr fontId="3" type="noConversion"/>
  </si>
  <si>
    <t>FISH-66</t>
  </si>
  <si>
    <t>场记板_Moscow</t>
  </si>
  <si>
    <t>「地乌距离27亿」冬季限定：《乌拉诺斯2324》系列收集品5</t>
    <phoneticPr fontId="3" type="noConversion"/>
  </si>
  <si>
    <t>FISH-67</t>
  </si>
  <si>
    <t>场记板_Arctic_Ocean</t>
  </si>
  <si>
    <t>「地乌距离27亿」冬季限定：《乌拉诺斯2324》系列收集品6</t>
    <phoneticPr fontId="3" type="noConversion"/>
  </si>
  <si>
    <t>FISH-68</t>
  </si>
  <si>
    <t>场记板_Paris</t>
  </si>
  <si>
    <t>「地乌距离27亿」冬季限定：《乌拉诺斯2324》系列收集品7</t>
    <phoneticPr fontId="3" type="noConversion"/>
  </si>
  <si>
    <t>FISH-69</t>
  </si>
  <si>
    <t>场记板_Singapore</t>
  </si>
  <si>
    <t>「地乌距离27亿」冬季限定：《乌拉诺斯2324》系列收集品10</t>
    <phoneticPr fontId="3" type="noConversion"/>
  </si>
  <si>
    <t>FISH-70</t>
  </si>
  <si>
    <t>场记板_Indian_Ocean</t>
  </si>
  <si>
    <t>「地乌距离27亿」冬季限定：《乌拉诺斯2324》系列收集品11</t>
    <phoneticPr fontId="3" type="noConversion"/>
  </si>
  <si>
    <t>FISH-71</t>
  </si>
  <si>
    <t>场记板_Rio_De_Janeiro</t>
  </si>
  <si>
    <t>「地乌距离27亿」冬季限定：《乌拉诺斯2324》系列收集品12</t>
    <phoneticPr fontId="3" type="noConversion"/>
  </si>
  <si>
    <t>FISH-72</t>
  </si>
  <si>
    <t>场记板_Florence</t>
  </si>
  <si>
    <t>「地乌距离27亿」冬季限定：《乌拉诺斯2324》系列收集品13</t>
    <phoneticPr fontId="3" type="noConversion"/>
  </si>
  <si>
    <t>FISH-73</t>
  </si>
  <si>
    <t>场记板_Atlantic_Ocean</t>
  </si>
  <si>
    <t>「地乌距离27亿」冬季限定：《乌拉诺斯2324》系列收集品14</t>
    <phoneticPr fontId="3" type="noConversion"/>
  </si>
  <si>
    <t>FISH-74</t>
  </si>
  <si>
    <t>场记板_Cairo</t>
  </si>
  <si>
    <t>「地乌距离27亿」冬季限定：《乌拉诺斯2324》系列收集品17</t>
    <phoneticPr fontId="3" type="noConversion"/>
  </si>
  <si>
    <t>FISH-75</t>
  </si>
  <si>
    <t>场记板_Seattle</t>
  </si>
  <si>
    <t>「地乌距离27亿」冬季限定：《乌拉诺斯2324》系列收集品18</t>
    <phoneticPr fontId="3" type="noConversion"/>
  </si>
  <si>
    <t>FISH-76</t>
  </si>
  <si>
    <t>场记板_Stockholm</t>
  </si>
  <si>
    <t>「地乌距离27亿」冬季限定：《乌拉诺斯2324》系列收集品19</t>
    <phoneticPr fontId="3" type="noConversion"/>
  </si>
  <si>
    <t>FISH-77</t>
  </si>
  <si>
    <t>场记板_Pacific_Ocean</t>
  </si>
  <si>
    <t>「地乌距离27亿」冬季限定：《乌拉诺斯2324》系列收集品20</t>
    <phoneticPr fontId="3" type="noConversion"/>
  </si>
  <si>
    <t>FISH-78</t>
  </si>
  <si>
    <t>场记板_Lagrange_point</t>
  </si>
  <si>
    <t>「地乌距离27亿」冬季限定：《乌拉诺斯2324》系列收集品21</t>
    <phoneticPr fontId="3" type="noConversion"/>
  </si>
  <si>
    <t>FISH-79</t>
  </si>
  <si>
    <t>场记板_Riyadh</t>
  </si>
  <si>
    <t>「地乌距离27亿」冬季限定：《乌拉诺斯2324》系列收集品24</t>
    <phoneticPr fontId="3" type="noConversion"/>
  </si>
  <si>
    <t>FISH-80</t>
  </si>
  <si>
    <t>场记板_82.23°</t>
  </si>
  <si>
    <t>「地乌距离27亿」冬季限定：《乌拉诺斯2324》系列收集品25</t>
    <phoneticPr fontId="3" type="noConversion"/>
  </si>
  <si>
    <t>FISH-81</t>
  </si>
  <si>
    <t>场记板_1986U2R</t>
  </si>
  <si>
    <t>「地乌距离27亿」冬季限定：《乌拉诺斯2324》系列收集品26</t>
    <phoneticPr fontId="3" type="noConversion"/>
  </si>
  <si>
    <t>FISH-82</t>
  </si>
  <si>
    <t>场记板_Miranda</t>
  </si>
  <si>
    <t>「地乌距离27亿」冬季限定：《乌拉诺斯2324》系列收集品27</t>
    <phoneticPr fontId="3" type="noConversion"/>
  </si>
  <si>
    <t>场记板_Ariel</t>
  </si>
  <si>
    <t>「地乌距离27亿」冬季限定：《乌拉诺斯2324》系列收集品28</t>
    <phoneticPr fontId="3" type="noConversion"/>
  </si>
  <si>
    <t>FISH-63</t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</si>
  <si>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</si>
  <si>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</si>
  <si>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</si>
  <si>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</si>
  <si>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t>FISH-62</t>
    <phoneticPr fontId="1" type="noConversion"/>
  </si>
  <si>
    <t>消耗四款奖杯点亮「WDIT BB 4.0」秋季限定成就“🥂We Did It Baby 4.0🥂”，使用后获得44444WDIT币币</t>
  </si>
  <si>
    <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</si>
  <si>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221123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</si>
  <si>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061223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</si>
  <si>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161223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</si>
  <si>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</si>
  <si>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150124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</si>
  <si>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</si>
  <si>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</si>
  <si>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</si>
  <si>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</si>
  <si>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3"/>
        <charset val="134"/>
      </rPr>
      <t>1314000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</si>
  <si>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261123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</si>
  <si>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301123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</si>
  <si>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071223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</si>
  <si>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081223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</si>
  <si>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</si>
  <si>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281223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</si>
  <si>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</si>
  <si>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050124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</si>
  <si>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090124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</si>
  <si>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</si>
  <si>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200124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</si>
  <si>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</si>
  <si>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120224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</si>
  <si>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</si>
  <si>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</si>
  <si>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</si>
  <si>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</si>
  <si>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</si>
  <si>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190324　　　　　│
└──────────┘</t>
    </r>
    <phoneticPr fontId="1" type="noConversion"/>
  </si>
  <si>
    <t>扁尾海蛇</t>
    <phoneticPr fontId="1" type="noConversion"/>
  </si>
  <si>
    <t>扬子鳄</t>
    <phoneticPr fontId="1" type="noConversion"/>
  </si>
  <si>
    <t>FISH-83</t>
    <phoneticPr fontId="1" type="noConversion"/>
  </si>
  <si>
    <t>「可乐华夫饼」夏季限定
这池塘里怎么会有这种东西？！</t>
    <phoneticPr fontId="1" type="noConversion"/>
  </si>
  <si>
    <t>水果华夫饼</t>
    <phoneticPr fontId="1" type="noConversion"/>
  </si>
  <si>
    <t>波岛可乐</t>
    <phoneticPr fontId="1" type="noConversion"/>
  </si>
  <si>
    <t>「可乐华夫饼」夏季限定
看不太清上面的标签了，似乎是“波岛”</t>
    <phoneticPr fontId="1" type="noConversion"/>
  </si>
  <si>
    <t>FISH-84</t>
  </si>
  <si>
    <t>FISH-85</t>
  </si>
  <si>
    <t>FISH-86</t>
  </si>
  <si>
    <t>FISH-87</t>
  </si>
  <si>
    <t>FISH-88</t>
  </si>
  <si>
    <t>FISH-89</t>
  </si>
  <si>
    <t>FISH-90</t>
  </si>
  <si>
    <t>FISH-91</t>
  </si>
  <si>
    <t>FISH-92</t>
  </si>
  <si>
    <t>FISH-93</t>
  </si>
  <si>
    <t>FISH-94</t>
  </si>
  <si>
    <t>芒果布丁</t>
    <phoneticPr fontId="1" type="noConversion"/>
  </si>
  <si>
    <t>「可乐华夫饼」夏季限定
新鲜的芒果切丁，是芒果丁；加了布，就是芒果布丁</t>
    <phoneticPr fontId="1" type="noConversion"/>
  </si>
  <si>
    <t>咖啡冻</t>
    <phoneticPr fontId="1" type="noConversion"/>
  </si>
  <si>
    <t>覆盆莓慕斯杯</t>
    <phoneticPr fontId="1" type="noConversion"/>
  </si>
  <si>
    <t>消暑水果魔方</t>
    <phoneticPr fontId="1" type="noConversion"/>
  </si>
  <si>
    <t>双球甜筒</t>
    <phoneticPr fontId="1" type="noConversion"/>
  </si>
  <si>
    <t>「可乐华夫饼」夏季限定
一个球是冰，两个球是火</t>
    <phoneticPr fontId="1" type="noConversion"/>
  </si>
  <si>
    <t>「可乐华夫饼」夏季限定
我是真的怀疑是不是有人把我想吃的偷偷挂在我的鱼钩上？！</t>
    <phoneticPr fontId="1" type="noConversion"/>
  </si>
  <si>
    <t>烧仙草</t>
    <phoneticPr fontId="1" type="noConversion"/>
  </si>
  <si>
    <t>「可乐华夫饼」夏季限定
烧，仙，草</t>
    <phoneticPr fontId="1" type="noConversion"/>
  </si>
  <si>
    <t>香梨青瓜气泡水</t>
    <phoneticPr fontId="1" type="noConversion"/>
  </si>
  <si>
    <t>「可乐华夫饼」夏季限定
香甜、解渴、有气，这怎么不算一种可乐呢？</t>
    <phoneticPr fontId="1" type="noConversion"/>
  </si>
  <si>
    <t>唯她柠檬茶</t>
    <phoneticPr fontId="1" type="noConversion"/>
  </si>
  <si>
    <t>「可乐华夫饼」夏季限定
爱她，就请她喝「唯她柠檬茶」</t>
    <phoneticPr fontId="1" type="noConversion"/>
  </si>
  <si>
    <t>桂花酒酿丸子</t>
    <phoneticPr fontId="1" type="noConversion"/>
  </si>
  <si>
    <t>「可乐华夫饼」夏季限定
将秋天的桂花酿成蜜，到了夏天再酿成酒</t>
    <phoneticPr fontId="1" type="noConversion"/>
  </si>
  <si>
    <t>「可乐华夫饼」夏季限定
其实就是各种水果切丁的拼盘</t>
    <phoneticPr fontId="1" type="noConversion"/>
  </si>
  <si>
    <t>绿豆糕</t>
    <phoneticPr fontId="1" type="noConversion"/>
  </si>
  <si>
    <t>「可乐华夫饼」夏季限定
还是小时候的味道，凉凉的，甜甜的，希望你也像小时候一样快乐</t>
    <phoneticPr fontId="1" type="noConversion"/>
  </si>
  <si>
    <t>「可乐华夫饼」夏季限定
怎么又是吉利丁啊！这次是咖啡+吉利丁</t>
    <phoneticPr fontId="1" type="noConversion"/>
  </si>
  <si>
    <t>FISH-95</t>
  </si>
  <si>
    <t>波波日常币</t>
    <phoneticPr fontId="1" type="noConversion"/>
  </si>
  <si>
    <t>心选礼盒</t>
    <phoneticPr fontId="1" type="noConversion"/>
  </si>
  <si>
    <t>动物保护徽章</t>
    <phoneticPr fontId="1" type="noConversion"/>
  </si>
  <si>
    <t>兑换用品</t>
    <phoneticPr fontId="1" type="noConversion"/>
  </si>
  <si>
    <t>可以在神秘商人处兑换道具</t>
    <phoneticPr fontId="1" type="noConversion"/>
  </si>
  <si>
    <t>「可乐华夫饼」夏季限定
国家二级保护动物，当场处理！（背包内增加动物保护徽章×1）</t>
    <phoneticPr fontId="1" type="noConversion"/>
  </si>
  <si>
    <t>「可乐华夫饼」夏季限定
国家一级保护动物，当场处理！（背包内增加动物保护徽章×1）</t>
    <phoneticPr fontId="1" type="noConversion"/>
  </si>
  <si>
    <t>其他道具</t>
    <phoneticPr fontId="1" type="noConversion"/>
  </si>
  <si>
    <t>其他道具数量</t>
    <phoneticPr fontId="1" type="noConversion"/>
  </si>
  <si>
    <t>币币</t>
    <phoneticPr fontId="1" type="noConversion"/>
  </si>
  <si>
    <t>SS-1</t>
    <phoneticPr fontId="1" type="noConversion"/>
  </si>
  <si>
    <t>SS-3</t>
  </si>
  <si>
    <t>SS-4</t>
  </si>
  <si>
    <t>SS-5</t>
  </si>
  <si>
    <t>FISH-101</t>
    <phoneticPr fontId="1" type="noConversion"/>
  </si>
  <si>
    <t>FISH-102</t>
  </si>
  <si>
    <t>FISH-103</t>
  </si>
  <si>
    <t>FISH-3</t>
    <phoneticPr fontId="14" type="noConversion"/>
  </si>
  <si>
    <t>FISH-6</t>
    <phoneticPr fontId="14" type="noConversion"/>
  </si>
  <si>
    <t>FISH-7</t>
    <phoneticPr fontId="14" type="noConversion"/>
  </si>
  <si>
    <t>FISH-8</t>
    <phoneticPr fontId="14" type="noConversion"/>
  </si>
  <si>
    <t>SS-6</t>
  </si>
  <si>
    <t>SS-7</t>
  </si>
  <si>
    <t>SS-8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</si>
  <si>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</si>
  <si>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</si>
  <si>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</si>
  <si>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</si>
  <si>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</si>
  <si>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</si>
  <si>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</si>
  <si>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</si>
  <si>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</si>
  <si>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</si>
  <si>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</si>
  <si>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</si>
  <si>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</si>
  <si>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</si>
  <si>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</si>
  <si>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</si>
  <si>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</si>
  <si>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</si>
  <si>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</si>
  <si>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</si>
  <si>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FISH-9</t>
    <phoneticPr fontId="14" type="noConversion"/>
  </si>
  <si>
    <t>FISH-11</t>
    <phoneticPr fontId="14" type="noConversion"/>
  </si>
  <si>
    <t>道具编号</t>
    <phoneticPr fontId="1" type="noConversion"/>
  </si>
  <si>
    <t>FISH-10</t>
    <phoneticPr fontId="14" type="noConversion"/>
  </si>
  <si>
    <t>R</t>
    <phoneticPr fontId="1" type="noConversion"/>
  </si>
  <si>
    <t>G</t>
    <phoneticPr fontId="1" type="noConversion"/>
  </si>
  <si>
    <t>B</t>
    <phoneticPr fontId="1" type="noConversion"/>
  </si>
  <si>
    <r>
      <t>消耗糖霜系列收集品（共12样）获得，使用者获得</t>
    </r>
    <r>
      <rPr>
        <sz val="11"/>
        <color rgb="FFFF0000"/>
        <rFont val="等线"/>
        <family val="3"/>
        <charset val="134"/>
      </rPr>
      <t>7800000</t>
    </r>
    <r>
      <rPr>
        <sz val="11"/>
        <color theme="1"/>
        <rFont val="等线"/>
        <family val="3"/>
        <charset val="134"/>
      </rPr>
      <t>币币。夏季，开场！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</si>
  <si>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3"/>
        <charset val="134"/>
      </rPr>
      <t>151515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</si>
  <si>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>「可乐华夫饼」夏季限定：将你的可乐按2:1的比例转换为闪亮的WDIT币币，每日限制购买</t>
    </r>
    <r>
      <rPr>
        <sz val="11"/>
        <color rgb="FFFF0000"/>
        <rFont val="等线"/>
        <family val="3"/>
        <charset val="134"/>
      </rPr>
      <t>100000</t>
    </r>
    <r>
      <rPr>
        <sz val="11"/>
        <color theme="1"/>
        <rFont val="等线"/>
        <family val="3"/>
        <charset val="134"/>
      </rPr>
      <t>币币</t>
    </r>
    <phoneticPr fontId="1" type="noConversion"/>
  </si>
  <si>
    <t>消耗五个字母牌F、B、P、F、K兑换获得，使用后消失，同时获得「FBPFK」buff，且获得513140币币</t>
    <phoneticPr fontId="1" type="noConversion"/>
  </si>
  <si>
    <t>消耗五个字母牌F、B、T、N、K兑换获得，使用后消失，同时获得「FBTNK」buff，且获得513140币币</t>
    <phoneticPr fontId="1" type="noConversion"/>
  </si>
  <si>
    <t>消耗警匪系列收集品（共6样）获得，使用后消失，人工艾特球球后兑换岛站有库存的任一周边一件（邮费自理），同时获得980200币币</t>
    <phoneticPr fontId="1" type="noConversion"/>
  </si>
  <si>
    <t>消耗小喇叭鱼和流言蜚鱼获得，使用后让bobo为大家讲述一个故事，且使用者获得131400币币</t>
    <phoneticPr fontId="1" type="noConversion"/>
  </si>
  <si>
    <t>使用后让bobo为大家讲述一个故事《福丽恩》，且使用者获得80808币币</t>
    <phoneticPr fontId="1" type="noConversion"/>
  </si>
  <si>
    <t>使用后让bobo为大家讲述一个故事《阿慕壮》，且使用者获得120505币币</t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</si>
  <si>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3"/>
        <charset val="134"/>
      </rPr>
      <t>5000-10000</t>
    </r>
    <r>
      <rPr>
        <sz val="11"/>
        <rFont val="等线"/>
        <family val="3"/>
        <charset val="134"/>
      </rPr>
      <t>）</t>
    </r>
    <phoneticPr fontId="1" type="noConversion"/>
  </si>
  <si>
    <t>FISH-2</t>
    <phoneticPr fontId="14" type="noConversion"/>
  </si>
  <si>
    <t>FISH-101</t>
    <phoneticPr fontId="14" type="noConversion"/>
  </si>
  <si>
    <t>似乎有用又似乎没有用……对指定目标使用，背包内的随机可交易道具将以薛定谔的状态进入使用者的背包；并且目标获得2分钟「薛定谔」buff，发送的所有消息都会被撤回</t>
    <phoneticPr fontId="1" type="noConversion"/>
  </si>
  <si>
    <t>薛定谔的鱼使用成功
@目标获得「薛定谔」buff，2分钟内发送的所有消息都会被撤回；@用户获得了薛定谔状态的[道具名]×1</t>
    <phoneticPr fontId="1" type="noConversion"/>
  </si>
  <si>
    <t>SS-30</t>
  </si>
  <si>
    <t>SS-31</t>
  </si>
  <si>
    <t>SS-32</t>
  </si>
  <si>
    <t>SS-33</t>
  </si>
  <si>
    <t>20天</t>
    <phoneticPr fontId="1" type="noConversion"/>
  </si>
  <si>
    <t>1天</t>
    <phoneticPr fontId="1" type="noConversion"/>
  </si>
  <si>
    <t>被咬5次</t>
    <phoneticPr fontId="1" type="noConversion"/>
  </si>
  <si>
    <t>保护动物处理3条</t>
    <phoneticPr fontId="1" type="noConversion"/>
  </si>
  <si>
    <t>被咬10次</t>
    <phoneticPr fontId="1" type="noConversion"/>
  </si>
  <si>
    <t>SS-34</t>
  </si>
  <si>
    <t>SS-35</t>
  </si>
  <si>
    <t>SS-36</t>
  </si>
  <si>
    <t>SS-37</t>
  </si>
  <si>
    <t>SS-38</t>
  </si>
  <si>
    <t>10天</t>
    <phoneticPr fontId="1" type="noConversion"/>
  </si>
  <si>
    <t>保护动物处理2条</t>
    <phoneticPr fontId="1" type="noConversion"/>
  </si>
  <si>
    <t>FISH-21</t>
    <phoneticPr fontId="1" type="noConversion"/>
  </si>
  <si>
    <t>SS-39</t>
  </si>
  <si>
    <t>SS-40</t>
  </si>
  <si>
    <t>SS-41</t>
  </si>
  <si>
    <t>SS-42</t>
  </si>
  <si>
    <t>白鲸</t>
    <phoneticPr fontId="1" type="noConversion"/>
  </si>
  <si>
    <t>草龟</t>
    <phoneticPr fontId="1" type="noConversion"/>
  </si>
  <si>
    <t>巨大的、神奇的、智慧的、建议放生的</t>
    <phoneticPr fontId="1" type="noConversion"/>
  </si>
  <si>
    <t>灰鲸</t>
    <phoneticPr fontId="1" type="noConversion"/>
  </si>
  <si>
    <t>白鱀豚</t>
    <phoneticPr fontId="1" type="noConversion"/>
  </si>
  <si>
    <t>如果还能再来一次，你会怎么爱她？</t>
    <phoneticPr fontId="1" type="noConversion"/>
  </si>
  <si>
    <t>迁徙的巨兽，300鲸大家庭
你是哪位姨姨？</t>
    <phoneticPr fontId="1" type="noConversion"/>
  </si>
  <si>
    <t>留牛</t>
    <phoneticPr fontId="1" type="noConversion"/>
  </si>
  <si>
    <t>又名鯥，原本居于山间，一场冬眠过后，不知为何便到了此处。</t>
    <phoneticPr fontId="1" type="noConversion"/>
  </si>
  <si>
    <t>邪鲠</t>
    <phoneticPr fontId="1" type="noConversion"/>
  </si>
  <si>
    <t>无目无耳，于浊水中随波逐流。若有外物侵扰，则暴起反击。</t>
    <phoneticPr fontId="1" type="noConversion"/>
  </si>
  <si>
    <t>消耗品，使用后获得「竭泽而渔」buff，之后的5次钓鱼都会额外上钩一条鱼</t>
    <phoneticPr fontId="1" type="noConversion"/>
  </si>
  <si>
    <t>FISH-87</t>
    <phoneticPr fontId="1" type="noConversion"/>
  </si>
  <si>
    <t>SS-43</t>
  </si>
  <si>
    <t>SS-44</t>
  </si>
  <si>
    <t>SS-45</t>
  </si>
  <si>
    <t>SS-46</t>
  </si>
  <si>
    <t>（背包内增加动物保护徽章×1）</t>
  </si>
  <si>
    <t>SS-47</t>
  </si>
  <si>
    <t>SS-48</t>
  </si>
  <si>
    <t>SS-49</t>
  </si>
  <si>
    <t>SS-50</t>
  </si>
  <si>
    <t>SS-51</t>
  </si>
  <si>
    <t>SS-52</t>
  </si>
  <si>
    <t>SS-53</t>
  </si>
  <si>
    <t>使用者成功打赏@目标n玻璃珠！老板大气！</t>
    <phoneticPr fontId="1" type="noConversion"/>
  </si>
  <si>
    <t>消耗品，对指定目标使用，即可打赏目标1000WDIT币币</t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</si>
  <si>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3"/>
        <charset val="134"/>
      </rPr>
      <t>20001-50000</t>
    </r>
    <r>
      <rPr>
        <sz val="11"/>
        <color theme="1"/>
        <rFont val="等线"/>
        <family val="3"/>
        <charset val="134"/>
      </rPr>
      <t>）（每人每天最多可使用3次）</t>
    </r>
    <phoneticPr fontId="1" type="noConversion"/>
  </si>
  <si>
    <t>SS-54</t>
  </si>
  <si>
    <t>SS-55</t>
  </si>
  <si>
    <t>SS-56</t>
  </si>
  <si>
    <t>SS-57</t>
  </si>
  <si>
    <t>SS-58</t>
  </si>
  <si>
    <t>SS-59</t>
  </si>
  <si>
    <t>SS-60</t>
  </si>
  <si>
    <t>保护动物处理1条</t>
    <phoneticPr fontId="1" type="noConversion"/>
  </si>
  <si>
    <t>保护动物处理5条</t>
    <phoneticPr fontId="1" type="noConversion"/>
  </si>
  <si>
    <t>保护动物处理4条</t>
    <phoneticPr fontId="1" type="noConversion"/>
  </si>
  <si>
    <r>
      <t>使用成功描述：@使用者 搭讪的姐姐选择了幸运数字n，@被使用者 被姐姐成功俘获，ATM姬自愿交出了m币币</t>
    </r>
    <r>
      <rPr>
        <sz val="11"/>
        <color rgb="FFFF0000"/>
        <rFont val="等线"/>
        <family val="3"/>
        <charset val="134"/>
      </rPr>
      <t>，但获得了心选礼盒×1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Segoe UI Symbol"/>
        <family val="2"/>
      </rPr>
      <t>👆</t>
    </r>
    <r>
      <rPr>
        <sz val="11"/>
        <color theme="1"/>
        <rFont val="等线"/>
        <family val="4"/>
        <charset val="134"/>
      </rPr>
      <t>这个删除每日使用限制</t>
    </r>
    <r>
      <rPr>
        <sz val="11"/>
        <color theme="1"/>
        <rFont val="等线"/>
        <family val="3"/>
        <charset val="134"/>
      </rPr>
      <t>，增加每日购买限制×2</t>
    </r>
    <phoneticPr fontId="1" type="noConversion"/>
  </si>
  <si>
    <t>被咬12次</t>
    <phoneticPr fontId="1" type="noConversion"/>
  </si>
  <si>
    <t>SS-61</t>
  </si>
  <si>
    <t>SS-62</t>
  </si>
  <si>
    <t>SS-63</t>
  </si>
  <si>
    <t>SS-64</t>
  </si>
  <si>
    <t>SS-65</t>
  </si>
  <si>
    <r>
      <t>消耗品，对指定目标使用，目标获得「浑水摸鱼」buff，之后的</t>
    </r>
    <r>
      <rPr>
        <sz val="11"/>
        <rFont val="等线"/>
        <family val="3"/>
        <charset val="134"/>
      </rPr>
      <t>2次</t>
    </r>
    <r>
      <rPr>
        <sz val="11"/>
        <color theme="1"/>
        <rFont val="等线"/>
        <family val="3"/>
        <charset val="134"/>
      </rPr>
      <t>钓鱼都只会上钩[摸鱼]</t>
    </r>
    <phoneticPr fontId="1" type="noConversion"/>
  </si>
  <si>
    <t>保护动物处理6条</t>
    <phoneticPr fontId="1" type="noConversion"/>
  </si>
  <si>
    <t>被咬13次</t>
    <phoneticPr fontId="1" type="noConversion"/>
  </si>
  <si>
    <t>被咬11次</t>
    <phoneticPr fontId="1" type="noConversion"/>
  </si>
  <si>
    <t>被咬3次</t>
    <phoneticPr fontId="1" type="noConversion"/>
  </si>
  <si>
    <t>8天（八五折）</t>
    <phoneticPr fontId="1" type="noConversion"/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</si>
  <si>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</si>
  <si>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</si>
  <si>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</si>
  <si>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</si>
  <si>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</si>
  <si>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</si>
  <si>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</si>
  <si>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</si>
  <si>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</si>
  <si>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</si>
  <si>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SS-76</t>
  </si>
  <si>
    <t>SS-77</t>
  </si>
  <si>
    <t>SS-78</t>
  </si>
  <si>
    <t>SS-79</t>
  </si>
  <si>
    <t>SS-80</t>
  </si>
  <si>
    <t>SS-81</t>
  </si>
  <si>
    <t>SS-82</t>
  </si>
  <si>
    <t>SS-83</t>
  </si>
  <si>
    <t>SS-84</t>
  </si>
  <si>
    <t>FISH-91</t>
    <phoneticPr fontId="1" type="noConversion"/>
  </si>
  <si>
    <t>15天</t>
    <phoneticPr fontId="1" type="noConversion"/>
  </si>
  <si>
    <t>被咬8次</t>
    <phoneticPr fontId="1" type="noConversion"/>
  </si>
  <si>
    <t>FISH-2</t>
  </si>
  <si>
    <t>SS-85</t>
  </si>
  <si>
    <t>SS-86</t>
  </si>
  <si>
    <t>12天</t>
    <phoneticPr fontId="1" type="noConversion"/>
  </si>
  <si>
    <t>10天（八五折）</t>
    <phoneticPr fontId="1" type="noConversion"/>
  </si>
  <si>
    <t>5天</t>
    <phoneticPr fontId="1" type="noConversion"/>
  </si>
  <si>
    <t>4天（八五折）</t>
    <phoneticPr fontId="1" type="noConversion"/>
  </si>
  <si>
    <t>《月光洒为糖霜》</t>
    <phoneticPr fontId="1" type="noConversion"/>
  </si>
  <si>
    <t>夏日的热浪/棕榈树轻轻摇荡
金辉的沙滩/落日余晖与你同框
月光轻吻/化作华夫饼上糖霜
眼眸扬波/低吟有你的诗行
（idea from 《Last Nastu》）</t>
    <phoneticPr fontId="1" type="noConversion"/>
  </si>
  <si>
    <t>「可乐华夫饼」夏季限定：《月光洒为糖霜》系列收集品1</t>
    <phoneticPr fontId="1" type="noConversion"/>
  </si>
  <si>
    <t>「可乐华夫饼」夏季限定：《月光洒为糖霜》系列收集品2</t>
  </si>
  <si>
    <t>「可乐华夫饼」夏季限定：《月光洒为糖霜》系列收集品3</t>
  </si>
  <si>
    <t>「可乐华夫饼」夏季限定：《月光洒为糖霜》系列收集品4</t>
  </si>
  <si>
    <t>「可乐华夫饼」夏季限定：《月光洒为糖霜》系列收集品5</t>
  </si>
  <si>
    <t>「可乐华夫饼」夏季限定：《月光洒为糖霜》系列收集品6</t>
  </si>
  <si>
    <t>「可乐华夫饼」夏季限定：《月光洒为糖霜》系列收集品7</t>
  </si>
  <si>
    <t>「可乐华夫饼」夏季限定：《月光洒为糖霜》系列收集品8</t>
  </si>
  <si>
    <t>「可乐华夫饼」夏季限定：《月光洒为糖霜》系列收集品9</t>
  </si>
  <si>
    <t>「可乐华夫饼」夏季限定：《月光洒为糖霜》系列收集品10</t>
  </si>
  <si>
    <t>「可乐华夫饼」夏季限定：《月光洒为糖霜》系列收集品11</t>
  </si>
  <si>
    <t>「可乐华夫饼」夏季限定：《月光洒为糖霜》系列收集品12</t>
  </si>
  <si>
    <t>SS-9</t>
    <phoneticPr fontId="1" type="noConversion"/>
  </si>
  <si>
    <t>SS-2</t>
    <phoneticPr fontId="1" type="noConversion"/>
  </si>
  <si>
    <t>赛季币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</si>
</sst>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6"/>
    </font>
    <font>
      <b/>
      <sz val="11"/>
      <color rgb="FF000000"/>
      <name val="等线"/>
      <family val="4"/>
      <charset val="134"/>
    </font>
    <font>
      <b/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1"/>
      <name val="等线"/>
      <family val="4"/>
      <charset val="134"/>
    </font>
    <font>
      <sz val="11"/>
      <color rgb="FFFF0000"/>
      <name val="等线"/>
      <family val="4"/>
      <charset val="134"/>
    </font>
    <font>
      <sz val="11"/>
      <color rgb="FF00B050"/>
      <name val="等线"/>
      <family val="4"/>
      <charset val="134"/>
    </font>
    <font>
      <sz val="11"/>
      <color theme="1"/>
      <name val="新細明體"/>
      <family val="2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9"/>
      <name val="等线"/>
      <family val="3"/>
      <charset val="136"/>
      <scheme val="minor"/>
    </font>
    <font>
      <sz val="1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7" fillId="3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vertical="center" wrapText="1"/>
    </xf>
    <xf numFmtId="176" fontId="0" fillId="0" borderId="0" xfId="1" applyNumberFormat="1" applyFont="1" applyAlignment="1">
      <alignment horizontal="center" vertical="center"/>
    </xf>
    <xf numFmtId="176" fontId="7" fillId="0" borderId="0" xfId="1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5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"/>
  <sheetViews>
    <sheetView zoomScaleNormal="100" workbookViewId="0">
      <pane ySplit="1" topLeftCell="A53" activePane="bottomLeft" state="frozen"/>
      <selection pane="bottomLeft" activeCell="O107" sqref="O68:P107"/>
    </sheetView>
  </sheetViews>
  <sheetFormatPr baseColWidth="10" defaultColWidth="9" defaultRowHeight="15"/>
  <cols>
    <col min="1" max="1" width="4.83203125" style="1" bestFit="1" customWidth="1"/>
    <col min="2" max="2" width="21.6640625" style="1" bestFit="1" customWidth="1"/>
    <col min="3" max="3" width="85" style="3" bestFit="1" customWidth="1"/>
    <col min="4" max="4" width="5.83203125" style="1" bestFit="1" customWidth="1"/>
    <col min="5" max="6" width="4.83203125" style="1" bestFit="1" customWidth="1"/>
    <col min="7" max="7" width="5.83203125" style="1" customWidth="1"/>
    <col min="8" max="9" width="6.1640625" style="1" customWidth="1"/>
    <col min="10" max="10" width="5.83203125" style="1" customWidth="1"/>
    <col min="11" max="11" width="4.83203125" style="1" bestFit="1" customWidth="1"/>
    <col min="12" max="12" width="8.5" style="1" bestFit="1" customWidth="1"/>
    <col min="13" max="13" width="8.33203125" style="1" customWidth="1"/>
    <col min="14" max="14" width="8.1640625" style="1" customWidth="1"/>
    <col min="15" max="15" width="8.5" style="1" customWidth="1"/>
    <col min="16" max="16" width="9" style="1" customWidth="1"/>
    <col min="17" max="18" width="12.83203125" style="30" customWidth="1"/>
    <col min="19" max="19" width="14.33203125" style="1" customWidth="1"/>
    <col min="20" max="20" width="17" style="1" customWidth="1"/>
    <col min="21" max="16384" width="9" style="1"/>
  </cols>
  <sheetData>
    <row r="1" spans="1:21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30</v>
      </c>
      <c r="H1" s="5" t="s">
        <v>31</v>
      </c>
      <c r="I1" s="5" t="s">
        <v>32</v>
      </c>
      <c r="J1" s="5" t="s">
        <v>33</v>
      </c>
      <c r="K1" s="4" t="s">
        <v>6</v>
      </c>
      <c r="L1" s="4" t="s">
        <v>7</v>
      </c>
      <c r="M1" s="4" t="s">
        <v>339</v>
      </c>
      <c r="N1" s="6" t="s">
        <v>57</v>
      </c>
      <c r="O1" s="6" t="s">
        <v>58</v>
      </c>
      <c r="P1" s="6" t="s">
        <v>59</v>
      </c>
      <c r="Q1" s="6">
        <v>134</v>
      </c>
      <c r="R1" s="6">
        <v>161</v>
      </c>
    </row>
    <row r="2" spans="1:21" s="2" customFormat="1">
      <c r="A2" s="7">
        <v>1</v>
      </c>
      <c r="B2" s="8" t="s">
        <v>46</v>
      </c>
      <c r="C2" s="7" t="s">
        <v>47</v>
      </c>
      <c r="D2" s="7">
        <v>-1</v>
      </c>
      <c r="E2" s="7">
        <v>9</v>
      </c>
      <c r="F2" s="7">
        <v>9</v>
      </c>
      <c r="G2" s="7">
        <f t="shared" ref="G2:G6" si="0">E2</f>
        <v>9</v>
      </c>
      <c r="H2" s="7">
        <f t="shared" ref="H2:H6" si="1">(F2-E2)*0.25+E2</f>
        <v>9</v>
      </c>
      <c r="I2" s="7">
        <f t="shared" ref="I2:I6" si="2">(F2-E2)*0.5+E2</f>
        <v>9</v>
      </c>
      <c r="J2" s="7">
        <f t="shared" ref="J2:J6" si="3">F2</f>
        <v>9</v>
      </c>
      <c r="K2" s="7">
        <v>0</v>
      </c>
      <c r="L2" s="7"/>
      <c r="M2" s="7"/>
      <c r="N2" s="7">
        <f t="shared" ref="N2:N10" si="4">D2*E2</f>
        <v>-9</v>
      </c>
      <c r="O2" s="7">
        <f t="shared" ref="O2:O10" si="5">D2*F2</f>
        <v>-9</v>
      </c>
      <c r="P2" s="10">
        <f>AVERAGE(N2,O2)</f>
        <v>-9</v>
      </c>
      <c r="Q2" s="31">
        <f t="shared" ref="Q2:R9" si="6">IF($A2&gt;TRUNC(Q$1/9),0,1/TRUNC(Q$1/9)*(TRUNC(99+Q$1)-$K2+1)/(TRUNC(99+Q$1)-TRUNC(1+SQRT(14*Q$1))+1)*1/(COUNTIFS($A$2:$A$214,$A2,$K$2:$K$214,"&gt;="&amp;$K2)))</f>
        <v>9.7744360902255623E-3</v>
      </c>
      <c r="R2" s="31">
        <f t="shared" si="6"/>
        <v>8.008837337752003E-3</v>
      </c>
      <c r="S2" s="1"/>
      <c r="T2" s="1"/>
      <c r="U2" s="1" t="s">
        <v>29</v>
      </c>
    </row>
    <row r="3" spans="1:21">
      <c r="A3" s="7">
        <v>1</v>
      </c>
      <c r="B3" s="7" t="s">
        <v>8</v>
      </c>
      <c r="C3" s="7" t="s">
        <v>9</v>
      </c>
      <c r="D3" s="7">
        <f t="shared" ref="D3:D10" si="7">A3</f>
        <v>1</v>
      </c>
      <c r="E3" s="7">
        <v>6</v>
      </c>
      <c r="F3" s="7">
        <v>11</v>
      </c>
      <c r="G3" s="7">
        <f t="shared" si="0"/>
        <v>6</v>
      </c>
      <c r="H3" s="7">
        <f t="shared" si="1"/>
        <v>7.25</v>
      </c>
      <c r="I3" s="7">
        <f t="shared" si="2"/>
        <v>8.5</v>
      </c>
      <c r="J3" s="7">
        <f t="shared" si="3"/>
        <v>11</v>
      </c>
      <c r="K3" s="7">
        <v>10</v>
      </c>
      <c r="M3" s="7"/>
      <c r="N3" s="7">
        <f t="shared" si="4"/>
        <v>6</v>
      </c>
      <c r="O3" s="7">
        <f t="shared" si="5"/>
        <v>11</v>
      </c>
      <c r="P3" s="10">
        <f t="shared" ref="P3:P6" si="8">AVERAGE(N3,O3)</f>
        <v>8.5</v>
      </c>
      <c r="Q3" s="31">
        <f t="shared" si="6"/>
        <v>1.0526315789473684E-2</v>
      </c>
      <c r="R3" s="31">
        <f t="shared" si="6"/>
        <v>8.6647334990334161E-3</v>
      </c>
      <c r="U3" s="1" t="s">
        <v>28</v>
      </c>
    </row>
    <row r="4" spans="1:21" ht="16">
      <c r="A4" s="7">
        <v>1</v>
      </c>
      <c r="B4" s="10" t="s">
        <v>61</v>
      </c>
      <c r="C4" s="11" t="s">
        <v>62</v>
      </c>
      <c r="D4" s="7">
        <f t="shared" si="7"/>
        <v>1</v>
      </c>
      <c r="E4" s="10">
        <v>2</v>
      </c>
      <c r="F4" s="10">
        <v>5</v>
      </c>
      <c r="G4" s="10">
        <f t="shared" si="0"/>
        <v>2</v>
      </c>
      <c r="H4" s="10">
        <f t="shared" si="1"/>
        <v>2.75</v>
      </c>
      <c r="I4" s="10">
        <f t="shared" si="2"/>
        <v>3.5</v>
      </c>
      <c r="J4" s="10">
        <f t="shared" si="3"/>
        <v>5</v>
      </c>
      <c r="K4" s="10">
        <v>16</v>
      </c>
      <c r="L4" s="10"/>
      <c r="M4" s="10"/>
      <c r="N4" s="7">
        <f t="shared" si="4"/>
        <v>2</v>
      </c>
      <c r="O4" s="7">
        <f t="shared" si="5"/>
        <v>5</v>
      </c>
      <c r="P4" s="10">
        <f t="shared" si="8"/>
        <v>3.5</v>
      </c>
      <c r="Q4" s="31">
        <f t="shared" si="6"/>
        <v>1.1707841031149302E-2</v>
      </c>
      <c r="R4" s="31">
        <f t="shared" si="6"/>
        <v>9.6658381662524159E-3</v>
      </c>
    </row>
    <row r="5" spans="1:21" ht="16">
      <c r="A5" s="7">
        <v>1</v>
      </c>
      <c r="B5" s="12" t="s">
        <v>60</v>
      </c>
      <c r="C5" s="11" t="s">
        <v>63</v>
      </c>
      <c r="D5" s="7">
        <v>-1</v>
      </c>
      <c r="E5" s="10">
        <v>7</v>
      </c>
      <c r="F5" s="10">
        <v>14</v>
      </c>
      <c r="G5" s="10">
        <f t="shared" si="0"/>
        <v>7</v>
      </c>
      <c r="H5" s="10">
        <f t="shared" si="1"/>
        <v>8.75</v>
      </c>
      <c r="I5" s="10">
        <f t="shared" si="2"/>
        <v>10.5</v>
      </c>
      <c r="J5" s="10">
        <f t="shared" si="3"/>
        <v>14</v>
      </c>
      <c r="K5" s="10">
        <v>24</v>
      </c>
      <c r="L5" s="10"/>
      <c r="M5" s="10"/>
      <c r="N5" s="7">
        <f t="shared" si="4"/>
        <v>-7</v>
      </c>
      <c r="O5" s="7">
        <f t="shared" si="5"/>
        <v>-14</v>
      </c>
      <c r="P5" s="10">
        <f t="shared" si="8"/>
        <v>-10.5</v>
      </c>
      <c r="Q5" s="31">
        <f t="shared" si="6"/>
        <v>1.3157894736842105E-2</v>
      </c>
      <c r="R5" s="31">
        <f t="shared" si="6"/>
        <v>1.0908588787627729E-2</v>
      </c>
    </row>
    <row r="6" spans="1:21">
      <c r="A6" s="7">
        <v>1</v>
      </c>
      <c r="B6" s="7" t="s">
        <v>133</v>
      </c>
      <c r="C6" s="7" t="s">
        <v>134</v>
      </c>
      <c r="D6" s="7">
        <f t="shared" si="7"/>
        <v>1</v>
      </c>
      <c r="E6" s="7">
        <v>8</v>
      </c>
      <c r="F6" s="7">
        <v>12</v>
      </c>
      <c r="G6" s="7">
        <f t="shared" si="0"/>
        <v>8</v>
      </c>
      <c r="H6" s="7">
        <f t="shared" si="1"/>
        <v>9</v>
      </c>
      <c r="I6" s="7">
        <f t="shared" si="2"/>
        <v>10</v>
      </c>
      <c r="J6" s="7">
        <f t="shared" si="3"/>
        <v>12</v>
      </c>
      <c r="K6" s="7">
        <v>33</v>
      </c>
      <c r="L6" s="7"/>
      <c r="M6" s="7"/>
      <c r="N6" s="7">
        <f t="shared" si="4"/>
        <v>8</v>
      </c>
      <c r="O6" s="7">
        <f t="shared" si="5"/>
        <v>12</v>
      </c>
      <c r="P6" s="10">
        <f t="shared" si="8"/>
        <v>10</v>
      </c>
      <c r="Q6" s="31">
        <f t="shared" si="6"/>
        <v>1.5112781954887217E-2</v>
      </c>
      <c r="R6" s="31">
        <f t="shared" si="6"/>
        <v>1.2593206296603149E-2</v>
      </c>
    </row>
    <row r="7" spans="1:21" ht="16">
      <c r="A7" s="7">
        <v>1</v>
      </c>
      <c r="B7" s="10" t="s">
        <v>120</v>
      </c>
      <c r="C7" s="11" t="s">
        <v>200</v>
      </c>
      <c r="D7" s="7">
        <f t="shared" si="7"/>
        <v>1</v>
      </c>
      <c r="E7" s="7">
        <v>18</v>
      </c>
      <c r="F7" s="7">
        <v>18</v>
      </c>
      <c r="G7" s="7">
        <f t="shared" ref="G7:G31" si="9">E7</f>
        <v>18</v>
      </c>
      <c r="H7" s="7">
        <f t="shared" ref="H7:H31" si="10">(F7-E7)*0.25+E7</f>
        <v>18</v>
      </c>
      <c r="I7" s="7">
        <f t="shared" ref="I7:I31" si="11">(F7-E7)*0.5+E7</f>
        <v>18</v>
      </c>
      <c r="J7" s="7">
        <f t="shared" ref="J7:J31" si="12">F7</f>
        <v>18</v>
      </c>
      <c r="K7" s="7">
        <v>57</v>
      </c>
      <c r="L7" s="7"/>
      <c r="M7" s="7"/>
      <c r="N7" s="7">
        <f t="shared" si="4"/>
        <v>18</v>
      </c>
      <c r="O7" s="7">
        <f t="shared" si="5"/>
        <v>18</v>
      </c>
      <c r="P7" s="10">
        <f t="shared" ref="P7:P31" si="13">AVERAGE(N7,O7)</f>
        <v>18</v>
      </c>
      <c r="Q7" s="31">
        <f t="shared" si="6"/>
        <v>1.6635338345864659E-2</v>
      </c>
      <c r="R7" s="31">
        <f t="shared" si="6"/>
        <v>1.4084507042253521E-2</v>
      </c>
    </row>
    <row r="8" spans="1:21">
      <c r="A8" s="7">
        <v>1</v>
      </c>
      <c r="B8" s="7" t="s">
        <v>52</v>
      </c>
      <c r="C8" s="7" t="s">
        <v>463</v>
      </c>
      <c r="D8" s="7">
        <f t="shared" si="7"/>
        <v>1</v>
      </c>
      <c r="E8" s="7">
        <v>10</v>
      </c>
      <c r="F8" s="7">
        <v>10</v>
      </c>
      <c r="G8" s="7">
        <f t="shared" si="9"/>
        <v>10</v>
      </c>
      <c r="H8" s="7">
        <f t="shared" si="10"/>
        <v>10</v>
      </c>
      <c r="I8" s="7">
        <f t="shared" si="11"/>
        <v>10</v>
      </c>
      <c r="J8" s="7">
        <f t="shared" si="12"/>
        <v>10</v>
      </c>
      <c r="K8" s="7">
        <v>71</v>
      </c>
      <c r="L8" s="7" t="b">
        <v>1</v>
      </c>
      <c r="M8" s="7"/>
      <c r="N8" s="7">
        <f t="shared" si="4"/>
        <v>10</v>
      </c>
      <c r="O8" s="7">
        <f t="shared" si="5"/>
        <v>10</v>
      </c>
      <c r="P8" s="10">
        <f t="shared" si="13"/>
        <v>10</v>
      </c>
      <c r="Q8" s="31">
        <f t="shared" si="6"/>
        <v>2.0426065162907268E-2</v>
      </c>
      <c r="R8" s="31">
        <f t="shared" si="6"/>
        <v>1.7490564300837706E-2</v>
      </c>
    </row>
    <row r="9" spans="1:21" ht="16">
      <c r="A9" s="7">
        <v>1</v>
      </c>
      <c r="B9" s="10" t="s">
        <v>39</v>
      </c>
      <c r="C9" s="11" t="s">
        <v>40</v>
      </c>
      <c r="D9" s="7">
        <f>A9</f>
        <v>1</v>
      </c>
      <c r="E9" s="7">
        <v>5</v>
      </c>
      <c r="F9" s="7">
        <v>5</v>
      </c>
      <c r="G9" s="7">
        <f>E9</f>
        <v>5</v>
      </c>
      <c r="H9" s="7">
        <f>(F9-E9)*0.25+E9</f>
        <v>5</v>
      </c>
      <c r="I9" s="7">
        <f>(F9-E9)*0.5+E9</f>
        <v>5</v>
      </c>
      <c r="J9" s="7">
        <f>F9</f>
        <v>5</v>
      </c>
      <c r="K9" s="7">
        <v>90</v>
      </c>
      <c r="L9" s="7" t="b">
        <v>1</v>
      </c>
      <c r="M9" s="7"/>
      <c r="N9" s="7">
        <f t="shared" si="4"/>
        <v>5</v>
      </c>
      <c r="O9" s="7">
        <f t="shared" si="5"/>
        <v>5</v>
      </c>
      <c r="P9" s="10">
        <f>AVERAGE(N9,O9)</f>
        <v>5</v>
      </c>
      <c r="Q9" s="31">
        <f t="shared" si="6"/>
        <v>2.7067669172932327E-2</v>
      </c>
      <c r="R9" s="31">
        <f t="shared" si="6"/>
        <v>2.3612261806130904E-2</v>
      </c>
    </row>
    <row r="10" spans="1:21">
      <c r="A10" s="7">
        <v>1</v>
      </c>
      <c r="B10" s="7" t="s">
        <v>48</v>
      </c>
      <c r="C10" s="7" t="s">
        <v>49</v>
      </c>
      <c r="D10" s="7">
        <f t="shared" si="7"/>
        <v>1</v>
      </c>
      <c r="E10" s="7">
        <v>1</v>
      </c>
      <c r="F10" s="7">
        <v>1</v>
      </c>
      <c r="G10" s="7">
        <f t="shared" si="9"/>
        <v>1</v>
      </c>
      <c r="H10" s="7">
        <f t="shared" si="10"/>
        <v>1</v>
      </c>
      <c r="I10" s="7">
        <f t="shared" si="11"/>
        <v>1</v>
      </c>
      <c r="J10" s="7">
        <f t="shared" si="12"/>
        <v>1</v>
      </c>
      <c r="K10" s="7">
        <v>116</v>
      </c>
      <c r="L10" s="7" t="b">
        <v>1</v>
      </c>
      <c r="M10" s="7"/>
      <c r="N10" s="7">
        <f t="shared" si="4"/>
        <v>1</v>
      </c>
      <c r="O10" s="7">
        <f t="shared" si="5"/>
        <v>1</v>
      </c>
      <c r="P10" s="10">
        <f t="shared" si="13"/>
        <v>1</v>
      </c>
      <c r="Q10" s="31">
        <f t="shared" ref="Q10:R10" si="14">IF($A10&gt;TRUNC(Q$1/9),0,1/TRUNC(Q$1/9)*(TRUNC(99+Q$1)-$K10+1)/(TRUNC(99+Q$1)-TRUNC(1+SQRT(14*Q$1))+1)*1/(COUNTIFS($A$2:$A$214,$A10,$K$2:$K$214,"&gt;="&amp;$K10)))</f>
        <v>4.4360902255639101E-2</v>
      </c>
      <c r="R10" s="31">
        <f t="shared" si="14"/>
        <v>4.004418668876001E-2</v>
      </c>
    </row>
    <row r="11" spans="1:21" ht="16">
      <c r="A11" s="7">
        <v>2</v>
      </c>
      <c r="B11" s="12" t="s">
        <v>78</v>
      </c>
      <c r="C11" s="11" t="s">
        <v>79</v>
      </c>
      <c r="D11" s="7">
        <v>-2</v>
      </c>
      <c r="E11" s="7">
        <v>14</v>
      </c>
      <c r="F11" s="7">
        <v>23</v>
      </c>
      <c r="G11" s="7">
        <f t="shared" si="9"/>
        <v>14</v>
      </c>
      <c r="H11" s="7">
        <f t="shared" si="10"/>
        <v>16.25</v>
      </c>
      <c r="I11" s="7">
        <f t="shared" si="11"/>
        <v>18.5</v>
      </c>
      <c r="J11" s="7">
        <f t="shared" si="12"/>
        <v>23</v>
      </c>
      <c r="K11" s="7">
        <v>20</v>
      </c>
      <c r="L11" s="7"/>
      <c r="M11" s="7"/>
      <c r="N11" s="7">
        <f t="shared" ref="N11:N33" si="15">D11*E11</f>
        <v>-28</v>
      </c>
      <c r="O11" s="7">
        <f t="shared" ref="O11:O33" si="16">D11*F11</f>
        <v>-46</v>
      </c>
      <c r="P11" s="10">
        <f t="shared" si="13"/>
        <v>-37</v>
      </c>
      <c r="Q11" s="31">
        <f t="shared" ref="Q11:R30" si="17">IF($A11&gt;TRUNC(Q$1/9),0,1/TRUNC(Q$1/9)*(TRUNC(99+Q$1)-$K11+1)/(TRUNC(99+Q$1)-TRUNC(1+SQRT(14*Q$1))+1)*1/(COUNTIFS($A$2:$A$214,$A11,$K$2:$K$214,"&gt;="&amp;$K11)))</f>
        <v>8.9390142021720971E-3</v>
      </c>
      <c r="R11" s="31">
        <f t="shared" si="17"/>
        <v>7.3951333271962925E-3</v>
      </c>
    </row>
    <row r="12" spans="1:21">
      <c r="A12" s="7">
        <v>2</v>
      </c>
      <c r="B12" s="7" t="s">
        <v>67</v>
      </c>
      <c r="C12" s="7" t="s">
        <v>68</v>
      </c>
      <c r="D12" s="7">
        <f t="shared" ref="D12:D18" si="18">A12</f>
        <v>2</v>
      </c>
      <c r="E12" s="7">
        <v>16</v>
      </c>
      <c r="F12" s="7">
        <v>26</v>
      </c>
      <c r="G12" s="7">
        <f t="shared" si="9"/>
        <v>16</v>
      </c>
      <c r="H12" s="7">
        <f t="shared" si="10"/>
        <v>18.5</v>
      </c>
      <c r="I12" s="7">
        <f t="shared" si="11"/>
        <v>21</v>
      </c>
      <c r="J12" s="7">
        <f t="shared" si="12"/>
        <v>26</v>
      </c>
      <c r="K12" s="7">
        <v>21</v>
      </c>
      <c r="L12" s="7"/>
      <c r="M12" s="7"/>
      <c r="N12" s="7">
        <f t="shared" si="15"/>
        <v>32</v>
      </c>
      <c r="O12" s="7">
        <f t="shared" si="16"/>
        <v>52</v>
      </c>
      <c r="P12" s="10">
        <f t="shared" si="13"/>
        <v>42</v>
      </c>
      <c r="Q12" s="31">
        <f t="shared" si="17"/>
        <v>1.0009398496240602E-2</v>
      </c>
      <c r="R12" s="31">
        <f t="shared" si="17"/>
        <v>8.2850041425020712E-3</v>
      </c>
    </row>
    <row r="13" spans="1:21">
      <c r="A13" s="7">
        <v>2</v>
      </c>
      <c r="B13" s="7" t="s">
        <v>16</v>
      </c>
      <c r="C13" s="7" t="s">
        <v>17</v>
      </c>
      <c r="D13" s="7">
        <f t="shared" si="18"/>
        <v>2</v>
      </c>
      <c r="E13" s="10">
        <v>21</v>
      </c>
      <c r="F13" s="10">
        <v>23</v>
      </c>
      <c r="G13" s="10">
        <f t="shared" si="9"/>
        <v>21</v>
      </c>
      <c r="H13" s="10">
        <f t="shared" si="10"/>
        <v>21.5</v>
      </c>
      <c r="I13" s="10">
        <f t="shared" si="11"/>
        <v>22</v>
      </c>
      <c r="J13" s="10">
        <f t="shared" si="12"/>
        <v>23</v>
      </c>
      <c r="K13" s="10">
        <v>37</v>
      </c>
      <c r="L13" s="10"/>
      <c r="M13" s="10"/>
      <c r="N13" s="7">
        <f t="shared" si="15"/>
        <v>42</v>
      </c>
      <c r="O13" s="7">
        <f t="shared" si="16"/>
        <v>46</v>
      </c>
      <c r="P13" s="10">
        <f t="shared" si="13"/>
        <v>44</v>
      </c>
      <c r="Q13" s="31">
        <f t="shared" si="17"/>
        <v>1.0580021482277121E-2</v>
      </c>
      <c r="R13" s="31">
        <f t="shared" si="17"/>
        <v>8.8373377520022094E-3</v>
      </c>
    </row>
    <row r="14" spans="1:21">
      <c r="A14" s="7">
        <v>2</v>
      </c>
      <c r="B14" s="7" t="s">
        <v>124</v>
      </c>
      <c r="C14" s="7" t="s">
        <v>198</v>
      </c>
      <c r="D14" s="7">
        <f t="shared" si="18"/>
        <v>2</v>
      </c>
      <c r="E14" s="7">
        <v>11</v>
      </c>
      <c r="F14" s="7">
        <v>29</v>
      </c>
      <c r="G14" s="7">
        <f t="shared" si="9"/>
        <v>11</v>
      </c>
      <c r="H14" s="7">
        <f t="shared" si="10"/>
        <v>15.5</v>
      </c>
      <c r="I14" s="7">
        <f t="shared" si="11"/>
        <v>20</v>
      </c>
      <c r="J14" s="7">
        <f t="shared" si="12"/>
        <v>29</v>
      </c>
      <c r="K14" s="7">
        <v>45</v>
      </c>
      <c r="L14" s="7"/>
      <c r="M14" s="7"/>
      <c r="N14" s="7">
        <f t="shared" si="15"/>
        <v>22</v>
      </c>
      <c r="O14" s="7">
        <f t="shared" si="16"/>
        <v>58</v>
      </c>
      <c r="P14" s="10">
        <f t="shared" si="13"/>
        <v>40</v>
      </c>
      <c r="Q14" s="31">
        <f t="shared" si="17"/>
        <v>1.1842105263157895E-2</v>
      </c>
      <c r="R14" s="31">
        <f t="shared" si="17"/>
        <v>9.9420049710024858E-3</v>
      </c>
    </row>
    <row r="15" spans="1:21" ht="16">
      <c r="A15" s="7">
        <v>2</v>
      </c>
      <c r="B15" s="10" t="s">
        <v>64</v>
      </c>
      <c r="C15" s="11" t="s">
        <v>65</v>
      </c>
      <c r="D15" s="7">
        <f t="shared" si="18"/>
        <v>2</v>
      </c>
      <c r="E15" s="7">
        <v>19</v>
      </c>
      <c r="F15" s="7">
        <v>26</v>
      </c>
      <c r="G15" s="7">
        <f>E15</f>
        <v>19</v>
      </c>
      <c r="H15" s="7">
        <f>(F15-E15)*0.25+E15</f>
        <v>20.75</v>
      </c>
      <c r="I15" s="7">
        <f>(F15-E15)*0.5+E15</f>
        <v>22.5</v>
      </c>
      <c r="J15" s="7">
        <f>F15</f>
        <v>26</v>
      </c>
      <c r="K15" s="7">
        <v>50</v>
      </c>
      <c r="M15" s="7"/>
      <c r="N15" s="7">
        <f t="shared" si="15"/>
        <v>38</v>
      </c>
      <c r="O15" s="7">
        <f t="shared" si="16"/>
        <v>52</v>
      </c>
      <c r="P15" s="10">
        <f>AVERAGE(N15,O15)</f>
        <v>45</v>
      </c>
      <c r="Q15" s="31">
        <f t="shared" si="17"/>
        <v>1.3834586466165413E-2</v>
      </c>
      <c r="R15" s="31">
        <f t="shared" si="17"/>
        <v>1.1654239160452915E-2</v>
      </c>
    </row>
    <row r="16" spans="1:21">
      <c r="A16" s="7">
        <v>2</v>
      </c>
      <c r="B16" s="7" t="s">
        <v>10</v>
      </c>
      <c r="C16" s="7" t="s">
        <v>11</v>
      </c>
      <c r="D16" s="7">
        <f t="shared" si="18"/>
        <v>2</v>
      </c>
      <c r="E16" s="7">
        <v>11</v>
      </c>
      <c r="F16" s="7">
        <v>28</v>
      </c>
      <c r="G16" s="7">
        <f t="shared" si="9"/>
        <v>11</v>
      </c>
      <c r="H16" s="7">
        <f t="shared" si="10"/>
        <v>15.25</v>
      </c>
      <c r="I16" s="7">
        <f t="shared" si="11"/>
        <v>19.5</v>
      </c>
      <c r="J16" s="7">
        <f t="shared" si="12"/>
        <v>28</v>
      </c>
      <c r="K16" s="7">
        <v>77</v>
      </c>
      <c r="L16" s="7"/>
      <c r="M16" s="7"/>
      <c r="N16" s="7">
        <f t="shared" si="15"/>
        <v>22</v>
      </c>
      <c r="O16" s="7">
        <f t="shared" si="16"/>
        <v>56</v>
      </c>
      <c r="P16" s="10">
        <f t="shared" si="13"/>
        <v>39</v>
      </c>
      <c r="Q16" s="31">
        <f t="shared" si="17"/>
        <v>1.475563909774436E-2</v>
      </c>
      <c r="R16" s="31">
        <f t="shared" si="17"/>
        <v>1.2703673018503177E-2</v>
      </c>
      <c r="U16" s="11"/>
    </row>
    <row r="17" spans="1:21">
      <c r="A17" s="7">
        <v>2</v>
      </c>
      <c r="B17" s="7" t="s">
        <v>12</v>
      </c>
      <c r="C17" s="7" t="s">
        <v>13</v>
      </c>
      <c r="D17" s="7">
        <f t="shared" si="18"/>
        <v>2</v>
      </c>
      <c r="E17" s="7">
        <v>14</v>
      </c>
      <c r="F17" s="7">
        <v>18</v>
      </c>
      <c r="G17" s="7">
        <f t="shared" si="9"/>
        <v>14</v>
      </c>
      <c r="H17" s="7">
        <f t="shared" si="10"/>
        <v>15</v>
      </c>
      <c r="I17" s="7">
        <f t="shared" si="11"/>
        <v>16</v>
      </c>
      <c r="J17" s="7">
        <f t="shared" si="12"/>
        <v>18</v>
      </c>
      <c r="K17" s="7">
        <v>84</v>
      </c>
      <c r="L17" s="7"/>
      <c r="M17" s="7"/>
      <c r="N17" s="7">
        <f t="shared" si="15"/>
        <v>28</v>
      </c>
      <c r="O17" s="7">
        <f t="shared" si="16"/>
        <v>36</v>
      </c>
      <c r="P17" s="10">
        <f t="shared" si="13"/>
        <v>32</v>
      </c>
      <c r="Q17" s="31">
        <f t="shared" si="17"/>
        <v>1.8796992481203006E-2</v>
      </c>
      <c r="R17" s="31">
        <f t="shared" si="17"/>
        <v>1.6293841480254073E-2</v>
      </c>
    </row>
    <row r="18" spans="1:21">
      <c r="A18" s="7">
        <v>2</v>
      </c>
      <c r="B18" s="7" t="s">
        <v>122</v>
      </c>
      <c r="C18" s="7" t="s">
        <v>199</v>
      </c>
      <c r="D18" s="7">
        <f t="shared" si="18"/>
        <v>2</v>
      </c>
      <c r="E18" s="7">
        <v>11</v>
      </c>
      <c r="F18" s="7">
        <v>15</v>
      </c>
      <c r="G18" s="7">
        <f t="shared" si="9"/>
        <v>11</v>
      </c>
      <c r="H18" s="7">
        <f t="shared" si="10"/>
        <v>12</v>
      </c>
      <c r="I18" s="7">
        <f t="shared" si="11"/>
        <v>13</v>
      </c>
      <c r="J18" s="7">
        <f t="shared" si="12"/>
        <v>15</v>
      </c>
      <c r="K18" s="7">
        <v>105</v>
      </c>
      <c r="L18" s="7"/>
      <c r="M18" s="7"/>
      <c r="N18" s="7">
        <f t="shared" si="15"/>
        <v>22</v>
      </c>
      <c r="O18" s="7">
        <f t="shared" si="16"/>
        <v>30</v>
      </c>
      <c r="P18" s="10">
        <f t="shared" si="13"/>
        <v>26</v>
      </c>
      <c r="Q18" s="31">
        <f t="shared" si="17"/>
        <v>2.4248120300751876E-2</v>
      </c>
      <c r="R18" s="31">
        <f t="shared" si="17"/>
        <v>2.1541010770505385E-2</v>
      </c>
    </row>
    <row r="19" spans="1:21" ht="16">
      <c r="A19" s="7">
        <v>2</v>
      </c>
      <c r="B19" s="10" t="s">
        <v>36</v>
      </c>
      <c r="C19" s="11" t="s">
        <v>45</v>
      </c>
      <c r="D19" s="7">
        <v>1</v>
      </c>
      <c r="E19" s="7">
        <v>5</v>
      </c>
      <c r="F19" s="7">
        <v>5</v>
      </c>
      <c r="G19" s="7">
        <f t="shared" si="9"/>
        <v>5</v>
      </c>
      <c r="H19" s="7">
        <f t="shared" si="10"/>
        <v>5</v>
      </c>
      <c r="I19" s="7">
        <f t="shared" si="11"/>
        <v>5</v>
      </c>
      <c r="J19" s="7">
        <f t="shared" si="12"/>
        <v>5</v>
      </c>
      <c r="K19" s="7">
        <v>125</v>
      </c>
      <c r="L19" s="7" t="b">
        <v>1</v>
      </c>
      <c r="M19" s="7"/>
      <c r="N19" s="7">
        <f t="shared" si="15"/>
        <v>5</v>
      </c>
      <c r="O19" s="7">
        <f t="shared" si="16"/>
        <v>5</v>
      </c>
      <c r="P19" s="10">
        <f t="shared" si="13"/>
        <v>5</v>
      </c>
      <c r="Q19" s="31">
        <f t="shared" si="17"/>
        <v>4.0977443609022557E-2</v>
      </c>
      <c r="R19" s="31">
        <f t="shared" si="17"/>
        <v>3.7558685446009391E-2</v>
      </c>
    </row>
    <row r="20" spans="1:21" ht="16">
      <c r="A20" s="7">
        <v>3</v>
      </c>
      <c r="B20" s="12" t="s">
        <v>80</v>
      </c>
      <c r="C20" s="11" t="s">
        <v>464</v>
      </c>
      <c r="D20" s="7">
        <v>-3</v>
      </c>
      <c r="E20" s="7">
        <v>26</v>
      </c>
      <c r="F20" s="7">
        <v>39</v>
      </c>
      <c r="G20" s="7">
        <f t="shared" si="9"/>
        <v>26</v>
      </c>
      <c r="H20" s="7">
        <f t="shared" si="10"/>
        <v>29.25</v>
      </c>
      <c r="I20" s="7">
        <f t="shared" si="11"/>
        <v>32.5</v>
      </c>
      <c r="J20" s="7">
        <f t="shared" si="12"/>
        <v>39</v>
      </c>
      <c r="K20" s="7">
        <v>30</v>
      </c>
      <c r="L20" s="7"/>
      <c r="M20" s="7"/>
      <c r="N20" s="7">
        <f t="shared" si="15"/>
        <v>-78</v>
      </c>
      <c r="O20" s="7">
        <f t="shared" si="16"/>
        <v>-117</v>
      </c>
      <c r="P20" s="10">
        <f t="shared" si="13"/>
        <v>-97.5</v>
      </c>
      <c r="Q20" s="31">
        <f t="shared" si="17"/>
        <v>8.5213032581453636E-3</v>
      </c>
      <c r="R20" s="31">
        <f t="shared" si="17"/>
        <v>7.0882813219184382E-3</v>
      </c>
    </row>
    <row r="21" spans="1:21" ht="16">
      <c r="A21" s="7">
        <v>3</v>
      </c>
      <c r="B21" s="9" t="s">
        <v>341</v>
      </c>
      <c r="C21" s="9" t="s">
        <v>342</v>
      </c>
      <c r="D21" s="7">
        <v>1</v>
      </c>
      <c r="E21" s="7">
        <v>10</v>
      </c>
      <c r="F21" s="7">
        <v>10</v>
      </c>
      <c r="G21" s="7">
        <f t="shared" si="9"/>
        <v>10</v>
      </c>
      <c r="H21" s="7">
        <f t="shared" si="10"/>
        <v>10</v>
      </c>
      <c r="I21" s="7">
        <f t="shared" si="11"/>
        <v>10</v>
      </c>
      <c r="J21" s="7">
        <f t="shared" si="12"/>
        <v>10</v>
      </c>
      <c r="K21" s="7">
        <v>30</v>
      </c>
      <c r="L21" s="7" t="b">
        <v>1</v>
      </c>
      <c r="M21" s="7"/>
      <c r="N21" s="7">
        <f t="shared" si="15"/>
        <v>10</v>
      </c>
      <c r="O21" s="7">
        <f t="shared" si="16"/>
        <v>10</v>
      </c>
      <c r="P21" s="10">
        <f t="shared" si="13"/>
        <v>10</v>
      </c>
      <c r="Q21" s="31">
        <f t="shared" si="17"/>
        <v>8.5213032581453636E-3</v>
      </c>
      <c r="R21" s="31">
        <f t="shared" si="17"/>
        <v>7.0882813219184382E-3</v>
      </c>
    </row>
    <row r="22" spans="1:21">
      <c r="A22" s="7">
        <v>3</v>
      </c>
      <c r="B22" s="7" t="s">
        <v>18</v>
      </c>
      <c r="C22" s="7" t="s">
        <v>19</v>
      </c>
      <c r="D22" s="7">
        <f>A22</f>
        <v>3</v>
      </c>
      <c r="E22" s="7">
        <v>37</v>
      </c>
      <c r="F22" s="7">
        <v>37</v>
      </c>
      <c r="G22" s="7">
        <f t="shared" si="9"/>
        <v>37</v>
      </c>
      <c r="H22" s="7">
        <f t="shared" si="10"/>
        <v>37</v>
      </c>
      <c r="I22" s="7">
        <f t="shared" si="11"/>
        <v>37</v>
      </c>
      <c r="J22" s="7">
        <f t="shared" si="12"/>
        <v>37</v>
      </c>
      <c r="K22" s="7">
        <v>40</v>
      </c>
      <c r="L22" s="7"/>
      <c r="M22" s="7"/>
      <c r="N22" s="7">
        <f t="shared" si="15"/>
        <v>111</v>
      </c>
      <c r="O22" s="7">
        <f t="shared" si="16"/>
        <v>111</v>
      </c>
      <c r="P22" s="10">
        <f t="shared" si="13"/>
        <v>111</v>
      </c>
      <c r="Q22" s="31">
        <f t="shared" si="17"/>
        <v>1.0418904403866809E-2</v>
      </c>
      <c r="R22" s="31">
        <f t="shared" si="17"/>
        <v>8.7189805499664659E-3</v>
      </c>
    </row>
    <row r="23" spans="1:21">
      <c r="A23" s="7">
        <v>3</v>
      </c>
      <c r="B23" s="8" t="s">
        <v>81</v>
      </c>
      <c r="C23" s="7" t="s">
        <v>82</v>
      </c>
      <c r="D23" s="7">
        <v>-5</v>
      </c>
      <c r="E23" s="7">
        <v>30</v>
      </c>
      <c r="F23" s="7">
        <v>34</v>
      </c>
      <c r="G23" s="7">
        <f>E23</f>
        <v>30</v>
      </c>
      <c r="H23" s="7">
        <f>(F23-E23)*0.25+E23</f>
        <v>31</v>
      </c>
      <c r="I23" s="7">
        <f>(F23-E23)*0.5+E23</f>
        <v>32</v>
      </c>
      <c r="J23" s="7">
        <f>F23</f>
        <v>34</v>
      </c>
      <c r="K23" s="7">
        <v>45</v>
      </c>
      <c r="L23" s="7"/>
      <c r="M23" s="7"/>
      <c r="N23" s="7">
        <f t="shared" si="15"/>
        <v>-150</v>
      </c>
      <c r="O23" s="7">
        <f t="shared" si="16"/>
        <v>-170</v>
      </c>
      <c r="P23" s="10">
        <f>AVERAGE(N23,O23)</f>
        <v>-160</v>
      </c>
      <c r="Q23" s="31">
        <f t="shared" si="17"/>
        <v>1.1842105263157895E-2</v>
      </c>
      <c r="R23" s="31">
        <f t="shared" si="17"/>
        <v>9.9420049710024858E-3</v>
      </c>
    </row>
    <row r="24" spans="1:21">
      <c r="A24" s="7">
        <v>3</v>
      </c>
      <c r="B24" s="7" t="s">
        <v>22</v>
      </c>
      <c r="C24" s="7" t="s">
        <v>69</v>
      </c>
      <c r="D24" s="7">
        <f t="shared" ref="D24:D64" si="19">A24</f>
        <v>3</v>
      </c>
      <c r="E24" s="7">
        <v>23</v>
      </c>
      <c r="F24" s="7">
        <v>31</v>
      </c>
      <c r="G24" s="7">
        <f>E24</f>
        <v>23</v>
      </c>
      <c r="H24" s="7">
        <f>(F24-E24)*0.25+E24</f>
        <v>25</v>
      </c>
      <c r="I24" s="7">
        <f>(F24-E24)*0.5+E24</f>
        <v>27</v>
      </c>
      <c r="J24" s="7">
        <f>F24</f>
        <v>31</v>
      </c>
      <c r="K24" s="7">
        <v>50</v>
      </c>
      <c r="L24" s="7"/>
      <c r="M24" s="7"/>
      <c r="N24" s="7">
        <f t="shared" si="15"/>
        <v>69</v>
      </c>
      <c r="O24" s="7">
        <f t="shared" si="16"/>
        <v>93</v>
      </c>
      <c r="P24" s="10">
        <f>AVERAGE(N24,O24)</f>
        <v>81</v>
      </c>
      <c r="Q24" s="31">
        <f t="shared" si="17"/>
        <v>1.3834586466165413E-2</v>
      </c>
      <c r="R24" s="31">
        <f t="shared" si="17"/>
        <v>1.1654239160452915E-2</v>
      </c>
    </row>
    <row r="25" spans="1:21" ht="16">
      <c r="A25" s="7">
        <v>3</v>
      </c>
      <c r="B25" s="10" t="s">
        <v>84</v>
      </c>
      <c r="C25" s="11" t="s">
        <v>85</v>
      </c>
      <c r="D25" s="7">
        <f t="shared" si="19"/>
        <v>3</v>
      </c>
      <c r="E25" s="7">
        <v>33</v>
      </c>
      <c r="F25" s="7">
        <v>36</v>
      </c>
      <c r="G25" s="7">
        <f t="shared" si="9"/>
        <v>33</v>
      </c>
      <c r="H25" s="7">
        <f t="shared" si="10"/>
        <v>33.75</v>
      </c>
      <c r="I25" s="7">
        <f t="shared" si="11"/>
        <v>34.5</v>
      </c>
      <c r="J25" s="7">
        <f t="shared" si="12"/>
        <v>36</v>
      </c>
      <c r="K25" s="7">
        <v>70</v>
      </c>
      <c r="L25" s="7"/>
      <c r="M25" s="7"/>
      <c r="N25" s="7">
        <f t="shared" si="15"/>
        <v>99</v>
      </c>
      <c r="O25" s="7">
        <f t="shared" si="16"/>
        <v>108</v>
      </c>
      <c r="P25" s="10">
        <f t="shared" si="13"/>
        <v>103.5</v>
      </c>
      <c r="Q25" s="31">
        <f t="shared" si="17"/>
        <v>1.5413533834586466E-2</v>
      </c>
      <c r="R25" s="31">
        <f t="shared" si="17"/>
        <v>1.3186964926815795E-2</v>
      </c>
      <c r="T25" s="7"/>
      <c r="U25" s="7"/>
    </row>
    <row r="26" spans="1:21">
      <c r="A26" s="7">
        <v>3</v>
      </c>
      <c r="B26" s="7" t="s">
        <v>116</v>
      </c>
      <c r="C26" s="7" t="s">
        <v>205</v>
      </c>
      <c r="D26" s="7">
        <f t="shared" si="19"/>
        <v>3</v>
      </c>
      <c r="E26" s="10">
        <v>33</v>
      </c>
      <c r="F26" s="10">
        <v>36</v>
      </c>
      <c r="G26" s="10">
        <f t="shared" si="9"/>
        <v>33</v>
      </c>
      <c r="H26" s="10">
        <f t="shared" si="10"/>
        <v>33.75</v>
      </c>
      <c r="I26" s="10">
        <f t="shared" si="11"/>
        <v>34.5</v>
      </c>
      <c r="J26" s="10">
        <f t="shared" si="12"/>
        <v>36</v>
      </c>
      <c r="K26" s="10">
        <v>90</v>
      </c>
      <c r="L26" s="10"/>
      <c r="M26" s="10"/>
      <c r="N26" s="10">
        <f t="shared" si="15"/>
        <v>99</v>
      </c>
      <c r="O26" s="10">
        <f t="shared" si="16"/>
        <v>108</v>
      </c>
      <c r="P26" s="10">
        <f t="shared" si="13"/>
        <v>103.5</v>
      </c>
      <c r="Q26" s="31">
        <f t="shared" si="17"/>
        <v>1.8045112781954885E-2</v>
      </c>
      <c r="R26" s="31">
        <f t="shared" si="17"/>
        <v>1.5741507870753936E-2</v>
      </c>
    </row>
    <row r="27" spans="1:21" ht="16">
      <c r="A27" s="7">
        <v>3</v>
      </c>
      <c r="B27" s="10" t="s">
        <v>38</v>
      </c>
      <c r="C27" s="11" t="s">
        <v>44</v>
      </c>
      <c r="D27" s="7">
        <v>1</v>
      </c>
      <c r="E27" s="7">
        <v>5</v>
      </c>
      <c r="F27" s="7">
        <v>5</v>
      </c>
      <c r="G27" s="7">
        <f>E27</f>
        <v>5</v>
      </c>
      <c r="H27" s="7">
        <f>(F27-E27)*0.25+E27</f>
        <v>5</v>
      </c>
      <c r="I27" s="7">
        <f>(F27-E27)*0.5+E27</f>
        <v>5</v>
      </c>
      <c r="J27" s="7">
        <f>F27</f>
        <v>5</v>
      </c>
      <c r="K27" s="7">
        <v>115</v>
      </c>
      <c r="L27" s="7" t="b">
        <v>1</v>
      </c>
      <c r="M27" s="7"/>
      <c r="N27" s="7">
        <f t="shared" si="15"/>
        <v>5</v>
      </c>
      <c r="O27" s="7">
        <f t="shared" si="16"/>
        <v>5</v>
      </c>
      <c r="P27" s="10">
        <f>AVERAGE(N27,O27)</f>
        <v>5</v>
      </c>
      <c r="Q27" s="31">
        <f t="shared" si="17"/>
        <v>2.2368421052631579E-2</v>
      </c>
      <c r="R27" s="31">
        <f t="shared" si="17"/>
        <v>2.0160176746755038E-2</v>
      </c>
    </row>
    <row r="28" spans="1:21">
      <c r="A28" s="7">
        <v>3</v>
      </c>
      <c r="B28" s="7" t="s">
        <v>20</v>
      </c>
      <c r="C28" s="7" t="s">
        <v>21</v>
      </c>
      <c r="D28" s="7">
        <f t="shared" si="19"/>
        <v>3</v>
      </c>
      <c r="E28" s="7">
        <v>22</v>
      </c>
      <c r="F28" s="7">
        <v>34</v>
      </c>
      <c r="G28" s="7">
        <f t="shared" si="9"/>
        <v>22</v>
      </c>
      <c r="H28" s="7">
        <f t="shared" si="10"/>
        <v>25</v>
      </c>
      <c r="I28" s="7">
        <f t="shared" si="11"/>
        <v>28</v>
      </c>
      <c r="J28" s="7">
        <f t="shared" si="12"/>
        <v>34</v>
      </c>
      <c r="K28" s="7">
        <v>134</v>
      </c>
      <c r="L28" s="7"/>
      <c r="M28" s="7"/>
      <c r="N28" s="7">
        <f t="shared" si="15"/>
        <v>66</v>
      </c>
      <c r="O28" s="7">
        <f t="shared" si="16"/>
        <v>102</v>
      </c>
      <c r="P28" s="10">
        <f t="shared" si="13"/>
        <v>84</v>
      </c>
      <c r="Q28" s="31">
        <f t="shared" si="17"/>
        <v>3.7593984962406013E-2</v>
      </c>
      <c r="R28" s="31">
        <f t="shared" si="17"/>
        <v>3.5073184203258771E-2</v>
      </c>
    </row>
    <row r="29" spans="1:21">
      <c r="A29" s="7">
        <v>4</v>
      </c>
      <c r="B29" s="7" t="s">
        <v>70</v>
      </c>
      <c r="C29" s="7" t="s">
        <v>71</v>
      </c>
      <c r="D29" s="7">
        <f t="shared" si="19"/>
        <v>4</v>
      </c>
      <c r="E29" s="7">
        <v>3</v>
      </c>
      <c r="F29" s="7">
        <v>20</v>
      </c>
      <c r="G29" s="7">
        <f t="shared" si="9"/>
        <v>3</v>
      </c>
      <c r="H29" s="7">
        <f t="shared" si="10"/>
        <v>7.25</v>
      </c>
      <c r="I29" s="7">
        <f t="shared" si="11"/>
        <v>11.5</v>
      </c>
      <c r="J29" s="7">
        <f t="shared" si="12"/>
        <v>20</v>
      </c>
      <c r="K29" s="7">
        <v>33</v>
      </c>
      <c r="L29" s="7"/>
      <c r="M29" s="7"/>
      <c r="N29" s="7">
        <f t="shared" si="15"/>
        <v>12</v>
      </c>
      <c r="O29" s="7">
        <f t="shared" si="16"/>
        <v>80</v>
      </c>
      <c r="P29" s="10">
        <f t="shared" si="13"/>
        <v>46</v>
      </c>
      <c r="Q29" s="31">
        <f t="shared" si="17"/>
        <v>8.3959899749373422E-3</v>
      </c>
      <c r="R29" s="31">
        <f t="shared" si="17"/>
        <v>6.9962257203350824E-3</v>
      </c>
    </row>
    <row r="30" spans="1:21">
      <c r="A30" s="7">
        <v>4</v>
      </c>
      <c r="B30" s="7" t="s">
        <v>118</v>
      </c>
      <c r="C30" s="7" t="s">
        <v>216</v>
      </c>
      <c r="D30" s="7">
        <f t="shared" si="19"/>
        <v>4</v>
      </c>
      <c r="E30" s="7">
        <v>35</v>
      </c>
      <c r="F30" s="7">
        <v>39</v>
      </c>
      <c r="G30" s="7">
        <f t="shared" si="9"/>
        <v>35</v>
      </c>
      <c r="H30" s="7">
        <f t="shared" si="10"/>
        <v>36</v>
      </c>
      <c r="I30" s="7">
        <f t="shared" si="11"/>
        <v>37</v>
      </c>
      <c r="J30" s="7">
        <f t="shared" si="12"/>
        <v>39</v>
      </c>
      <c r="K30" s="7">
        <v>40</v>
      </c>
      <c r="L30" s="7"/>
      <c r="M30" s="7"/>
      <c r="N30" s="7">
        <f t="shared" si="15"/>
        <v>140</v>
      </c>
      <c r="O30" s="7">
        <f t="shared" si="16"/>
        <v>156</v>
      </c>
      <c r="P30" s="10">
        <f t="shared" si="13"/>
        <v>148</v>
      </c>
      <c r="Q30" s="31">
        <f t="shared" si="17"/>
        <v>9.1165413533834585E-3</v>
      </c>
      <c r="R30" s="31">
        <f t="shared" si="17"/>
        <v>7.6291079812206572E-3</v>
      </c>
    </row>
    <row r="31" spans="1:21">
      <c r="A31" s="7">
        <v>4</v>
      </c>
      <c r="B31" s="7" t="s">
        <v>75</v>
      </c>
      <c r="C31" s="7" t="s">
        <v>76</v>
      </c>
      <c r="D31" s="7">
        <f t="shared" si="19"/>
        <v>4</v>
      </c>
      <c r="E31" s="7">
        <v>42</v>
      </c>
      <c r="F31" s="7">
        <v>47</v>
      </c>
      <c r="G31" s="7">
        <f t="shared" si="9"/>
        <v>42</v>
      </c>
      <c r="H31" s="7">
        <f t="shared" si="10"/>
        <v>43.25</v>
      </c>
      <c r="I31" s="7">
        <f t="shared" si="11"/>
        <v>44.5</v>
      </c>
      <c r="J31" s="7">
        <f t="shared" si="12"/>
        <v>47</v>
      </c>
      <c r="K31" s="7">
        <v>55</v>
      </c>
      <c r="L31" s="7"/>
      <c r="M31" s="7"/>
      <c r="N31" s="7">
        <f t="shared" si="15"/>
        <v>168</v>
      </c>
      <c r="O31" s="7">
        <f t="shared" si="16"/>
        <v>188</v>
      </c>
      <c r="P31" s="10">
        <f t="shared" si="13"/>
        <v>178</v>
      </c>
      <c r="Q31" s="31">
        <f t="shared" ref="Q31:R50" si="20">IF($A31&gt;TRUNC(Q$1/9),0,1/TRUNC(Q$1/9)*(TRUNC(99+Q$1)-$K31+1)/(TRUNC(99+Q$1)-TRUNC(1+SQRT(14*Q$1))+1)*1/(COUNTIFS($A$2:$A$214,$A31,$K$2:$K$214,"&gt;="&amp;$K31)))</f>
        <v>9.6133190118152523E-3</v>
      </c>
      <c r="R31" s="31">
        <f t="shared" si="20"/>
        <v>8.1271945397877448E-3</v>
      </c>
    </row>
    <row r="32" spans="1:21" ht="32">
      <c r="A32" s="7">
        <v>4</v>
      </c>
      <c r="B32" s="7" t="s">
        <v>117</v>
      </c>
      <c r="C32" s="9" t="s">
        <v>206</v>
      </c>
      <c r="D32" s="7">
        <f t="shared" si="19"/>
        <v>4</v>
      </c>
      <c r="E32" s="7">
        <v>31</v>
      </c>
      <c r="F32" s="7">
        <v>37</v>
      </c>
      <c r="G32" s="7">
        <f>E32</f>
        <v>31</v>
      </c>
      <c r="H32" s="7">
        <f>(F32-E32)*0.25+E32</f>
        <v>32.5</v>
      </c>
      <c r="I32" s="7">
        <f>(F32-E32)*0.5+E32</f>
        <v>34</v>
      </c>
      <c r="J32" s="7">
        <f>F32</f>
        <v>37</v>
      </c>
      <c r="K32" s="7">
        <v>60</v>
      </c>
      <c r="L32" s="7"/>
      <c r="M32" s="7"/>
      <c r="N32" s="7">
        <f t="shared" si="15"/>
        <v>124</v>
      </c>
      <c r="O32" s="7">
        <f t="shared" si="16"/>
        <v>148</v>
      </c>
      <c r="P32" s="10">
        <f>AVERAGE(N32,O32)</f>
        <v>136</v>
      </c>
      <c r="Q32" s="31">
        <f t="shared" si="20"/>
        <v>1.0902255639097741E-2</v>
      </c>
      <c r="R32" s="31">
        <f t="shared" si="20"/>
        <v>9.2515879591273126E-3</v>
      </c>
    </row>
    <row r="33" spans="1:21">
      <c r="A33" s="7">
        <v>4</v>
      </c>
      <c r="B33" s="7" t="s">
        <v>72</v>
      </c>
      <c r="C33" s="7" t="s">
        <v>73</v>
      </c>
      <c r="D33" s="7">
        <f t="shared" si="19"/>
        <v>4</v>
      </c>
      <c r="E33" s="7">
        <v>32</v>
      </c>
      <c r="F33" s="7">
        <v>46</v>
      </c>
      <c r="G33" s="7">
        <f t="shared" ref="G33:G61" si="21">E33</f>
        <v>32</v>
      </c>
      <c r="H33" s="7">
        <f t="shared" ref="H33:H61" si="22">(F33-E33)*0.25+E33</f>
        <v>35.5</v>
      </c>
      <c r="I33" s="7">
        <f t="shared" ref="I33:I61" si="23">(F33-E33)*0.5+E33</f>
        <v>39</v>
      </c>
      <c r="J33" s="7">
        <f t="shared" ref="J33:J61" si="24">F33</f>
        <v>46</v>
      </c>
      <c r="K33" s="7">
        <v>75</v>
      </c>
      <c r="L33" s="7"/>
      <c r="M33" s="7"/>
      <c r="N33" s="7">
        <f t="shared" si="15"/>
        <v>128</v>
      </c>
      <c r="O33" s="7">
        <f t="shared" si="16"/>
        <v>184</v>
      </c>
      <c r="P33" s="10">
        <f t="shared" ref="P33:P61" si="25">AVERAGE(N33,O33)</f>
        <v>156</v>
      </c>
      <c r="Q33" s="31">
        <f t="shared" si="20"/>
        <v>1.1954887218045111E-2</v>
      </c>
      <c r="R33" s="31">
        <f t="shared" si="20"/>
        <v>1.0273405136702569E-2</v>
      </c>
      <c r="T33" s="7"/>
      <c r="U33" s="7"/>
    </row>
    <row r="34" spans="1:21">
      <c r="A34" s="7">
        <v>4</v>
      </c>
      <c r="B34" s="7" t="s">
        <v>74</v>
      </c>
      <c r="C34" s="7" t="s">
        <v>77</v>
      </c>
      <c r="D34" s="7">
        <f t="shared" si="19"/>
        <v>4</v>
      </c>
      <c r="E34" s="7">
        <v>31</v>
      </c>
      <c r="F34" s="7">
        <v>48</v>
      </c>
      <c r="G34" s="7">
        <f>E34</f>
        <v>31</v>
      </c>
      <c r="H34" s="7">
        <f>(F34-E34)*0.25+E34</f>
        <v>35.25</v>
      </c>
      <c r="I34" s="7">
        <f>(F34-E34)*0.5+E34</f>
        <v>39.5</v>
      </c>
      <c r="J34" s="7">
        <f>F34</f>
        <v>48</v>
      </c>
      <c r="K34" s="7">
        <v>87</v>
      </c>
      <c r="L34" s="7"/>
      <c r="M34" s="7"/>
      <c r="N34" s="7">
        <f t="shared" ref="N34:N61" si="26">D34*E34</f>
        <v>124</v>
      </c>
      <c r="O34" s="7">
        <f t="shared" ref="O34:O61" si="27">D34*F34</f>
        <v>192</v>
      </c>
      <c r="P34" s="10">
        <f>AVERAGE(N34,O34)</f>
        <v>158</v>
      </c>
      <c r="Q34" s="31">
        <f t="shared" si="20"/>
        <v>1.381578947368421E-2</v>
      </c>
      <c r="R34" s="31">
        <f t="shared" si="20"/>
        <v>1.2013256006628002E-2</v>
      </c>
    </row>
    <row r="35" spans="1:21" ht="32">
      <c r="A35" s="7">
        <v>4</v>
      </c>
      <c r="B35" s="7" t="s">
        <v>110</v>
      </c>
      <c r="C35" s="9" t="s">
        <v>215</v>
      </c>
      <c r="D35" s="7">
        <f t="shared" si="19"/>
        <v>4</v>
      </c>
      <c r="E35" s="7">
        <v>32</v>
      </c>
      <c r="F35" s="7">
        <v>49</v>
      </c>
      <c r="G35" s="7">
        <f t="shared" si="21"/>
        <v>32</v>
      </c>
      <c r="H35" s="7">
        <f t="shared" si="22"/>
        <v>36.25</v>
      </c>
      <c r="I35" s="7">
        <f t="shared" si="23"/>
        <v>40.5</v>
      </c>
      <c r="J35" s="7">
        <f t="shared" si="24"/>
        <v>49</v>
      </c>
      <c r="K35" s="7">
        <v>111</v>
      </c>
      <c r="L35" s="7"/>
      <c r="M35" s="7"/>
      <c r="N35" s="7">
        <f t="shared" si="26"/>
        <v>128</v>
      </c>
      <c r="O35" s="7">
        <f t="shared" si="27"/>
        <v>196</v>
      </c>
      <c r="P35" s="10">
        <f t="shared" si="25"/>
        <v>162</v>
      </c>
      <c r="Q35" s="31">
        <f t="shared" si="20"/>
        <v>1.5413533834586464E-2</v>
      </c>
      <c r="R35" s="31">
        <f t="shared" si="20"/>
        <v>1.3808340237503451E-2</v>
      </c>
    </row>
    <row r="36" spans="1:21" ht="16">
      <c r="A36" s="7">
        <v>4</v>
      </c>
      <c r="B36" s="10" t="s">
        <v>34</v>
      </c>
      <c r="C36" s="11" t="s">
        <v>42</v>
      </c>
      <c r="D36" s="7">
        <v>1</v>
      </c>
      <c r="E36" s="7">
        <v>5</v>
      </c>
      <c r="F36" s="7">
        <v>5</v>
      </c>
      <c r="G36" s="7">
        <f>E36</f>
        <v>5</v>
      </c>
      <c r="H36" s="7">
        <f>(F36-E36)*0.25+E36</f>
        <v>5</v>
      </c>
      <c r="I36" s="7">
        <f>(F36-E36)*0.5+E36</f>
        <v>5</v>
      </c>
      <c r="J36" s="7">
        <f>F36</f>
        <v>5</v>
      </c>
      <c r="K36" s="7">
        <v>130</v>
      </c>
      <c r="L36" s="7" t="b">
        <v>1</v>
      </c>
      <c r="M36" s="7"/>
      <c r="N36" s="7">
        <f t="shared" si="26"/>
        <v>5</v>
      </c>
      <c r="O36" s="7">
        <f t="shared" si="27"/>
        <v>5</v>
      </c>
      <c r="P36" s="10">
        <f>AVERAGE(N36,O36)</f>
        <v>5</v>
      </c>
      <c r="Q36" s="31">
        <f t="shared" si="20"/>
        <v>1.9548872180451125E-2</v>
      </c>
      <c r="R36" s="31">
        <f t="shared" si="20"/>
        <v>1.8088925711129522E-2</v>
      </c>
    </row>
    <row r="37" spans="1:21" ht="32">
      <c r="A37" s="7">
        <v>4</v>
      </c>
      <c r="B37" s="7" t="s">
        <v>111</v>
      </c>
      <c r="C37" s="9" t="s">
        <v>201</v>
      </c>
      <c r="D37" s="7">
        <f t="shared" si="19"/>
        <v>4</v>
      </c>
      <c r="E37" s="7">
        <v>32</v>
      </c>
      <c r="F37" s="7">
        <v>48</v>
      </c>
      <c r="G37" s="7">
        <f>E37</f>
        <v>32</v>
      </c>
      <c r="H37" s="7">
        <f>(F37-E37)*0.25+E37</f>
        <v>36</v>
      </c>
      <c r="I37" s="7">
        <f>(F37-E37)*0.5+E37</f>
        <v>40</v>
      </c>
      <c r="J37" s="7">
        <f>F37</f>
        <v>48</v>
      </c>
      <c r="K37" s="7">
        <v>143</v>
      </c>
      <c r="L37" s="7"/>
      <c r="M37" s="7"/>
      <c r="N37" s="7">
        <f t="shared" si="26"/>
        <v>128</v>
      </c>
      <c r="O37" s="7">
        <f t="shared" si="27"/>
        <v>192</v>
      </c>
      <c r="P37" s="10">
        <f>AVERAGE(N37,O37)</f>
        <v>160</v>
      </c>
      <c r="Q37" s="31">
        <f t="shared" si="20"/>
        <v>3.4210526315789476E-2</v>
      </c>
      <c r="R37" s="31">
        <f t="shared" si="20"/>
        <v>3.2587682960508145E-2</v>
      </c>
    </row>
    <row r="38" spans="1:21" ht="16">
      <c r="A38" s="7">
        <v>5</v>
      </c>
      <c r="B38" s="10" t="s">
        <v>35</v>
      </c>
      <c r="C38" s="11" t="s">
        <v>43</v>
      </c>
      <c r="D38" s="7">
        <v>1</v>
      </c>
      <c r="E38" s="7">
        <v>5</v>
      </c>
      <c r="F38" s="7">
        <v>5</v>
      </c>
      <c r="G38" s="7">
        <f t="shared" si="21"/>
        <v>5</v>
      </c>
      <c r="H38" s="7">
        <f t="shared" si="22"/>
        <v>5</v>
      </c>
      <c r="I38" s="7">
        <f t="shared" si="23"/>
        <v>5</v>
      </c>
      <c r="J38" s="7">
        <f t="shared" si="24"/>
        <v>5</v>
      </c>
      <c r="K38" s="7">
        <v>44</v>
      </c>
      <c r="L38" s="7" t="b">
        <v>1</v>
      </c>
      <c r="M38" s="7"/>
      <c r="N38" s="7">
        <f t="shared" si="26"/>
        <v>5</v>
      </c>
      <c r="O38" s="7">
        <f t="shared" si="27"/>
        <v>5</v>
      </c>
      <c r="P38" s="10">
        <f t="shared" si="25"/>
        <v>5</v>
      </c>
      <c r="Q38" s="31">
        <f t="shared" si="20"/>
        <v>7.9365079365079361E-3</v>
      </c>
      <c r="R38" s="31">
        <f t="shared" si="20"/>
        <v>6.6586885145294419E-3</v>
      </c>
    </row>
    <row r="39" spans="1:21">
      <c r="A39" s="7">
        <v>5</v>
      </c>
      <c r="B39" s="7" t="s">
        <v>92</v>
      </c>
      <c r="C39" s="7" t="s">
        <v>93</v>
      </c>
      <c r="D39" s="7">
        <f t="shared" si="19"/>
        <v>5</v>
      </c>
      <c r="E39" s="7">
        <v>53</v>
      </c>
      <c r="F39" s="7">
        <v>59</v>
      </c>
      <c r="G39" s="7">
        <f t="shared" si="21"/>
        <v>53</v>
      </c>
      <c r="H39" s="7">
        <f t="shared" si="22"/>
        <v>54.5</v>
      </c>
      <c r="I39" s="7">
        <f t="shared" si="23"/>
        <v>56</v>
      </c>
      <c r="J39" s="7">
        <f t="shared" si="24"/>
        <v>59</v>
      </c>
      <c r="K39" s="7">
        <v>50</v>
      </c>
      <c r="L39" s="7"/>
      <c r="M39" s="7"/>
      <c r="N39" s="7">
        <f t="shared" si="26"/>
        <v>265</v>
      </c>
      <c r="O39" s="7">
        <f t="shared" si="27"/>
        <v>295</v>
      </c>
      <c r="P39" s="10">
        <f t="shared" si="25"/>
        <v>280</v>
      </c>
      <c r="Q39" s="31">
        <f t="shared" si="20"/>
        <v>8.6466165413533833E-3</v>
      </c>
      <c r="R39" s="31">
        <f t="shared" si="20"/>
        <v>7.2838994752830715E-3</v>
      </c>
    </row>
    <row r="40" spans="1:21">
      <c r="A40" s="7">
        <v>5</v>
      </c>
      <c r="B40" s="7" t="s">
        <v>113</v>
      </c>
      <c r="C40" s="7" t="s">
        <v>465</v>
      </c>
      <c r="D40" s="7">
        <v>1</v>
      </c>
      <c r="E40" s="10">
        <v>1</v>
      </c>
      <c r="F40" s="10">
        <v>1</v>
      </c>
      <c r="G40" s="7">
        <f t="shared" si="21"/>
        <v>1</v>
      </c>
      <c r="H40" s="7">
        <f t="shared" si="22"/>
        <v>1</v>
      </c>
      <c r="I40" s="7">
        <f t="shared" si="23"/>
        <v>1</v>
      </c>
      <c r="J40" s="7">
        <f t="shared" si="24"/>
        <v>1</v>
      </c>
      <c r="K40" s="7">
        <v>57</v>
      </c>
      <c r="L40" s="7" t="b">
        <v>1</v>
      </c>
      <c r="M40" s="7"/>
      <c r="N40" s="7">
        <f t="shared" si="26"/>
        <v>1</v>
      </c>
      <c r="O40" s="7">
        <f t="shared" si="27"/>
        <v>1</v>
      </c>
      <c r="P40" s="10">
        <f t="shared" si="25"/>
        <v>1</v>
      </c>
      <c r="Q40" s="31">
        <f t="shared" si="20"/>
        <v>9.505907626208376E-3</v>
      </c>
      <c r="R40" s="31">
        <f t="shared" si="20"/>
        <v>8.0482897384305842E-3</v>
      </c>
    </row>
    <row r="41" spans="1:21">
      <c r="A41" s="7">
        <v>5</v>
      </c>
      <c r="B41" s="7" t="s">
        <v>86</v>
      </c>
      <c r="C41" s="7" t="s">
        <v>87</v>
      </c>
      <c r="D41" s="7">
        <f t="shared" si="19"/>
        <v>5</v>
      </c>
      <c r="E41" s="7">
        <v>42</v>
      </c>
      <c r="F41" s="7">
        <v>53</v>
      </c>
      <c r="G41" s="7">
        <f t="shared" si="21"/>
        <v>42</v>
      </c>
      <c r="H41" s="7">
        <f t="shared" si="22"/>
        <v>44.75</v>
      </c>
      <c r="I41" s="7">
        <f t="shared" si="23"/>
        <v>47.5</v>
      </c>
      <c r="J41" s="7">
        <f t="shared" si="24"/>
        <v>53</v>
      </c>
      <c r="K41" s="7">
        <v>63</v>
      </c>
      <c r="L41" s="7"/>
      <c r="M41" s="7"/>
      <c r="N41" s="7">
        <f t="shared" si="26"/>
        <v>210</v>
      </c>
      <c r="O41" s="7">
        <f t="shared" si="27"/>
        <v>265</v>
      </c>
      <c r="P41" s="10">
        <f t="shared" si="25"/>
        <v>237.5</v>
      </c>
      <c r="Q41" s="31">
        <f t="shared" si="20"/>
        <v>1.0714285714285713E-2</v>
      </c>
      <c r="R41" s="31">
        <f t="shared" si="20"/>
        <v>9.1135045567522777E-3</v>
      </c>
    </row>
    <row r="42" spans="1:21" ht="16">
      <c r="A42" s="7">
        <v>5</v>
      </c>
      <c r="B42" s="7" t="s">
        <v>125</v>
      </c>
      <c r="C42" s="9" t="s">
        <v>214</v>
      </c>
      <c r="D42" s="7">
        <v>1</v>
      </c>
      <c r="E42" s="7">
        <v>2</v>
      </c>
      <c r="F42" s="7">
        <v>2</v>
      </c>
      <c r="G42" s="7">
        <f t="shared" si="21"/>
        <v>2</v>
      </c>
      <c r="H42" s="7">
        <f t="shared" si="22"/>
        <v>2</v>
      </c>
      <c r="I42" s="7">
        <f t="shared" si="23"/>
        <v>2</v>
      </c>
      <c r="J42" s="7">
        <f t="shared" si="24"/>
        <v>2</v>
      </c>
      <c r="K42" s="7">
        <v>73</v>
      </c>
      <c r="L42" s="7" t="b">
        <v>1</v>
      </c>
      <c r="M42" s="7"/>
      <c r="N42" s="7">
        <f t="shared" si="26"/>
        <v>2</v>
      </c>
      <c r="O42" s="7">
        <f t="shared" si="27"/>
        <v>2</v>
      </c>
      <c r="P42" s="10">
        <f t="shared" si="25"/>
        <v>2</v>
      </c>
      <c r="Q42" s="31">
        <f t="shared" si="20"/>
        <v>1.2105263157894737E-2</v>
      </c>
      <c r="R42" s="31">
        <f t="shared" si="20"/>
        <v>1.0383871858602596E-2</v>
      </c>
    </row>
    <row r="43" spans="1:21" ht="16">
      <c r="A43" s="7">
        <v>5</v>
      </c>
      <c r="B43" s="7" t="s">
        <v>127</v>
      </c>
      <c r="C43" s="9" t="s">
        <v>128</v>
      </c>
      <c r="D43" s="7">
        <v>1</v>
      </c>
      <c r="E43" s="7">
        <v>2</v>
      </c>
      <c r="F43" s="7">
        <v>2</v>
      </c>
      <c r="G43" s="7">
        <f t="shared" si="21"/>
        <v>2</v>
      </c>
      <c r="H43" s="7">
        <f t="shared" si="22"/>
        <v>2</v>
      </c>
      <c r="I43" s="7">
        <f t="shared" si="23"/>
        <v>2</v>
      </c>
      <c r="J43" s="7">
        <f t="shared" si="24"/>
        <v>2</v>
      </c>
      <c r="K43" s="7">
        <v>88</v>
      </c>
      <c r="L43" s="7" t="b">
        <v>1</v>
      </c>
      <c r="M43" s="7"/>
      <c r="N43" s="7">
        <f t="shared" si="26"/>
        <v>2</v>
      </c>
      <c r="O43" s="7">
        <f t="shared" si="27"/>
        <v>2</v>
      </c>
      <c r="P43" s="10">
        <f t="shared" si="25"/>
        <v>2</v>
      </c>
      <c r="Q43" s="31">
        <f t="shared" si="20"/>
        <v>1.3721804511278196E-2</v>
      </c>
      <c r="R43" s="31">
        <f t="shared" si="20"/>
        <v>1.1944214305440485E-2</v>
      </c>
    </row>
    <row r="44" spans="1:21">
      <c r="A44" s="7">
        <v>5</v>
      </c>
      <c r="B44" s="7" t="s">
        <v>83</v>
      </c>
      <c r="C44" s="7" t="s">
        <v>217</v>
      </c>
      <c r="D44" s="7">
        <f t="shared" si="19"/>
        <v>5</v>
      </c>
      <c r="E44" s="7">
        <v>42</v>
      </c>
      <c r="F44" s="7">
        <v>55</v>
      </c>
      <c r="G44" s="7">
        <f>E44</f>
        <v>42</v>
      </c>
      <c r="H44" s="7">
        <f>(F44-E44)*0.25+E44</f>
        <v>45.25</v>
      </c>
      <c r="I44" s="7">
        <f>(F44-E44)*0.5+E44</f>
        <v>48.5</v>
      </c>
      <c r="J44" s="7">
        <f>F44</f>
        <v>55</v>
      </c>
      <c r="K44" s="7">
        <v>100</v>
      </c>
      <c r="L44" s="7"/>
      <c r="M44" s="7"/>
      <c r="N44" s="7">
        <f t="shared" si="26"/>
        <v>210</v>
      </c>
      <c r="O44" s="7">
        <f t="shared" si="27"/>
        <v>275</v>
      </c>
      <c r="P44" s="10">
        <f>AVERAGE(N44,O44)</f>
        <v>242.5</v>
      </c>
      <c r="Q44" s="31">
        <f t="shared" si="20"/>
        <v>1.6791979949874688E-2</v>
      </c>
      <c r="R44" s="31">
        <f t="shared" si="20"/>
        <v>1.4820951854920371E-2</v>
      </c>
    </row>
    <row r="45" spans="1:21" ht="16">
      <c r="A45" s="7">
        <v>5</v>
      </c>
      <c r="B45" s="10" t="s">
        <v>37</v>
      </c>
      <c r="C45" s="11" t="s">
        <v>41</v>
      </c>
      <c r="D45" s="7">
        <v>1</v>
      </c>
      <c r="E45" s="7">
        <v>5</v>
      </c>
      <c r="F45" s="7">
        <v>5</v>
      </c>
      <c r="G45" s="7">
        <f>E45</f>
        <v>5</v>
      </c>
      <c r="H45" s="7">
        <f>(F45-E45)*0.25+E45</f>
        <v>5</v>
      </c>
      <c r="I45" s="7">
        <f>(F45-E45)*0.5+E45</f>
        <v>5</v>
      </c>
      <c r="J45" s="7">
        <f>F45</f>
        <v>5</v>
      </c>
      <c r="K45" s="7">
        <v>120</v>
      </c>
      <c r="L45" s="7" t="b">
        <v>1</v>
      </c>
      <c r="M45" s="7"/>
      <c r="N45" s="7">
        <f t="shared" si="26"/>
        <v>5</v>
      </c>
      <c r="O45" s="7">
        <f t="shared" si="27"/>
        <v>5</v>
      </c>
      <c r="P45" s="10">
        <f>AVERAGE(N45,O45)</f>
        <v>5</v>
      </c>
      <c r="Q45" s="31">
        <f t="shared" si="20"/>
        <v>2.1428571428571429E-2</v>
      </c>
      <c r="R45" s="31">
        <f t="shared" si="20"/>
        <v>1.9469759734879868E-2</v>
      </c>
    </row>
    <row r="46" spans="1:21" ht="16">
      <c r="A46" s="7">
        <v>5</v>
      </c>
      <c r="B46" s="10" t="s">
        <v>88</v>
      </c>
      <c r="C46" s="11" t="s">
        <v>91</v>
      </c>
      <c r="D46" s="7">
        <f t="shared" si="19"/>
        <v>5</v>
      </c>
      <c r="E46" s="7">
        <v>46</v>
      </c>
      <c r="F46" s="7">
        <v>57</v>
      </c>
      <c r="G46" s="7">
        <f t="shared" si="21"/>
        <v>46</v>
      </c>
      <c r="H46" s="7">
        <f t="shared" si="22"/>
        <v>48.75</v>
      </c>
      <c r="I46" s="7">
        <f t="shared" si="23"/>
        <v>51.5</v>
      </c>
      <c r="J46" s="7">
        <f t="shared" si="24"/>
        <v>57</v>
      </c>
      <c r="K46" s="7">
        <v>152</v>
      </c>
      <c r="L46" s="7"/>
      <c r="M46" s="7"/>
      <c r="N46" s="7">
        <f t="shared" si="26"/>
        <v>230</v>
      </c>
      <c r="O46" s="7">
        <f t="shared" si="27"/>
        <v>285</v>
      </c>
      <c r="P46" s="10">
        <f t="shared" si="25"/>
        <v>257.5</v>
      </c>
      <c r="Q46" s="31">
        <f t="shared" si="20"/>
        <v>3.0827067669172932E-2</v>
      </c>
      <c r="R46" s="31">
        <f t="shared" si="20"/>
        <v>3.0102181717757526E-2</v>
      </c>
    </row>
    <row r="47" spans="1:21" ht="160">
      <c r="A47" s="7">
        <v>6</v>
      </c>
      <c r="B47" s="10" t="s">
        <v>102</v>
      </c>
      <c r="C47" s="11" t="s">
        <v>211</v>
      </c>
      <c r="D47" s="7">
        <f t="shared" si="19"/>
        <v>6</v>
      </c>
      <c r="E47" s="10">
        <v>60</v>
      </c>
      <c r="F47" s="10">
        <v>67</v>
      </c>
      <c r="G47" s="10">
        <f>E47</f>
        <v>60</v>
      </c>
      <c r="H47" s="10">
        <f>(F47-E47)*0.25+E47</f>
        <v>61.75</v>
      </c>
      <c r="I47" s="10">
        <f>(F47-E47)*0.5+E47</f>
        <v>63.5</v>
      </c>
      <c r="J47" s="10">
        <f>F47</f>
        <v>67</v>
      </c>
      <c r="K47" s="10">
        <v>50</v>
      </c>
      <c r="L47" s="7"/>
      <c r="M47" s="7"/>
      <c r="N47" s="10">
        <f t="shared" si="26"/>
        <v>360</v>
      </c>
      <c r="O47" s="10">
        <f t="shared" si="27"/>
        <v>402</v>
      </c>
      <c r="P47" s="10">
        <f>AVERAGE(N47,O47)</f>
        <v>381</v>
      </c>
      <c r="Q47" s="31">
        <f t="shared" si="20"/>
        <v>7.6858813700918967E-3</v>
      </c>
      <c r="R47" s="31">
        <f t="shared" si="20"/>
        <v>6.4745773113627303E-3</v>
      </c>
    </row>
    <row r="48" spans="1:21">
      <c r="A48" s="7">
        <v>6</v>
      </c>
      <c r="B48" s="7" t="s">
        <v>53</v>
      </c>
      <c r="C48" s="7" t="s">
        <v>54</v>
      </c>
      <c r="D48" s="7">
        <v>1</v>
      </c>
      <c r="E48" s="7">
        <v>10</v>
      </c>
      <c r="F48" s="7">
        <v>10</v>
      </c>
      <c r="G48" s="7">
        <f t="shared" si="21"/>
        <v>10</v>
      </c>
      <c r="H48" s="7">
        <f t="shared" si="22"/>
        <v>10</v>
      </c>
      <c r="I48" s="7">
        <f t="shared" si="23"/>
        <v>10</v>
      </c>
      <c r="J48" s="7">
        <f t="shared" si="24"/>
        <v>10</v>
      </c>
      <c r="K48" s="7">
        <v>65</v>
      </c>
      <c r="L48" s="7" t="b">
        <v>1</v>
      </c>
      <c r="M48" s="7"/>
      <c r="N48" s="7">
        <f t="shared" si="26"/>
        <v>10</v>
      </c>
      <c r="O48" s="7">
        <f t="shared" si="27"/>
        <v>10</v>
      </c>
      <c r="P48" s="10">
        <f t="shared" si="25"/>
        <v>10</v>
      </c>
      <c r="Q48" s="31">
        <f t="shared" si="20"/>
        <v>7.9417293233082706E-3</v>
      </c>
      <c r="R48" s="31">
        <f t="shared" si="20"/>
        <v>6.7660867163766916E-3</v>
      </c>
    </row>
    <row r="49" spans="1:18" ht="16">
      <c r="A49" s="7">
        <v>6</v>
      </c>
      <c r="B49" s="10" t="s">
        <v>121</v>
      </c>
      <c r="C49" s="11" t="s">
        <v>203</v>
      </c>
      <c r="D49" s="7">
        <f t="shared" si="19"/>
        <v>6</v>
      </c>
      <c r="E49" s="7">
        <v>60</v>
      </c>
      <c r="F49" s="7">
        <v>64</v>
      </c>
      <c r="G49" s="7">
        <f t="shared" ref="G49:G55" si="28">E49</f>
        <v>60</v>
      </c>
      <c r="H49" s="7">
        <f t="shared" ref="H49:H55" si="29">(F49-E49)*0.25+E49</f>
        <v>61</v>
      </c>
      <c r="I49" s="7">
        <f t="shared" ref="I49:I55" si="30">(F49-E49)*0.5+E49</f>
        <v>62</v>
      </c>
      <c r="J49" s="7">
        <f t="shared" ref="J49:J55" si="31">F49</f>
        <v>64</v>
      </c>
      <c r="K49" s="7">
        <v>80</v>
      </c>
      <c r="L49" s="7"/>
      <c r="M49" s="7"/>
      <c r="N49" s="7">
        <f t="shared" si="26"/>
        <v>360</v>
      </c>
      <c r="O49" s="7">
        <f t="shared" si="27"/>
        <v>384</v>
      </c>
      <c r="P49" s="10">
        <f t="shared" ref="P49:P55" si="32">AVERAGE(N49,O49)</f>
        <v>372</v>
      </c>
      <c r="Q49" s="31">
        <f t="shared" si="20"/>
        <v>8.2706766917293225E-3</v>
      </c>
      <c r="R49" s="31">
        <f t="shared" si="20"/>
        <v>7.1408845228232137E-3</v>
      </c>
    </row>
    <row r="50" spans="1:18">
      <c r="A50" s="7">
        <v>6</v>
      </c>
      <c r="B50" s="7" t="s">
        <v>112</v>
      </c>
      <c r="C50" s="7" t="s">
        <v>202</v>
      </c>
      <c r="D50" s="7">
        <f t="shared" si="19"/>
        <v>6</v>
      </c>
      <c r="E50" s="7">
        <v>55</v>
      </c>
      <c r="F50" s="7">
        <v>66</v>
      </c>
      <c r="G50" s="7">
        <f t="shared" si="28"/>
        <v>55</v>
      </c>
      <c r="H50" s="7">
        <f t="shared" si="29"/>
        <v>57.75</v>
      </c>
      <c r="I50" s="7">
        <f t="shared" si="30"/>
        <v>60.5</v>
      </c>
      <c r="J50" s="7">
        <f t="shared" si="31"/>
        <v>66</v>
      </c>
      <c r="K50" s="7">
        <v>90</v>
      </c>
      <c r="L50" s="7"/>
      <c r="M50" s="7"/>
      <c r="N50" s="7">
        <f t="shared" si="26"/>
        <v>330</v>
      </c>
      <c r="O50" s="7">
        <f t="shared" si="27"/>
        <v>396</v>
      </c>
      <c r="P50" s="10">
        <f t="shared" si="32"/>
        <v>363</v>
      </c>
      <c r="Q50" s="31">
        <f t="shared" si="20"/>
        <v>9.0225563909774424E-3</v>
      </c>
      <c r="R50" s="31">
        <f t="shared" si="20"/>
        <v>7.870753935376968E-3</v>
      </c>
    </row>
    <row r="51" spans="1:18" ht="16">
      <c r="A51" s="7">
        <v>6</v>
      </c>
      <c r="B51" s="10" t="s">
        <v>103</v>
      </c>
      <c r="C51" s="11" t="s">
        <v>213</v>
      </c>
      <c r="D51" s="7">
        <v>1</v>
      </c>
      <c r="E51" s="7">
        <v>12</v>
      </c>
      <c r="F51" s="7">
        <v>12</v>
      </c>
      <c r="G51" s="7">
        <f t="shared" si="28"/>
        <v>12</v>
      </c>
      <c r="H51" s="7">
        <f t="shared" si="29"/>
        <v>12</v>
      </c>
      <c r="I51" s="7">
        <f t="shared" si="30"/>
        <v>12</v>
      </c>
      <c r="J51" s="7">
        <f t="shared" si="31"/>
        <v>12</v>
      </c>
      <c r="K51" s="7">
        <v>90</v>
      </c>
      <c r="L51" s="7" t="b">
        <v>1</v>
      </c>
      <c r="M51" s="7"/>
      <c r="N51" s="7">
        <f t="shared" si="26"/>
        <v>12</v>
      </c>
      <c r="O51" s="7">
        <f t="shared" si="27"/>
        <v>12</v>
      </c>
      <c r="P51" s="10">
        <f t="shared" si="32"/>
        <v>12</v>
      </c>
      <c r="Q51" s="31">
        <f t="shared" ref="Q51:R70" si="33">IF($A51&gt;TRUNC(Q$1/9),0,1/TRUNC(Q$1/9)*(TRUNC(99+Q$1)-$K51+1)/(TRUNC(99+Q$1)-TRUNC(1+SQRT(14*Q$1))+1)*1/(COUNTIFS($A$2:$A$214,$A51,$K$2:$K$214,"&gt;="&amp;$K51)))</f>
        <v>9.0225563909774424E-3</v>
      </c>
      <c r="R51" s="31">
        <f t="shared" si="33"/>
        <v>7.870753935376968E-3</v>
      </c>
    </row>
    <row r="52" spans="1:18" ht="16">
      <c r="A52" s="7">
        <v>6</v>
      </c>
      <c r="B52" s="10" t="s">
        <v>101</v>
      </c>
      <c r="C52" s="11" t="s">
        <v>212</v>
      </c>
      <c r="D52" s="7">
        <f t="shared" si="19"/>
        <v>6</v>
      </c>
      <c r="E52" s="7">
        <v>55</v>
      </c>
      <c r="F52" s="7">
        <v>68</v>
      </c>
      <c r="G52" s="7">
        <f t="shared" si="28"/>
        <v>55</v>
      </c>
      <c r="H52" s="7">
        <f t="shared" si="29"/>
        <v>58.25</v>
      </c>
      <c r="I52" s="7">
        <f t="shared" si="30"/>
        <v>61.5</v>
      </c>
      <c r="J52" s="7">
        <f t="shared" si="31"/>
        <v>68</v>
      </c>
      <c r="K52" s="7">
        <v>105</v>
      </c>
      <c r="L52" s="7"/>
      <c r="M52" s="7"/>
      <c r="N52" s="7">
        <f t="shared" si="26"/>
        <v>330</v>
      </c>
      <c r="O52" s="7">
        <f t="shared" si="27"/>
        <v>408</v>
      </c>
      <c r="P52" s="10">
        <f t="shared" si="32"/>
        <v>369</v>
      </c>
      <c r="Q52" s="31">
        <f t="shared" si="33"/>
        <v>1.2124060150375938E-2</v>
      </c>
      <c r="R52" s="31">
        <f t="shared" si="33"/>
        <v>1.0770505385252692E-2</v>
      </c>
    </row>
    <row r="53" spans="1:18">
      <c r="A53" s="7">
        <v>6</v>
      </c>
      <c r="B53" s="7" t="s">
        <v>25</v>
      </c>
      <c r="C53" s="7" t="s">
        <v>26</v>
      </c>
      <c r="D53" s="7">
        <f t="shared" si="19"/>
        <v>6</v>
      </c>
      <c r="E53" s="7">
        <v>53</v>
      </c>
      <c r="F53" s="7">
        <v>58</v>
      </c>
      <c r="G53" s="7">
        <f t="shared" si="28"/>
        <v>53</v>
      </c>
      <c r="H53" s="7">
        <f t="shared" si="29"/>
        <v>54.25</v>
      </c>
      <c r="I53" s="7">
        <f t="shared" si="30"/>
        <v>55.5</v>
      </c>
      <c r="J53" s="7">
        <f t="shared" si="31"/>
        <v>58</v>
      </c>
      <c r="K53" s="7">
        <v>122</v>
      </c>
      <c r="L53" s="7"/>
      <c r="M53" s="7"/>
      <c r="N53" s="7">
        <f t="shared" si="26"/>
        <v>318</v>
      </c>
      <c r="O53" s="7">
        <f t="shared" si="27"/>
        <v>348</v>
      </c>
      <c r="P53" s="10">
        <f t="shared" si="32"/>
        <v>333</v>
      </c>
      <c r="Q53" s="31">
        <f t="shared" si="33"/>
        <v>1.4035087719298246E-2</v>
      </c>
      <c r="R53" s="31">
        <f t="shared" si="33"/>
        <v>1.2795728620086532E-2</v>
      </c>
    </row>
    <row r="54" spans="1:18" ht="16">
      <c r="A54" s="7">
        <v>6</v>
      </c>
      <c r="B54" s="10" t="s">
        <v>89</v>
      </c>
      <c r="C54" s="11" t="s">
        <v>90</v>
      </c>
      <c r="D54" s="7">
        <f t="shared" si="19"/>
        <v>6</v>
      </c>
      <c r="E54" s="7">
        <v>59</v>
      </c>
      <c r="F54" s="7">
        <v>64</v>
      </c>
      <c r="G54" s="7">
        <f t="shared" si="28"/>
        <v>59</v>
      </c>
      <c r="H54" s="7">
        <f t="shared" si="29"/>
        <v>60.25</v>
      </c>
      <c r="I54" s="7">
        <f t="shared" si="30"/>
        <v>61.5</v>
      </c>
      <c r="J54" s="7">
        <f t="shared" si="31"/>
        <v>64</v>
      </c>
      <c r="K54" s="7">
        <v>145</v>
      </c>
      <c r="L54" s="7"/>
      <c r="M54" s="7"/>
      <c r="N54" s="7">
        <f t="shared" si="26"/>
        <v>354</v>
      </c>
      <c r="O54" s="7">
        <f t="shared" si="27"/>
        <v>384</v>
      </c>
      <c r="P54" s="10">
        <f t="shared" si="32"/>
        <v>369</v>
      </c>
      <c r="Q54" s="31">
        <f t="shared" si="33"/>
        <v>1.6729323308270677E-2</v>
      </c>
      <c r="R54" s="31">
        <f t="shared" si="33"/>
        <v>1.6017674675504003E-2</v>
      </c>
    </row>
    <row r="55" spans="1:18" ht="16">
      <c r="A55" s="7">
        <v>6</v>
      </c>
      <c r="B55" s="10" t="s">
        <v>230</v>
      </c>
      <c r="C55" s="11" t="s">
        <v>231</v>
      </c>
      <c r="D55" s="7">
        <v>1</v>
      </c>
      <c r="E55" s="7">
        <v>12</v>
      </c>
      <c r="F55" s="7">
        <v>12</v>
      </c>
      <c r="G55" s="7">
        <f t="shared" si="28"/>
        <v>12</v>
      </c>
      <c r="H55" s="7">
        <f t="shared" si="29"/>
        <v>12</v>
      </c>
      <c r="I55" s="7">
        <f t="shared" si="30"/>
        <v>12</v>
      </c>
      <c r="J55" s="7">
        <f t="shared" si="31"/>
        <v>12</v>
      </c>
      <c r="K55" s="7">
        <v>161</v>
      </c>
      <c r="L55" s="7" t="b">
        <v>1</v>
      </c>
      <c r="M55" s="7"/>
      <c r="N55" s="7">
        <f t="shared" si="26"/>
        <v>12</v>
      </c>
      <c r="O55" s="7">
        <f t="shared" si="27"/>
        <v>12</v>
      </c>
      <c r="P55" s="10">
        <f t="shared" si="32"/>
        <v>12</v>
      </c>
      <c r="Q55" s="31">
        <f t="shared" si="33"/>
        <v>2.7443609022556392E-2</v>
      </c>
      <c r="R55" s="31">
        <f t="shared" si="33"/>
        <v>2.7616680475006903E-2</v>
      </c>
    </row>
    <row r="56" spans="1:18" ht="16">
      <c r="A56" s="7">
        <v>7</v>
      </c>
      <c r="B56" s="10" t="s">
        <v>119</v>
      </c>
      <c r="C56" s="11" t="s">
        <v>218</v>
      </c>
      <c r="D56" s="7">
        <f t="shared" si="19"/>
        <v>7</v>
      </c>
      <c r="E56" s="7">
        <v>65</v>
      </c>
      <c r="F56" s="7">
        <v>76</v>
      </c>
      <c r="G56" s="7">
        <f t="shared" si="21"/>
        <v>65</v>
      </c>
      <c r="H56" s="7">
        <f t="shared" si="22"/>
        <v>67.75</v>
      </c>
      <c r="I56" s="7">
        <f t="shared" si="23"/>
        <v>70.5</v>
      </c>
      <c r="J56" s="7">
        <f t="shared" si="24"/>
        <v>76</v>
      </c>
      <c r="K56" s="7">
        <v>80</v>
      </c>
      <c r="L56" s="7"/>
      <c r="M56" s="7"/>
      <c r="N56" s="7">
        <f t="shared" si="26"/>
        <v>455</v>
      </c>
      <c r="O56" s="7">
        <f t="shared" si="27"/>
        <v>532</v>
      </c>
      <c r="P56" s="10">
        <f t="shared" si="25"/>
        <v>493.5</v>
      </c>
      <c r="Q56" s="31">
        <f t="shared" si="33"/>
        <v>6.4327485380116962E-3</v>
      </c>
      <c r="R56" s="31">
        <f t="shared" si="33"/>
        <v>5.5540212955291664E-3</v>
      </c>
    </row>
    <row r="57" spans="1:18">
      <c r="A57" s="7">
        <v>7</v>
      </c>
      <c r="B57" s="7" t="s">
        <v>50</v>
      </c>
      <c r="C57" s="7" t="s">
        <v>51</v>
      </c>
      <c r="D57" s="7">
        <v>1</v>
      </c>
      <c r="E57" s="7">
        <v>10</v>
      </c>
      <c r="F57" s="7">
        <v>10</v>
      </c>
      <c r="G57" s="7">
        <f>E57</f>
        <v>10</v>
      </c>
      <c r="H57" s="7">
        <f>(F57-E57)*0.25+E57</f>
        <v>10</v>
      </c>
      <c r="I57" s="7">
        <f>(F57-E57)*0.5+E57</f>
        <v>10</v>
      </c>
      <c r="J57" s="7">
        <f>F57</f>
        <v>10</v>
      </c>
      <c r="K57" s="7">
        <v>85</v>
      </c>
      <c r="L57" s="7" t="b">
        <v>1</v>
      </c>
      <c r="M57" s="7"/>
      <c r="N57" s="7">
        <f>D57*E57</f>
        <v>10</v>
      </c>
      <c r="O57" s="7">
        <f>D57*F57</f>
        <v>10</v>
      </c>
      <c r="P57" s="10">
        <f>AVERAGE(N57,O57)</f>
        <v>10</v>
      </c>
      <c r="Q57" s="31">
        <f t="shared" si="33"/>
        <v>7.0018796992481203E-3</v>
      </c>
      <c r="R57" s="31">
        <f t="shared" si="33"/>
        <v>6.0756697045015193E-3</v>
      </c>
    </row>
    <row r="58" spans="1:18" ht="32">
      <c r="A58" s="7">
        <v>7</v>
      </c>
      <c r="B58" s="10" t="s">
        <v>105</v>
      </c>
      <c r="C58" s="11" t="s">
        <v>210</v>
      </c>
      <c r="D58" s="7">
        <v>1</v>
      </c>
      <c r="E58" s="7">
        <v>12</v>
      </c>
      <c r="F58" s="7">
        <v>12</v>
      </c>
      <c r="G58" s="7">
        <f t="shared" si="21"/>
        <v>12</v>
      </c>
      <c r="H58" s="7">
        <f t="shared" si="22"/>
        <v>12</v>
      </c>
      <c r="I58" s="7">
        <f t="shared" si="23"/>
        <v>12</v>
      </c>
      <c r="J58" s="7">
        <f t="shared" si="24"/>
        <v>12</v>
      </c>
      <c r="K58" s="7">
        <v>90</v>
      </c>
      <c r="L58" s="7" t="b">
        <v>1</v>
      </c>
      <c r="M58" s="7"/>
      <c r="N58" s="7">
        <f t="shared" si="26"/>
        <v>12</v>
      </c>
      <c r="O58" s="7">
        <f t="shared" si="27"/>
        <v>12</v>
      </c>
      <c r="P58" s="10">
        <f t="shared" si="25"/>
        <v>12</v>
      </c>
      <c r="Q58" s="31">
        <f t="shared" si="33"/>
        <v>7.7336197636949508E-3</v>
      </c>
      <c r="R58" s="31">
        <f t="shared" si="33"/>
        <v>6.746360516037401E-3</v>
      </c>
    </row>
    <row r="59" spans="1:18">
      <c r="A59" s="7">
        <v>7</v>
      </c>
      <c r="B59" s="7" t="s">
        <v>23</v>
      </c>
      <c r="C59" s="7" t="s">
        <v>24</v>
      </c>
      <c r="D59" s="7">
        <f t="shared" si="19"/>
        <v>7</v>
      </c>
      <c r="E59" s="7">
        <v>62</v>
      </c>
      <c r="F59" s="7">
        <v>74</v>
      </c>
      <c r="G59" s="7">
        <f>E59</f>
        <v>62</v>
      </c>
      <c r="H59" s="7">
        <f>(F59-E59)*0.25+E59</f>
        <v>65</v>
      </c>
      <c r="I59" s="7">
        <f>(F59-E59)*0.5+E59</f>
        <v>68</v>
      </c>
      <c r="J59" s="7">
        <f>F59</f>
        <v>74</v>
      </c>
      <c r="K59" s="7">
        <v>90</v>
      </c>
      <c r="L59" s="7"/>
      <c r="M59" s="7"/>
      <c r="N59" s="7">
        <f t="shared" si="26"/>
        <v>434</v>
      </c>
      <c r="O59" s="7">
        <f t="shared" si="27"/>
        <v>518</v>
      </c>
      <c r="P59" s="10">
        <f>AVERAGE(N59,O59)</f>
        <v>476</v>
      </c>
      <c r="Q59" s="31">
        <f t="shared" si="33"/>
        <v>7.7336197636949508E-3</v>
      </c>
      <c r="R59" s="31">
        <f t="shared" si="33"/>
        <v>6.746360516037401E-3</v>
      </c>
    </row>
    <row r="60" spans="1:18">
      <c r="A60" s="7">
        <v>7</v>
      </c>
      <c r="B60" s="7" t="s">
        <v>99</v>
      </c>
      <c r="C60" s="7" t="s">
        <v>100</v>
      </c>
      <c r="D60" s="7">
        <v>1</v>
      </c>
      <c r="E60" s="7">
        <v>10</v>
      </c>
      <c r="F60" s="7">
        <v>10</v>
      </c>
      <c r="G60" s="7">
        <f t="shared" si="21"/>
        <v>10</v>
      </c>
      <c r="H60" s="7">
        <f t="shared" si="22"/>
        <v>10</v>
      </c>
      <c r="I60" s="7">
        <f t="shared" si="23"/>
        <v>10</v>
      </c>
      <c r="J60" s="7">
        <f t="shared" si="24"/>
        <v>10</v>
      </c>
      <c r="K60" s="7">
        <v>100</v>
      </c>
      <c r="L60" s="7" t="b">
        <v>1</v>
      </c>
      <c r="M60" s="7"/>
      <c r="N60" s="7">
        <f t="shared" si="26"/>
        <v>10</v>
      </c>
      <c r="O60" s="7">
        <f t="shared" si="27"/>
        <v>10</v>
      </c>
      <c r="P60" s="10">
        <f t="shared" si="25"/>
        <v>10</v>
      </c>
      <c r="Q60" s="31">
        <f t="shared" si="33"/>
        <v>1.0075187969924812E-2</v>
      </c>
      <c r="R60" s="31">
        <f t="shared" si="33"/>
        <v>8.8925711129522224E-3</v>
      </c>
    </row>
    <row r="61" spans="1:18">
      <c r="A61" s="7">
        <v>7</v>
      </c>
      <c r="B61" s="7" t="s">
        <v>129</v>
      </c>
      <c r="C61" s="7" t="s">
        <v>132</v>
      </c>
      <c r="D61" s="7">
        <f t="shared" si="19"/>
        <v>7</v>
      </c>
      <c r="E61" s="7">
        <v>74</v>
      </c>
      <c r="F61" s="7">
        <v>75</v>
      </c>
      <c r="G61" s="7">
        <f t="shared" si="21"/>
        <v>74</v>
      </c>
      <c r="H61" s="7">
        <f t="shared" si="22"/>
        <v>74.25</v>
      </c>
      <c r="I61" s="7">
        <f t="shared" si="23"/>
        <v>74.5</v>
      </c>
      <c r="J61" s="7">
        <f t="shared" si="24"/>
        <v>75</v>
      </c>
      <c r="K61" s="7">
        <v>105</v>
      </c>
      <c r="L61" s="7"/>
      <c r="M61" s="7"/>
      <c r="N61" s="7">
        <f t="shared" si="26"/>
        <v>518</v>
      </c>
      <c r="O61" s="7">
        <f t="shared" si="27"/>
        <v>525</v>
      </c>
      <c r="P61" s="10">
        <f t="shared" si="25"/>
        <v>521.5</v>
      </c>
      <c r="Q61" s="31">
        <f t="shared" si="33"/>
        <v>1.2124060150375938E-2</v>
      </c>
      <c r="R61" s="31">
        <f t="shared" si="33"/>
        <v>1.0770505385252692E-2</v>
      </c>
    </row>
    <row r="62" spans="1:18">
      <c r="A62" s="7">
        <v>7</v>
      </c>
      <c r="B62" s="7" t="s">
        <v>14</v>
      </c>
      <c r="C62" s="7" t="s">
        <v>15</v>
      </c>
      <c r="D62" s="7">
        <f t="shared" si="19"/>
        <v>7</v>
      </c>
      <c r="E62" s="7">
        <v>63</v>
      </c>
      <c r="F62" s="7">
        <v>67</v>
      </c>
      <c r="G62" s="7">
        <f>E62</f>
        <v>63</v>
      </c>
      <c r="H62" s="7">
        <f>(F62-E62)*0.25+E62</f>
        <v>64</v>
      </c>
      <c r="I62" s="7">
        <f>(F62-E62)*0.5+E62</f>
        <v>65</v>
      </c>
      <c r="J62" s="7">
        <f>F62</f>
        <v>67</v>
      </c>
      <c r="K62" s="7">
        <v>120</v>
      </c>
      <c r="L62" s="7"/>
      <c r="M62" s="7"/>
      <c r="N62" s="7">
        <f>D62*E62</f>
        <v>441</v>
      </c>
      <c r="O62" s="7">
        <f>D62*F62</f>
        <v>469</v>
      </c>
      <c r="P62" s="10">
        <f>AVERAGE(N62,O62)</f>
        <v>455</v>
      </c>
      <c r="Q62" s="31">
        <f t="shared" si="33"/>
        <v>1.4285714285714285E-2</v>
      </c>
      <c r="R62" s="31">
        <f t="shared" si="33"/>
        <v>1.2979839823253245E-2</v>
      </c>
    </row>
    <row r="63" spans="1:18">
      <c r="A63" s="7">
        <v>7</v>
      </c>
      <c r="B63" s="7" t="s">
        <v>123</v>
      </c>
      <c r="C63" s="7" t="s">
        <v>209</v>
      </c>
      <c r="D63" s="7">
        <f t="shared" si="19"/>
        <v>7</v>
      </c>
      <c r="E63" s="7">
        <v>61</v>
      </c>
      <c r="F63" s="7">
        <v>65</v>
      </c>
      <c r="G63" s="7">
        <f>E63</f>
        <v>61</v>
      </c>
      <c r="H63" s="7">
        <f>(F63-E63)*0.25+E63</f>
        <v>62</v>
      </c>
      <c r="I63" s="7">
        <f>(F63-E63)*0.5+E63</f>
        <v>63</v>
      </c>
      <c r="J63" s="7">
        <f>F63</f>
        <v>65</v>
      </c>
      <c r="K63" s="7">
        <v>150</v>
      </c>
      <c r="L63" s="7"/>
      <c r="M63" s="7"/>
      <c r="N63" s="7">
        <f>D63*E63</f>
        <v>427</v>
      </c>
      <c r="O63" s="7">
        <f>D63*F63</f>
        <v>455</v>
      </c>
      <c r="P63" s="10">
        <f>AVERAGE(N63,O63)</f>
        <v>441</v>
      </c>
      <c r="Q63" s="31">
        <f t="shared" si="33"/>
        <v>1.5789473684210527E-2</v>
      </c>
      <c r="R63" s="31">
        <f t="shared" si="33"/>
        <v>1.5327257663628831E-2</v>
      </c>
    </row>
    <row r="64" spans="1:18" ht="32">
      <c r="A64" s="7">
        <v>7</v>
      </c>
      <c r="B64" s="10" t="s">
        <v>115</v>
      </c>
      <c r="C64" s="11" t="s">
        <v>204</v>
      </c>
      <c r="D64" s="7">
        <f t="shared" si="19"/>
        <v>7</v>
      </c>
      <c r="E64" s="7">
        <v>69</v>
      </c>
      <c r="F64" s="7">
        <v>76</v>
      </c>
      <c r="G64" s="7">
        <f>E64</f>
        <v>69</v>
      </c>
      <c r="H64" s="7">
        <f>(F64-E64)*0.25+E64</f>
        <v>70.75</v>
      </c>
      <c r="I64" s="7">
        <f>(F64-E64)*0.5+E64</f>
        <v>72.5</v>
      </c>
      <c r="J64" s="7">
        <f>F64</f>
        <v>76</v>
      </c>
      <c r="K64" s="7">
        <v>170</v>
      </c>
      <c r="L64" s="7"/>
      <c r="M64" s="7"/>
      <c r="N64" s="7">
        <f>D64*E64</f>
        <v>483</v>
      </c>
      <c r="O64" s="7">
        <f>D64*F64</f>
        <v>532</v>
      </c>
      <c r="P64" s="10">
        <f>AVERAGE(N64,O64)</f>
        <v>507.5</v>
      </c>
      <c r="Q64" s="31">
        <f t="shared" si="33"/>
        <v>2.4060150375939848E-2</v>
      </c>
      <c r="R64" s="31">
        <f t="shared" si="33"/>
        <v>2.513117923225628E-2</v>
      </c>
    </row>
    <row r="65" spans="1:18">
      <c r="A65" s="7">
        <v>9</v>
      </c>
      <c r="B65" s="10" t="s">
        <v>135</v>
      </c>
      <c r="C65" s="10" t="s">
        <v>136</v>
      </c>
      <c r="D65" s="7">
        <v>8</v>
      </c>
      <c r="E65" s="10">
        <v>89</v>
      </c>
      <c r="F65" s="10">
        <v>99</v>
      </c>
      <c r="G65" s="10">
        <f t="shared" ref="G65:G67" si="34">E65</f>
        <v>89</v>
      </c>
      <c r="H65" s="10">
        <f t="shared" ref="H65:H67" si="35">(F65-E65)*0.25+E65</f>
        <v>91.5</v>
      </c>
      <c r="I65" s="10">
        <f t="shared" ref="I65:I67" si="36">(F65-E65)*0.5+E65</f>
        <v>94</v>
      </c>
      <c r="J65" s="10">
        <f t="shared" ref="J65:J67" si="37">F65</f>
        <v>99</v>
      </c>
      <c r="K65" s="10">
        <v>150</v>
      </c>
      <c r="L65" s="10"/>
      <c r="M65" s="10"/>
      <c r="N65" s="7">
        <f t="shared" ref="N65:N84" si="38">D65*E65</f>
        <v>712</v>
      </c>
      <c r="O65" s="7">
        <f t="shared" ref="O65:O84" si="39">D65*F65</f>
        <v>792</v>
      </c>
      <c r="P65" s="10">
        <f t="shared" ref="P65:P84" si="40">AVERAGE(N65,O65)</f>
        <v>752</v>
      </c>
      <c r="Q65" s="31">
        <f t="shared" si="33"/>
        <v>6.3157894736842104E-3</v>
      </c>
      <c r="R65" s="31">
        <f t="shared" si="33"/>
        <v>6.1309030654515323E-3</v>
      </c>
    </row>
    <row r="66" spans="1:18" ht="16">
      <c r="A66" s="7">
        <v>9</v>
      </c>
      <c r="B66" s="10" t="s">
        <v>228</v>
      </c>
      <c r="C66" s="11" t="s">
        <v>229</v>
      </c>
      <c r="D66" s="7">
        <v>8</v>
      </c>
      <c r="E66" s="10">
        <v>82</v>
      </c>
      <c r="F66" s="10">
        <v>88</v>
      </c>
      <c r="G66" s="10">
        <f t="shared" si="34"/>
        <v>82</v>
      </c>
      <c r="H66" s="10">
        <f t="shared" si="35"/>
        <v>83.5</v>
      </c>
      <c r="I66" s="10">
        <f t="shared" si="36"/>
        <v>85</v>
      </c>
      <c r="J66" s="10">
        <f t="shared" si="37"/>
        <v>88</v>
      </c>
      <c r="K66" s="10">
        <v>90</v>
      </c>
      <c r="L66" s="10"/>
      <c r="M66" s="10"/>
      <c r="N66" s="7">
        <f t="shared" si="38"/>
        <v>656</v>
      </c>
      <c r="O66" s="7">
        <f t="shared" si="39"/>
        <v>704</v>
      </c>
      <c r="P66" s="10">
        <f t="shared" si="40"/>
        <v>680</v>
      </c>
      <c r="Q66" s="31">
        <f t="shared" si="33"/>
        <v>4.5112781954887212E-3</v>
      </c>
      <c r="R66" s="31">
        <f t="shared" si="33"/>
        <v>3.935376967688484E-3</v>
      </c>
    </row>
    <row r="67" spans="1:18">
      <c r="A67" s="7">
        <v>9</v>
      </c>
      <c r="B67" s="7" t="s">
        <v>55</v>
      </c>
      <c r="C67" s="7" t="s">
        <v>56</v>
      </c>
      <c r="D67" s="7">
        <v>1</v>
      </c>
      <c r="E67" s="7">
        <v>10</v>
      </c>
      <c r="F67" s="7">
        <v>10</v>
      </c>
      <c r="G67" s="7">
        <f t="shared" si="34"/>
        <v>10</v>
      </c>
      <c r="H67" s="7">
        <f t="shared" si="35"/>
        <v>10</v>
      </c>
      <c r="I67" s="7">
        <f t="shared" si="36"/>
        <v>10</v>
      </c>
      <c r="J67" s="7">
        <f t="shared" si="37"/>
        <v>10</v>
      </c>
      <c r="K67" s="7">
        <v>110</v>
      </c>
      <c r="L67" s="7" t="b">
        <v>1</v>
      </c>
      <c r="M67" s="7"/>
      <c r="N67" s="7">
        <f t="shared" si="38"/>
        <v>10</v>
      </c>
      <c r="O67" s="7">
        <f t="shared" si="39"/>
        <v>10</v>
      </c>
      <c r="P67" s="10">
        <f t="shared" si="40"/>
        <v>10</v>
      </c>
      <c r="Q67" s="31">
        <f t="shared" si="33"/>
        <v>4.2378673957621316E-3</v>
      </c>
      <c r="R67" s="31">
        <f t="shared" si="33"/>
        <v>3.7910170470236756E-3</v>
      </c>
    </row>
    <row r="68" spans="1:18" ht="16">
      <c r="A68" s="7">
        <v>9</v>
      </c>
      <c r="B68" s="10" t="s">
        <v>632</v>
      </c>
      <c r="C68" s="11" t="s">
        <v>633</v>
      </c>
      <c r="D68" s="7">
        <v>8</v>
      </c>
      <c r="E68" s="10">
        <v>77</v>
      </c>
      <c r="F68" s="10">
        <v>84</v>
      </c>
      <c r="G68" s="10">
        <f t="shared" ref="G68:G69" si="41">E68</f>
        <v>77</v>
      </c>
      <c r="H68" s="10">
        <f t="shared" ref="H68:H69" si="42">(F68-E68)*0.25+E68</f>
        <v>78.75</v>
      </c>
      <c r="I68" s="10">
        <f t="shared" ref="I68:I69" si="43">(F68-E68)*0.5+E68</f>
        <v>80.5</v>
      </c>
      <c r="J68" s="10">
        <f t="shared" ref="J68:J69" si="44">F68</f>
        <v>84</v>
      </c>
      <c r="K68" s="10">
        <v>120</v>
      </c>
      <c r="L68" s="10"/>
      <c r="M68" s="10"/>
      <c r="N68" s="7">
        <f t="shared" si="38"/>
        <v>616</v>
      </c>
      <c r="O68" s="7">
        <f t="shared" si="39"/>
        <v>672</v>
      </c>
      <c r="P68" s="10">
        <f t="shared" si="40"/>
        <v>644</v>
      </c>
      <c r="Q68" s="31">
        <f t="shared" si="33"/>
        <v>4.2857142857142859E-3</v>
      </c>
      <c r="R68" s="31">
        <f t="shared" si="33"/>
        <v>3.8939519469759739E-3</v>
      </c>
    </row>
    <row r="69" spans="1:18" ht="16">
      <c r="A69" s="7">
        <v>9</v>
      </c>
      <c r="B69" s="10" t="s">
        <v>260</v>
      </c>
      <c r="C69" s="11" t="s">
        <v>261</v>
      </c>
      <c r="D69" s="7">
        <v>8</v>
      </c>
      <c r="E69" s="10">
        <v>74</v>
      </c>
      <c r="F69" s="10">
        <v>97</v>
      </c>
      <c r="G69" s="10">
        <f t="shared" si="41"/>
        <v>74</v>
      </c>
      <c r="H69" s="10">
        <f t="shared" si="42"/>
        <v>79.75</v>
      </c>
      <c r="I69" s="10">
        <f t="shared" si="43"/>
        <v>85.5</v>
      </c>
      <c r="J69" s="10">
        <f t="shared" si="44"/>
        <v>97</v>
      </c>
      <c r="K69" s="10">
        <v>120</v>
      </c>
      <c r="L69" s="10"/>
      <c r="M69" s="10"/>
      <c r="N69" s="7">
        <f t="shared" ref="N69:N83" si="45">D69*E69</f>
        <v>592</v>
      </c>
      <c r="O69" s="7">
        <f t="shared" ref="O69:O83" si="46">D69*F69</f>
        <v>776</v>
      </c>
      <c r="P69" s="10">
        <f t="shared" ref="P69:P83" si="47">AVERAGE(N69,O69)</f>
        <v>684</v>
      </c>
      <c r="Q69" s="31">
        <f t="shared" si="33"/>
        <v>4.2857142857142859E-3</v>
      </c>
      <c r="R69" s="31">
        <f t="shared" si="33"/>
        <v>3.8939519469759739E-3</v>
      </c>
    </row>
    <row r="70" spans="1:18" ht="16">
      <c r="A70" s="7">
        <v>9</v>
      </c>
      <c r="B70" s="10" t="s">
        <v>256</v>
      </c>
      <c r="C70" s="11" t="s">
        <v>257</v>
      </c>
      <c r="D70" s="7">
        <v>8</v>
      </c>
      <c r="E70" s="7">
        <v>74</v>
      </c>
      <c r="F70" s="7">
        <v>93</v>
      </c>
      <c r="G70" s="10">
        <f t="shared" ref="G70:G108" si="48">E70</f>
        <v>74</v>
      </c>
      <c r="H70" s="10">
        <f t="shared" ref="H70:H108" si="49">(F70-E70)*0.25+E70</f>
        <v>78.75</v>
      </c>
      <c r="I70" s="10">
        <f t="shared" ref="I70:I108" si="50">(F70-E70)*0.5+E70</f>
        <v>83.5</v>
      </c>
      <c r="J70" s="10">
        <f t="shared" ref="J70:J108" si="51">F70</f>
        <v>93</v>
      </c>
      <c r="K70" s="10">
        <v>140</v>
      </c>
      <c r="L70" s="10"/>
      <c r="M70" s="10"/>
      <c r="N70" s="7">
        <f t="shared" si="45"/>
        <v>592</v>
      </c>
      <c r="O70" s="7">
        <f t="shared" si="46"/>
        <v>744</v>
      </c>
      <c r="P70" s="10">
        <f t="shared" si="47"/>
        <v>668</v>
      </c>
      <c r="Q70" s="31">
        <f t="shared" si="33"/>
        <v>5.0483351235230929E-3</v>
      </c>
      <c r="R70" s="31">
        <f t="shared" si="33"/>
        <v>4.7737404821083362E-3</v>
      </c>
    </row>
    <row r="71" spans="1:18" ht="16">
      <c r="A71" s="7">
        <v>9</v>
      </c>
      <c r="B71" s="10" t="s">
        <v>262</v>
      </c>
      <c r="C71" s="11" t="s">
        <v>263</v>
      </c>
      <c r="D71" s="7">
        <v>8</v>
      </c>
      <c r="E71" s="10">
        <v>71</v>
      </c>
      <c r="F71" s="10">
        <v>72</v>
      </c>
      <c r="G71" s="10">
        <f t="shared" si="48"/>
        <v>71</v>
      </c>
      <c r="H71" s="10">
        <f t="shared" si="49"/>
        <v>71.25</v>
      </c>
      <c r="I71" s="10">
        <f t="shared" si="50"/>
        <v>71.5</v>
      </c>
      <c r="J71" s="10">
        <f t="shared" si="51"/>
        <v>72</v>
      </c>
      <c r="K71" s="10">
        <v>130</v>
      </c>
      <c r="L71" s="10"/>
      <c r="M71" s="10"/>
      <c r="N71" s="7">
        <f t="shared" si="45"/>
        <v>568</v>
      </c>
      <c r="O71" s="7">
        <f t="shared" si="46"/>
        <v>576</v>
      </c>
      <c r="P71" s="10">
        <f t="shared" si="47"/>
        <v>572</v>
      </c>
      <c r="Q71" s="31">
        <f t="shared" ref="Q71:R112" si="52">IF($A71&gt;TRUNC(Q$1/9),0,1/TRUNC(Q$1/9)*(TRUNC(99+Q$1)-$K71+1)/(TRUNC(99+Q$1)-TRUNC(1+SQRT(14*Q$1))+1)*1/(COUNTIFS($A$2:$A$214,$A71,$K$2:$K$214,"&gt;="&amp;$K71)))</f>
        <v>4.8872180451127812E-3</v>
      </c>
      <c r="R71" s="31">
        <f t="shared" si="52"/>
        <v>4.5222314277823805E-3</v>
      </c>
    </row>
    <row r="72" spans="1:18">
      <c r="A72" s="7">
        <v>9</v>
      </c>
      <c r="B72" s="10" t="s">
        <v>272</v>
      </c>
      <c r="C72" s="10" t="s">
        <v>273</v>
      </c>
      <c r="D72" s="7">
        <v>8</v>
      </c>
      <c r="E72" s="10">
        <v>88</v>
      </c>
      <c r="F72" s="10">
        <v>92</v>
      </c>
      <c r="G72" s="10">
        <f t="shared" si="48"/>
        <v>88</v>
      </c>
      <c r="H72" s="10">
        <f t="shared" si="49"/>
        <v>89</v>
      </c>
      <c r="I72" s="10">
        <f t="shared" si="50"/>
        <v>90</v>
      </c>
      <c r="J72" s="10">
        <f t="shared" si="51"/>
        <v>92</v>
      </c>
      <c r="K72" s="10">
        <v>140</v>
      </c>
      <c r="L72" s="10"/>
      <c r="M72" s="10"/>
      <c r="N72" s="7">
        <f t="shared" si="45"/>
        <v>704</v>
      </c>
      <c r="O72" s="7">
        <f t="shared" si="46"/>
        <v>736</v>
      </c>
      <c r="P72" s="10">
        <f t="shared" si="47"/>
        <v>720</v>
      </c>
      <c r="Q72" s="31">
        <f t="shared" si="52"/>
        <v>5.0483351235230929E-3</v>
      </c>
      <c r="R72" s="31">
        <f t="shared" si="52"/>
        <v>4.7737404821083362E-3</v>
      </c>
    </row>
    <row r="73" spans="1:18" ht="16">
      <c r="A73" s="7">
        <v>9</v>
      </c>
      <c r="B73" s="10" t="s">
        <v>280</v>
      </c>
      <c r="C73" s="11" t="s">
        <v>281</v>
      </c>
      <c r="D73" s="7">
        <v>8</v>
      </c>
      <c r="E73" s="10">
        <v>84</v>
      </c>
      <c r="F73" s="10">
        <v>86</v>
      </c>
      <c r="G73" s="10">
        <f t="shared" si="48"/>
        <v>84</v>
      </c>
      <c r="H73" s="10">
        <f t="shared" si="49"/>
        <v>84.5</v>
      </c>
      <c r="I73" s="10">
        <f t="shared" si="50"/>
        <v>85</v>
      </c>
      <c r="J73" s="10">
        <f t="shared" si="51"/>
        <v>86</v>
      </c>
      <c r="K73" s="10">
        <v>160</v>
      </c>
      <c r="L73" s="10"/>
      <c r="M73" s="10"/>
      <c r="N73" s="7">
        <f t="shared" si="45"/>
        <v>672</v>
      </c>
      <c r="O73" s="7">
        <f t="shared" si="46"/>
        <v>688</v>
      </c>
      <c r="P73" s="10">
        <f t="shared" si="47"/>
        <v>680</v>
      </c>
      <c r="Q73" s="31">
        <f t="shared" si="52"/>
        <v>6.9548872180451122E-3</v>
      </c>
      <c r="R73" s="31">
        <f t="shared" si="52"/>
        <v>6.9732118199392432E-3</v>
      </c>
    </row>
    <row r="74" spans="1:18">
      <c r="A74" s="7">
        <v>9</v>
      </c>
      <c r="B74" s="7" t="s">
        <v>27</v>
      </c>
      <c r="C74" s="7" t="s">
        <v>95</v>
      </c>
      <c r="D74" s="7">
        <v>1</v>
      </c>
      <c r="E74" s="7">
        <v>8</v>
      </c>
      <c r="F74" s="7">
        <v>8</v>
      </c>
      <c r="G74" s="10">
        <f t="shared" si="48"/>
        <v>8</v>
      </c>
      <c r="H74" s="10">
        <f t="shared" si="49"/>
        <v>8</v>
      </c>
      <c r="I74" s="10">
        <f t="shared" si="50"/>
        <v>8</v>
      </c>
      <c r="J74" s="10">
        <f t="shared" si="51"/>
        <v>8</v>
      </c>
      <c r="K74" s="7">
        <v>170</v>
      </c>
      <c r="L74" s="7" t="b">
        <v>1</v>
      </c>
      <c r="M74" s="7"/>
      <c r="N74" s="7">
        <f t="shared" si="45"/>
        <v>8</v>
      </c>
      <c r="O74" s="7">
        <f t="shared" si="46"/>
        <v>8</v>
      </c>
      <c r="P74" s="10">
        <f t="shared" si="47"/>
        <v>8</v>
      </c>
      <c r="Q74" s="31">
        <f t="shared" si="52"/>
        <v>8.0200501253132831E-3</v>
      </c>
      <c r="R74" s="31">
        <f t="shared" si="52"/>
        <v>8.3770597440854262E-3</v>
      </c>
    </row>
    <row r="75" spans="1:18" ht="16">
      <c r="A75" s="7">
        <v>9</v>
      </c>
      <c r="B75" s="10" t="s">
        <v>286</v>
      </c>
      <c r="C75" s="11" t="s">
        <v>287</v>
      </c>
      <c r="D75" s="7">
        <v>8</v>
      </c>
      <c r="E75" s="10">
        <v>86</v>
      </c>
      <c r="F75" s="10">
        <v>95</v>
      </c>
      <c r="G75" s="10">
        <f t="shared" si="48"/>
        <v>86</v>
      </c>
      <c r="H75" s="10">
        <f t="shared" si="49"/>
        <v>88.25</v>
      </c>
      <c r="I75" s="10">
        <f t="shared" si="50"/>
        <v>90.5</v>
      </c>
      <c r="J75" s="10">
        <f t="shared" si="51"/>
        <v>95</v>
      </c>
      <c r="K75" s="10">
        <v>180</v>
      </c>
      <c r="L75" s="10"/>
      <c r="M75" s="10"/>
      <c r="N75" s="7">
        <f t="shared" si="45"/>
        <v>688</v>
      </c>
      <c r="O75" s="7">
        <f t="shared" si="46"/>
        <v>760</v>
      </c>
      <c r="P75" s="10">
        <f t="shared" si="47"/>
        <v>724</v>
      </c>
      <c r="Q75" s="31">
        <f t="shared" si="52"/>
        <v>1.0150375939849623E-2</v>
      </c>
      <c r="R75" s="31">
        <f t="shared" si="52"/>
        <v>1.1184755592377795E-2</v>
      </c>
    </row>
    <row r="76" spans="1:18" ht="16">
      <c r="A76" s="7">
        <v>9</v>
      </c>
      <c r="B76" s="10" t="s">
        <v>290</v>
      </c>
      <c r="C76" s="11" t="s">
        <v>291</v>
      </c>
      <c r="D76" s="7">
        <v>8</v>
      </c>
      <c r="E76" s="10">
        <v>87</v>
      </c>
      <c r="F76" s="10">
        <v>88</v>
      </c>
      <c r="G76" s="10">
        <f t="shared" si="48"/>
        <v>87</v>
      </c>
      <c r="H76" s="10">
        <f t="shared" si="49"/>
        <v>87.25</v>
      </c>
      <c r="I76" s="10">
        <f t="shared" si="50"/>
        <v>87.5</v>
      </c>
      <c r="J76" s="10">
        <f t="shared" si="51"/>
        <v>88</v>
      </c>
      <c r="K76" s="10">
        <v>188</v>
      </c>
      <c r="L76" s="10"/>
      <c r="M76" s="10"/>
      <c r="N76" s="7">
        <f t="shared" si="45"/>
        <v>696</v>
      </c>
      <c r="O76" s="7">
        <f t="shared" si="46"/>
        <v>704</v>
      </c>
      <c r="P76" s="10">
        <f t="shared" si="47"/>
        <v>700</v>
      </c>
      <c r="Q76" s="31">
        <f t="shared" si="52"/>
        <v>1.7293233082706767E-2</v>
      </c>
      <c r="R76" s="31">
        <f t="shared" si="52"/>
        <v>2.0160176746755038E-2</v>
      </c>
    </row>
    <row r="77" spans="1:18" ht="16">
      <c r="A77" s="10">
        <v>11</v>
      </c>
      <c r="B77" s="10" t="s">
        <v>274</v>
      </c>
      <c r="C77" s="11" t="s">
        <v>275</v>
      </c>
      <c r="D77" s="7">
        <v>9</v>
      </c>
      <c r="E77" s="10">
        <v>108</v>
      </c>
      <c r="F77" s="10">
        <v>114</v>
      </c>
      <c r="G77" s="10">
        <f t="shared" si="48"/>
        <v>108</v>
      </c>
      <c r="H77" s="10">
        <f t="shared" si="49"/>
        <v>109.5</v>
      </c>
      <c r="I77" s="10">
        <f t="shared" si="50"/>
        <v>111</v>
      </c>
      <c r="J77" s="10">
        <f t="shared" si="51"/>
        <v>114</v>
      </c>
      <c r="K77" s="10">
        <v>130</v>
      </c>
      <c r="L77" s="10"/>
      <c r="M77" s="10"/>
      <c r="N77" s="7">
        <f t="shared" si="45"/>
        <v>972</v>
      </c>
      <c r="O77" s="7">
        <f t="shared" si="46"/>
        <v>1026</v>
      </c>
      <c r="P77" s="10">
        <f t="shared" si="47"/>
        <v>999</v>
      </c>
      <c r="Q77" s="31">
        <f t="shared" si="52"/>
        <v>5.5853920515574638E-3</v>
      </c>
      <c r="R77" s="31">
        <f t="shared" si="52"/>
        <v>5.1682644888941488E-3</v>
      </c>
    </row>
    <row r="78" spans="1:18" ht="16">
      <c r="A78" s="10">
        <v>11</v>
      </c>
      <c r="B78" s="10" t="s">
        <v>268</v>
      </c>
      <c r="C78" s="11" t="s">
        <v>269</v>
      </c>
      <c r="D78" s="7">
        <v>9</v>
      </c>
      <c r="E78" s="10">
        <v>103</v>
      </c>
      <c r="F78" s="10">
        <v>109</v>
      </c>
      <c r="G78" s="10">
        <f t="shared" si="48"/>
        <v>103</v>
      </c>
      <c r="H78" s="10">
        <f t="shared" si="49"/>
        <v>104.5</v>
      </c>
      <c r="I78" s="10">
        <f t="shared" si="50"/>
        <v>106</v>
      </c>
      <c r="J78" s="10">
        <f t="shared" si="51"/>
        <v>109</v>
      </c>
      <c r="K78" s="10">
        <v>90</v>
      </c>
      <c r="L78" s="10"/>
      <c r="M78" s="10"/>
      <c r="N78" s="7">
        <f t="shared" si="45"/>
        <v>927</v>
      </c>
      <c r="O78" s="7">
        <f t="shared" si="46"/>
        <v>981</v>
      </c>
      <c r="P78" s="10">
        <f t="shared" si="47"/>
        <v>954</v>
      </c>
      <c r="Q78" s="31">
        <f t="shared" si="52"/>
        <v>4.5112781954887212E-3</v>
      </c>
      <c r="R78" s="31">
        <f t="shared" si="52"/>
        <v>3.935376967688484E-3</v>
      </c>
    </row>
    <row r="79" spans="1:18" ht="32">
      <c r="A79" s="10">
        <v>11</v>
      </c>
      <c r="B79" s="10" t="s">
        <v>516</v>
      </c>
      <c r="C79" s="16" t="s">
        <v>517</v>
      </c>
      <c r="D79" s="7">
        <v>1</v>
      </c>
      <c r="E79" s="10">
        <v>20</v>
      </c>
      <c r="F79" s="10">
        <v>20</v>
      </c>
      <c r="G79" s="10">
        <f t="shared" si="48"/>
        <v>20</v>
      </c>
      <c r="H79" s="10">
        <f t="shared" si="49"/>
        <v>20</v>
      </c>
      <c r="I79" s="10">
        <f t="shared" si="50"/>
        <v>20</v>
      </c>
      <c r="J79" s="10">
        <f t="shared" si="51"/>
        <v>20</v>
      </c>
      <c r="K79" s="10">
        <v>100</v>
      </c>
      <c r="L79" s="7" t="b">
        <v>1</v>
      </c>
      <c r="M79" s="10" t="s">
        <v>585</v>
      </c>
      <c r="N79" s="7">
        <f t="shared" si="45"/>
        <v>20</v>
      </c>
      <c r="O79" s="7">
        <f t="shared" si="46"/>
        <v>20</v>
      </c>
      <c r="P79" s="10">
        <f t="shared" si="47"/>
        <v>20</v>
      </c>
      <c r="Q79" s="31">
        <f t="shared" si="52"/>
        <v>4.5796308954203693E-3</v>
      </c>
      <c r="R79" s="31">
        <f t="shared" si="52"/>
        <v>4.0420777786146465E-3</v>
      </c>
    </row>
    <row r="80" spans="1:18" ht="16">
      <c r="A80" s="10">
        <v>11</v>
      </c>
      <c r="B80" s="10" t="s">
        <v>264</v>
      </c>
      <c r="C80" s="11" t="s">
        <v>265</v>
      </c>
      <c r="D80" s="7">
        <v>9</v>
      </c>
      <c r="E80" s="10">
        <v>109</v>
      </c>
      <c r="F80" s="10">
        <v>115</v>
      </c>
      <c r="G80" s="10">
        <f t="shared" si="48"/>
        <v>109</v>
      </c>
      <c r="H80" s="10">
        <f t="shared" si="49"/>
        <v>110.5</v>
      </c>
      <c r="I80" s="10">
        <f t="shared" si="50"/>
        <v>112</v>
      </c>
      <c r="J80" s="10">
        <f t="shared" si="51"/>
        <v>115</v>
      </c>
      <c r="K80" s="10">
        <v>101</v>
      </c>
      <c r="L80" s="10"/>
      <c r="M80" s="10"/>
      <c r="N80" s="7">
        <f t="shared" si="45"/>
        <v>981</v>
      </c>
      <c r="O80" s="7">
        <f t="shared" si="46"/>
        <v>1035</v>
      </c>
      <c r="P80" s="10">
        <f t="shared" si="47"/>
        <v>1008</v>
      </c>
      <c r="Q80" s="31">
        <f t="shared" si="52"/>
        <v>5.0000000000000001E-3</v>
      </c>
      <c r="R80" s="31">
        <f t="shared" si="52"/>
        <v>4.4186688760011047E-3</v>
      </c>
    </row>
    <row r="81" spans="1:18" ht="16">
      <c r="A81" s="10">
        <v>11</v>
      </c>
      <c r="B81" s="10" t="s">
        <v>266</v>
      </c>
      <c r="C81" s="11" t="s">
        <v>267</v>
      </c>
      <c r="D81" s="7">
        <v>9</v>
      </c>
      <c r="E81" s="10">
        <v>101</v>
      </c>
      <c r="F81" s="10">
        <v>105</v>
      </c>
      <c r="G81" s="10">
        <f t="shared" si="48"/>
        <v>101</v>
      </c>
      <c r="H81" s="10">
        <f t="shared" si="49"/>
        <v>102</v>
      </c>
      <c r="I81" s="10">
        <f t="shared" si="50"/>
        <v>103</v>
      </c>
      <c r="J81" s="10">
        <f t="shared" si="51"/>
        <v>105</v>
      </c>
      <c r="K81" s="10">
        <v>110</v>
      </c>
      <c r="L81" s="10"/>
      <c r="M81" s="10"/>
      <c r="N81" s="7">
        <f t="shared" si="45"/>
        <v>909</v>
      </c>
      <c r="O81" s="7">
        <f t="shared" si="46"/>
        <v>945</v>
      </c>
      <c r="P81" s="10">
        <f t="shared" si="47"/>
        <v>927</v>
      </c>
      <c r="Q81" s="31">
        <f t="shared" si="52"/>
        <v>5.1796157059314949E-3</v>
      </c>
      <c r="R81" s="31">
        <f t="shared" si="52"/>
        <v>4.6334652796956033E-3</v>
      </c>
    </row>
    <row r="82" spans="1:18" ht="32">
      <c r="A82" s="10">
        <v>11</v>
      </c>
      <c r="B82" s="10" t="s">
        <v>519</v>
      </c>
      <c r="C82" s="16" t="s">
        <v>523</v>
      </c>
      <c r="D82" s="7">
        <v>1</v>
      </c>
      <c r="E82" s="10">
        <v>112</v>
      </c>
      <c r="F82" s="10">
        <v>113</v>
      </c>
      <c r="G82" s="10">
        <f t="shared" si="48"/>
        <v>112</v>
      </c>
      <c r="H82" s="10">
        <f t="shared" si="49"/>
        <v>112.25</v>
      </c>
      <c r="I82" s="10">
        <f t="shared" si="50"/>
        <v>112.5</v>
      </c>
      <c r="J82" s="10">
        <f t="shared" si="51"/>
        <v>113</v>
      </c>
      <c r="K82" s="10">
        <v>121</v>
      </c>
      <c r="L82" s="7" t="b">
        <v>1</v>
      </c>
      <c r="M82" s="10" t="s">
        <v>585</v>
      </c>
      <c r="N82" s="7">
        <f t="shared" si="45"/>
        <v>112</v>
      </c>
      <c r="O82" s="7">
        <f t="shared" si="46"/>
        <v>113</v>
      </c>
      <c r="P82" s="10">
        <f t="shared" si="47"/>
        <v>112.5</v>
      </c>
      <c r="Q82" s="31">
        <f t="shared" si="52"/>
        <v>5.3101503759398492E-3</v>
      </c>
      <c r="R82" s="31">
        <f t="shared" si="52"/>
        <v>4.8329190831262079E-3</v>
      </c>
    </row>
    <row r="83" spans="1:18" ht="16">
      <c r="A83" s="10">
        <v>11</v>
      </c>
      <c r="B83" s="10" t="s">
        <v>296</v>
      </c>
      <c r="C83" s="11" t="s">
        <v>297</v>
      </c>
      <c r="D83" s="7">
        <v>9</v>
      </c>
      <c r="E83" s="10">
        <v>105</v>
      </c>
      <c r="F83" s="10">
        <v>118</v>
      </c>
      <c r="G83" s="10">
        <f t="shared" si="48"/>
        <v>105</v>
      </c>
      <c r="H83" s="10">
        <f t="shared" si="49"/>
        <v>108.25</v>
      </c>
      <c r="I83" s="10">
        <f t="shared" si="50"/>
        <v>111.5</v>
      </c>
      <c r="J83" s="10">
        <f t="shared" si="51"/>
        <v>118</v>
      </c>
      <c r="K83" s="10">
        <v>135</v>
      </c>
      <c r="L83" s="10"/>
      <c r="M83" s="10"/>
      <c r="N83" s="7">
        <f t="shared" si="45"/>
        <v>945</v>
      </c>
      <c r="O83" s="7">
        <f t="shared" si="46"/>
        <v>1062</v>
      </c>
      <c r="P83" s="10">
        <f t="shared" si="47"/>
        <v>1003.5</v>
      </c>
      <c r="Q83" s="31">
        <f t="shared" si="52"/>
        <v>6.2030075187969923E-3</v>
      </c>
      <c r="R83" s="31">
        <f t="shared" si="52"/>
        <v>5.7995028997514493E-3</v>
      </c>
    </row>
    <row r="84" spans="1:18" ht="16">
      <c r="A84" s="10">
        <v>11</v>
      </c>
      <c r="B84" s="10" t="s">
        <v>301</v>
      </c>
      <c r="C84" s="11" t="s">
        <v>302</v>
      </c>
      <c r="D84" s="7">
        <v>9</v>
      </c>
      <c r="E84" s="10">
        <v>105</v>
      </c>
      <c r="F84" s="10">
        <v>115</v>
      </c>
      <c r="G84" s="10">
        <f t="shared" si="48"/>
        <v>105</v>
      </c>
      <c r="H84" s="10">
        <f t="shared" si="49"/>
        <v>107.5</v>
      </c>
      <c r="I84" s="10">
        <f t="shared" si="50"/>
        <v>110</v>
      </c>
      <c r="J84" s="10">
        <f t="shared" si="51"/>
        <v>115</v>
      </c>
      <c r="K84" s="10">
        <v>144</v>
      </c>
      <c r="L84" s="10"/>
      <c r="M84" s="10"/>
      <c r="N84" s="7">
        <f t="shared" si="38"/>
        <v>945</v>
      </c>
      <c r="O84" s="7">
        <f t="shared" si="39"/>
        <v>1035</v>
      </c>
      <c r="P84" s="10">
        <f t="shared" si="40"/>
        <v>990</v>
      </c>
      <c r="Q84" s="31">
        <f t="shared" si="52"/>
        <v>6.7669172932330827E-3</v>
      </c>
      <c r="R84" s="31">
        <f t="shared" si="52"/>
        <v>6.462303231151616E-3</v>
      </c>
    </row>
    <row r="85" spans="1:18" ht="32">
      <c r="A85" s="10">
        <v>11</v>
      </c>
      <c r="B85" s="10" t="s">
        <v>521</v>
      </c>
      <c r="C85" s="16" t="s">
        <v>522</v>
      </c>
      <c r="D85" s="7">
        <v>1</v>
      </c>
      <c r="E85" s="10">
        <v>20</v>
      </c>
      <c r="F85" s="10">
        <v>20</v>
      </c>
      <c r="G85" s="10">
        <f t="shared" si="48"/>
        <v>20</v>
      </c>
      <c r="H85" s="10">
        <f t="shared" si="49"/>
        <v>20</v>
      </c>
      <c r="I85" s="10">
        <f t="shared" si="50"/>
        <v>20</v>
      </c>
      <c r="J85" s="10">
        <f t="shared" si="51"/>
        <v>20</v>
      </c>
      <c r="K85" s="10">
        <v>153</v>
      </c>
      <c r="L85" s="7" t="b">
        <v>1</v>
      </c>
      <c r="M85" s="10" t="s">
        <v>587</v>
      </c>
      <c r="N85" s="7">
        <f t="shared" ref="N85:N93" si="53">D85*E85</f>
        <v>20</v>
      </c>
      <c r="O85" s="7">
        <f t="shared" ref="O85:O93" si="54">D85*F85</f>
        <v>20</v>
      </c>
      <c r="P85" s="10">
        <f t="shared" ref="P85:P93" si="55">AVERAGE(N85,O85)</f>
        <v>20</v>
      </c>
      <c r="Q85" s="31">
        <f t="shared" si="52"/>
        <v>7.6127819548872178E-3</v>
      </c>
      <c r="R85" s="31">
        <f t="shared" si="52"/>
        <v>7.4565037282518639E-3</v>
      </c>
    </row>
    <row r="86" spans="1:18" ht="32">
      <c r="A86" s="10">
        <v>11</v>
      </c>
      <c r="B86" s="10" t="s">
        <v>526</v>
      </c>
      <c r="C86" s="16" t="s">
        <v>527</v>
      </c>
      <c r="D86" s="7">
        <v>1</v>
      </c>
      <c r="E86" s="10">
        <v>20</v>
      </c>
      <c r="F86" s="10">
        <v>20</v>
      </c>
      <c r="G86" s="10">
        <f t="shared" si="48"/>
        <v>20</v>
      </c>
      <c r="H86" s="10">
        <f t="shared" si="49"/>
        <v>20</v>
      </c>
      <c r="I86" s="10">
        <f t="shared" si="50"/>
        <v>20</v>
      </c>
      <c r="J86" s="10">
        <f t="shared" si="51"/>
        <v>20</v>
      </c>
      <c r="K86" s="10">
        <v>172</v>
      </c>
      <c r="L86" s="7" t="b">
        <v>1</v>
      </c>
      <c r="M86" s="10" t="s">
        <v>586</v>
      </c>
      <c r="N86" s="7">
        <f t="shared" si="53"/>
        <v>20</v>
      </c>
      <c r="O86" s="7">
        <f t="shared" si="54"/>
        <v>20</v>
      </c>
      <c r="P86" s="10">
        <f t="shared" si="55"/>
        <v>20</v>
      </c>
      <c r="Q86" s="31">
        <f t="shared" si="52"/>
        <v>7.769423558897242E-3</v>
      </c>
      <c r="R86" s="31">
        <f t="shared" si="52"/>
        <v>8.1929485409187146E-3</v>
      </c>
    </row>
    <row r="87" spans="1:18" ht="16">
      <c r="A87" s="10">
        <v>11</v>
      </c>
      <c r="B87" s="10" t="s">
        <v>303</v>
      </c>
      <c r="C87" s="11" t="s">
        <v>304</v>
      </c>
      <c r="D87" s="7">
        <v>9</v>
      </c>
      <c r="E87" s="10">
        <v>105</v>
      </c>
      <c r="F87" s="10">
        <v>110</v>
      </c>
      <c r="G87" s="10">
        <f t="shared" si="48"/>
        <v>105</v>
      </c>
      <c r="H87" s="10">
        <f t="shared" si="49"/>
        <v>106.25</v>
      </c>
      <c r="I87" s="10">
        <f t="shared" si="50"/>
        <v>107.5</v>
      </c>
      <c r="J87" s="10">
        <f t="shared" si="51"/>
        <v>110</v>
      </c>
      <c r="K87" s="10">
        <v>195</v>
      </c>
      <c r="L87" s="10"/>
      <c r="M87" s="10"/>
      <c r="N87" s="7">
        <f t="shared" si="53"/>
        <v>945</v>
      </c>
      <c r="O87" s="7">
        <f t="shared" si="54"/>
        <v>990</v>
      </c>
      <c r="P87" s="10">
        <f t="shared" si="55"/>
        <v>967.5</v>
      </c>
      <c r="Q87" s="31">
        <f t="shared" si="52"/>
        <v>7.3308270676691722E-3</v>
      </c>
      <c r="R87" s="31">
        <f t="shared" si="52"/>
        <v>9.1135045567522777E-3</v>
      </c>
    </row>
    <row r="88" spans="1:18" ht="16">
      <c r="A88" s="10">
        <v>11</v>
      </c>
      <c r="B88" s="10" t="s">
        <v>307</v>
      </c>
      <c r="C88" s="11" t="s">
        <v>308</v>
      </c>
      <c r="D88" s="7">
        <v>9</v>
      </c>
      <c r="E88" s="10">
        <v>102</v>
      </c>
      <c r="F88" s="10">
        <v>114</v>
      </c>
      <c r="G88" s="10">
        <f t="shared" si="48"/>
        <v>102</v>
      </c>
      <c r="H88" s="10">
        <f t="shared" si="49"/>
        <v>105</v>
      </c>
      <c r="I88" s="10">
        <f t="shared" si="50"/>
        <v>108</v>
      </c>
      <c r="J88" s="10">
        <f t="shared" si="51"/>
        <v>114</v>
      </c>
      <c r="K88" s="10">
        <v>206</v>
      </c>
      <c r="L88" s="10"/>
      <c r="M88" s="10"/>
      <c r="N88" s="7">
        <f t="shared" si="53"/>
        <v>918</v>
      </c>
      <c r="O88" s="7">
        <f t="shared" si="54"/>
        <v>1026</v>
      </c>
      <c r="P88" s="10">
        <f t="shared" si="55"/>
        <v>972</v>
      </c>
      <c r="Q88" s="31">
        <f t="shared" si="52"/>
        <v>1.0526315789473684E-2</v>
      </c>
      <c r="R88" s="31">
        <f t="shared" si="52"/>
        <v>1.5189174261253798E-2</v>
      </c>
    </row>
    <row r="89" spans="1:18" ht="16">
      <c r="A89" s="10">
        <v>14</v>
      </c>
      <c r="B89" s="10" t="s">
        <v>258</v>
      </c>
      <c r="C89" s="11" t="s">
        <v>259</v>
      </c>
      <c r="D89" s="7">
        <v>10</v>
      </c>
      <c r="E89" s="10">
        <v>130</v>
      </c>
      <c r="F89" s="10">
        <v>145</v>
      </c>
      <c r="G89" s="10">
        <f t="shared" si="48"/>
        <v>130</v>
      </c>
      <c r="H89" s="10">
        <f t="shared" si="49"/>
        <v>133.75</v>
      </c>
      <c r="I89" s="10">
        <f t="shared" si="50"/>
        <v>137.5</v>
      </c>
      <c r="J89" s="10">
        <f t="shared" si="51"/>
        <v>145</v>
      </c>
      <c r="K89" s="7">
        <v>120</v>
      </c>
      <c r="L89" s="10"/>
      <c r="M89" s="10"/>
      <c r="N89" s="7">
        <f t="shared" si="53"/>
        <v>1300</v>
      </c>
      <c r="O89" s="7">
        <f t="shared" si="54"/>
        <v>1450</v>
      </c>
      <c r="P89" s="10">
        <f t="shared" si="55"/>
        <v>1375</v>
      </c>
      <c r="Q89" s="31">
        <f t="shared" si="52"/>
        <v>3.5714285714285713E-3</v>
      </c>
      <c r="R89" s="31">
        <f t="shared" si="52"/>
        <v>3.2449599558133113E-3</v>
      </c>
    </row>
    <row r="90" spans="1:18" ht="16">
      <c r="A90" s="10">
        <v>14</v>
      </c>
      <c r="B90" s="10" t="s">
        <v>276</v>
      </c>
      <c r="C90" s="11" t="s">
        <v>277</v>
      </c>
      <c r="D90" s="7">
        <v>10</v>
      </c>
      <c r="E90" s="10">
        <v>135</v>
      </c>
      <c r="F90" s="10">
        <v>144</v>
      </c>
      <c r="G90" s="10">
        <f t="shared" si="48"/>
        <v>135</v>
      </c>
      <c r="H90" s="10">
        <f t="shared" si="49"/>
        <v>137.25</v>
      </c>
      <c r="I90" s="10">
        <f t="shared" si="50"/>
        <v>139.5</v>
      </c>
      <c r="J90" s="10">
        <f t="shared" si="51"/>
        <v>144</v>
      </c>
      <c r="K90" s="10">
        <v>140</v>
      </c>
      <c r="L90" s="10"/>
      <c r="M90" s="10"/>
      <c r="N90" s="7">
        <f t="shared" si="53"/>
        <v>1350</v>
      </c>
      <c r="O90" s="7">
        <f t="shared" si="54"/>
        <v>1440</v>
      </c>
      <c r="P90" s="10">
        <f t="shared" si="55"/>
        <v>1395</v>
      </c>
      <c r="Q90" s="31">
        <f t="shared" si="52"/>
        <v>3.2125768967874225E-3</v>
      </c>
      <c r="R90" s="31">
        <f t="shared" si="52"/>
        <v>3.0378348522507592E-3</v>
      </c>
    </row>
    <row r="91" spans="1:18" ht="32">
      <c r="A91" s="10">
        <v>14</v>
      </c>
      <c r="B91" s="10" t="s">
        <v>518</v>
      </c>
      <c r="C91" s="16" t="s">
        <v>535</v>
      </c>
      <c r="D91" s="7">
        <v>1</v>
      </c>
      <c r="E91" s="10">
        <v>20</v>
      </c>
      <c r="F91" s="10">
        <v>20</v>
      </c>
      <c r="G91" s="10">
        <f t="shared" si="48"/>
        <v>20</v>
      </c>
      <c r="H91" s="10">
        <f t="shared" si="49"/>
        <v>20</v>
      </c>
      <c r="I91" s="10">
        <f t="shared" si="50"/>
        <v>20</v>
      </c>
      <c r="J91" s="10">
        <f t="shared" si="51"/>
        <v>20</v>
      </c>
      <c r="K91" s="10">
        <v>150</v>
      </c>
      <c r="L91" s="7" t="b">
        <v>1</v>
      </c>
      <c r="M91" s="10" t="s">
        <v>587</v>
      </c>
      <c r="N91" s="7">
        <f t="shared" si="53"/>
        <v>20</v>
      </c>
      <c r="O91" s="7">
        <f t="shared" si="54"/>
        <v>20</v>
      </c>
      <c r="P91" s="10">
        <f t="shared" si="55"/>
        <v>20</v>
      </c>
      <c r="Q91" s="31">
        <f t="shared" si="52"/>
        <v>3.1578947368421052E-3</v>
      </c>
      <c r="R91" s="31">
        <f t="shared" si="52"/>
        <v>3.0654515327257661E-3</v>
      </c>
    </row>
    <row r="92" spans="1:18" ht="16">
      <c r="A92" s="10">
        <v>14</v>
      </c>
      <c r="B92" s="10" t="s">
        <v>270</v>
      </c>
      <c r="C92" s="11" t="s">
        <v>271</v>
      </c>
      <c r="D92" s="7">
        <v>10</v>
      </c>
      <c r="E92" s="10">
        <v>124</v>
      </c>
      <c r="F92" s="10">
        <v>145</v>
      </c>
      <c r="G92" s="10">
        <f t="shared" si="48"/>
        <v>124</v>
      </c>
      <c r="H92" s="10">
        <f t="shared" si="49"/>
        <v>129.25</v>
      </c>
      <c r="I92" s="10">
        <f t="shared" si="50"/>
        <v>134.5</v>
      </c>
      <c r="J92" s="10">
        <f t="shared" si="51"/>
        <v>145</v>
      </c>
      <c r="K92" s="10">
        <v>160</v>
      </c>
      <c r="L92" s="10"/>
      <c r="M92" s="10"/>
      <c r="N92" s="7">
        <f t="shared" si="53"/>
        <v>1240</v>
      </c>
      <c r="O92" s="7">
        <f t="shared" si="54"/>
        <v>1450</v>
      </c>
      <c r="P92" s="10">
        <f t="shared" si="55"/>
        <v>1345</v>
      </c>
      <c r="Q92" s="31">
        <f t="shared" si="52"/>
        <v>3.0910609857978276E-3</v>
      </c>
      <c r="R92" s="31">
        <f t="shared" si="52"/>
        <v>3.0992052533063302E-3</v>
      </c>
    </row>
    <row r="93" spans="1:18" ht="32">
      <c r="A93" s="10">
        <v>14</v>
      </c>
      <c r="B93" s="10" t="s">
        <v>530</v>
      </c>
      <c r="C93" s="16" t="s">
        <v>531</v>
      </c>
      <c r="D93" s="7">
        <v>1</v>
      </c>
      <c r="E93" s="10">
        <v>20</v>
      </c>
      <c r="F93" s="10">
        <v>20</v>
      </c>
      <c r="G93" s="10">
        <f t="shared" si="48"/>
        <v>20</v>
      </c>
      <c r="H93" s="10">
        <f t="shared" si="49"/>
        <v>20</v>
      </c>
      <c r="I93" s="10">
        <f t="shared" si="50"/>
        <v>20</v>
      </c>
      <c r="J93" s="10">
        <f t="shared" si="51"/>
        <v>20</v>
      </c>
      <c r="K93" s="10">
        <v>160</v>
      </c>
      <c r="L93" s="7" t="b">
        <v>1</v>
      </c>
      <c r="M93" s="10" t="s">
        <v>585</v>
      </c>
      <c r="N93" s="7">
        <f t="shared" si="53"/>
        <v>20</v>
      </c>
      <c r="O93" s="7">
        <f t="shared" si="54"/>
        <v>20</v>
      </c>
      <c r="P93" s="10">
        <f t="shared" si="55"/>
        <v>20</v>
      </c>
      <c r="Q93" s="31">
        <f t="shared" si="52"/>
        <v>3.0910609857978276E-3</v>
      </c>
      <c r="R93" s="31">
        <f t="shared" si="52"/>
        <v>3.0992052533063302E-3</v>
      </c>
    </row>
    <row r="94" spans="1:18" ht="32">
      <c r="A94" s="10">
        <v>14</v>
      </c>
      <c r="B94" s="12" t="s">
        <v>498</v>
      </c>
      <c r="C94" s="40" t="s">
        <v>542</v>
      </c>
      <c r="D94" s="7">
        <v>-15</v>
      </c>
      <c r="E94" s="10">
        <v>124</v>
      </c>
      <c r="F94" s="10">
        <v>128</v>
      </c>
      <c r="G94" s="10">
        <f t="shared" si="48"/>
        <v>124</v>
      </c>
      <c r="H94" s="10">
        <f t="shared" si="49"/>
        <v>125</v>
      </c>
      <c r="I94" s="10">
        <f t="shared" si="50"/>
        <v>126</v>
      </c>
      <c r="J94" s="10">
        <f t="shared" si="51"/>
        <v>128</v>
      </c>
      <c r="K94" s="10">
        <v>175</v>
      </c>
      <c r="L94" s="10"/>
      <c r="M94" s="10"/>
      <c r="N94" s="7">
        <f t="shared" ref="N94:N96" si="56">D94*E94</f>
        <v>-1860</v>
      </c>
      <c r="O94" s="7">
        <f t="shared" ref="O94:O96" si="57">D94*F94</f>
        <v>-1920</v>
      </c>
      <c r="P94" s="10">
        <f t="shared" ref="P94:P96" si="58">AVERAGE(N94,O94)</f>
        <v>-1890</v>
      </c>
      <c r="Q94" s="31">
        <f t="shared" si="52"/>
        <v>3.1686358754027927E-3</v>
      </c>
      <c r="R94" s="31">
        <f t="shared" si="52"/>
        <v>3.3929064583579911E-3</v>
      </c>
    </row>
    <row r="95" spans="1:18" ht="16">
      <c r="A95" s="10">
        <v>14</v>
      </c>
      <c r="B95" s="10" t="s">
        <v>292</v>
      </c>
      <c r="C95" s="11" t="s">
        <v>293</v>
      </c>
      <c r="D95" s="7">
        <v>10</v>
      </c>
      <c r="E95" s="10">
        <v>126</v>
      </c>
      <c r="F95" s="10">
        <v>131</v>
      </c>
      <c r="G95" s="10">
        <f t="shared" si="48"/>
        <v>126</v>
      </c>
      <c r="H95" s="10">
        <f t="shared" si="49"/>
        <v>127.25</v>
      </c>
      <c r="I95" s="10">
        <f t="shared" si="50"/>
        <v>128.5</v>
      </c>
      <c r="J95" s="10">
        <f t="shared" si="51"/>
        <v>131</v>
      </c>
      <c r="K95" s="10">
        <v>177</v>
      </c>
      <c r="N95" s="7">
        <f t="shared" si="56"/>
        <v>1260</v>
      </c>
      <c r="O95" s="7">
        <f t="shared" si="57"/>
        <v>1310</v>
      </c>
      <c r="P95" s="10">
        <f t="shared" si="58"/>
        <v>1285</v>
      </c>
      <c r="Q95" s="31">
        <f t="shared" si="52"/>
        <v>3.5714285714285713E-3</v>
      </c>
      <c r="R95" s="31">
        <f t="shared" si="52"/>
        <v>3.866335266500967E-3</v>
      </c>
    </row>
    <row r="96" spans="1:18" ht="32">
      <c r="A96" s="10">
        <v>14</v>
      </c>
      <c r="B96" s="10" t="s">
        <v>533</v>
      </c>
      <c r="C96" s="16" t="s">
        <v>534</v>
      </c>
      <c r="D96" s="7">
        <v>1</v>
      </c>
      <c r="E96" s="10">
        <v>20</v>
      </c>
      <c r="F96" s="10">
        <v>20</v>
      </c>
      <c r="G96" s="10">
        <f t="shared" si="48"/>
        <v>20</v>
      </c>
      <c r="H96" s="10">
        <f t="shared" si="49"/>
        <v>20</v>
      </c>
      <c r="I96" s="10">
        <f t="shared" si="50"/>
        <v>20</v>
      </c>
      <c r="J96" s="10">
        <f t="shared" si="51"/>
        <v>20</v>
      </c>
      <c r="K96" s="10">
        <v>180</v>
      </c>
      <c r="L96" s="7" t="b">
        <v>1</v>
      </c>
      <c r="M96" s="10" t="s">
        <v>586</v>
      </c>
      <c r="N96" s="7">
        <f t="shared" si="56"/>
        <v>20</v>
      </c>
      <c r="O96" s="7">
        <f t="shared" si="57"/>
        <v>20</v>
      </c>
      <c r="P96" s="10">
        <f t="shared" si="58"/>
        <v>20</v>
      </c>
      <c r="Q96" s="31">
        <f t="shared" si="52"/>
        <v>4.0601503759398489E-3</v>
      </c>
      <c r="R96" s="31">
        <f t="shared" si="52"/>
        <v>4.4739022369511185E-3</v>
      </c>
    </row>
    <row r="97" spans="1:18" ht="16">
      <c r="A97" s="10">
        <v>14</v>
      </c>
      <c r="B97" s="10" t="s">
        <v>300</v>
      </c>
      <c r="C97" s="11" t="s">
        <v>299</v>
      </c>
      <c r="D97" s="7">
        <v>10</v>
      </c>
      <c r="E97" s="10">
        <v>137</v>
      </c>
      <c r="F97" s="10">
        <v>141</v>
      </c>
      <c r="G97" s="10">
        <f t="shared" si="48"/>
        <v>137</v>
      </c>
      <c r="H97" s="10">
        <f t="shared" si="49"/>
        <v>138</v>
      </c>
      <c r="I97" s="10">
        <f t="shared" si="50"/>
        <v>139</v>
      </c>
      <c r="J97" s="10">
        <f t="shared" si="51"/>
        <v>141</v>
      </c>
      <c r="K97" s="10">
        <v>185</v>
      </c>
      <c r="L97" s="10"/>
      <c r="M97" s="10"/>
      <c r="N97" s="7">
        <f t="shared" ref="N97:N112" si="59">D97*E97</f>
        <v>1370</v>
      </c>
      <c r="O97" s="7">
        <f t="shared" ref="O97:O112" si="60">D97*F97</f>
        <v>1410</v>
      </c>
      <c r="P97" s="10">
        <f t="shared" ref="P97:P112" si="61">AVERAGE(N97,O97)</f>
        <v>1390</v>
      </c>
      <c r="Q97" s="31">
        <f t="shared" si="52"/>
        <v>4.6052631578947364E-3</v>
      </c>
      <c r="R97" s="31">
        <f t="shared" si="52"/>
        <v>5.247169290251312E-3</v>
      </c>
    </row>
    <row r="98" spans="1:18" ht="16">
      <c r="A98" s="10">
        <v>14</v>
      </c>
      <c r="B98" s="10" t="s">
        <v>294</v>
      </c>
      <c r="C98" s="11" t="s">
        <v>295</v>
      </c>
      <c r="D98" s="7">
        <v>10</v>
      </c>
      <c r="E98" s="10">
        <v>126</v>
      </c>
      <c r="F98" s="10">
        <v>135</v>
      </c>
      <c r="G98" s="10">
        <f t="shared" si="48"/>
        <v>126</v>
      </c>
      <c r="H98" s="10">
        <f t="shared" si="49"/>
        <v>128.25</v>
      </c>
      <c r="I98" s="10">
        <f t="shared" si="50"/>
        <v>130.5</v>
      </c>
      <c r="J98" s="10">
        <f t="shared" si="51"/>
        <v>135</v>
      </c>
      <c r="K98" s="10">
        <v>195</v>
      </c>
      <c r="L98" s="10"/>
      <c r="M98" s="10"/>
      <c r="N98" s="7">
        <f t="shared" si="59"/>
        <v>1260</v>
      </c>
      <c r="O98" s="7">
        <f t="shared" si="60"/>
        <v>1350</v>
      </c>
      <c r="P98" s="10">
        <f t="shared" si="61"/>
        <v>1305</v>
      </c>
      <c r="Q98" s="31">
        <f t="shared" si="52"/>
        <v>4.8872180451127812E-3</v>
      </c>
      <c r="R98" s="31">
        <f t="shared" si="52"/>
        <v>6.0756697045015184E-3</v>
      </c>
    </row>
    <row r="99" spans="1:18" ht="16">
      <c r="A99" s="10">
        <v>14</v>
      </c>
      <c r="B99" s="10" t="s">
        <v>284</v>
      </c>
      <c r="C99" s="11" t="s">
        <v>285</v>
      </c>
      <c r="D99" s="7">
        <v>10</v>
      </c>
      <c r="E99" s="10">
        <v>140</v>
      </c>
      <c r="F99" s="10">
        <v>149</v>
      </c>
      <c r="G99" s="10">
        <f t="shared" si="48"/>
        <v>140</v>
      </c>
      <c r="H99" s="10">
        <f t="shared" si="49"/>
        <v>142.25</v>
      </c>
      <c r="I99" s="10">
        <f t="shared" si="50"/>
        <v>144.5</v>
      </c>
      <c r="J99" s="10">
        <f t="shared" si="51"/>
        <v>149</v>
      </c>
      <c r="K99" s="10">
        <v>215</v>
      </c>
      <c r="L99" s="10"/>
      <c r="M99" s="10"/>
      <c r="N99" s="7">
        <f t="shared" si="59"/>
        <v>1400</v>
      </c>
      <c r="O99" s="7">
        <f t="shared" si="60"/>
        <v>1490</v>
      </c>
      <c r="P99" s="10">
        <f t="shared" si="61"/>
        <v>1445</v>
      </c>
      <c r="Q99" s="31">
        <f t="shared" si="52"/>
        <v>3.5714285714285709E-3</v>
      </c>
      <c r="R99" s="31">
        <f t="shared" si="52"/>
        <v>6.3518365092515884E-3</v>
      </c>
    </row>
    <row r="100" spans="1:18" ht="32">
      <c r="A100" s="10">
        <v>14</v>
      </c>
      <c r="B100" s="10" t="s">
        <v>503</v>
      </c>
      <c r="C100" s="16" t="s">
        <v>504</v>
      </c>
      <c r="D100" s="7">
        <v>1</v>
      </c>
      <c r="E100" s="10">
        <v>20</v>
      </c>
      <c r="F100" s="10">
        <v>20</v>
      </c>
      <c r="G100" s="10">
        <f t="shared" si="48"/>
        <v>20</v>
      </c>
      <c r="H100" s="10">
        <f t="shared" si="49"/>
        <v>20</v>
      </c>
      <c r="I100" s="10">
        <f t="shared" si="50"/>
        <v>20</v>
      </c>
      <c r="J100" s="10">
        <f t="shared" si="51"/>
        <v>20</v>
      </c>
      <c r="K100" s="10">
        <v>233</v>
      </c>
      <c r="L100" s="7" t="b">
        <v>1</v>
      </c>
      <c r="M100" s="10" t="s">
        <v>587</v>
      </c>
      <c r="N100" s="7">
        <f t="shared" si="59"/>
        <v>20</v>
      </c>
      <c r="O100" s="7">
        <f t="shared" si="60"/>
        <v>20</v>
      </c>
      <c r="P100" s="10">
        <f t="shared" si="61"/>
        <v>20</v>
      </c>
      <c r="Q100" s="31">
        <f t="shared" si="52"/>
        <v>3.7593984962406012E-4</v>
      </c>
      <c r="R100" s="31">
        <f t="shared" si="52"/>
        <v>7.732670533001933E-3</v>
      </c>
    </row>
    <row r="101" spans="1:18" ht="16">
      <c r="A101" s="10">
        <v>17</v>
      </c>
      <c r="B101" s="10" t="s">
        <v>278</v>
      </c>
      <c r="C101" s="11" t="s">
        <v>279</v>
      </c>
      <c r="D101" s="7">
        <v>11</v>
      </c>
      <c r="E101" s="10">
        <v>162</v>
      </c>
      <c r="F101" s="10">
        <v>166</v>
      </c>
      <c r="G101" s="10">
        <f t="shared" si="48"/>
        <v>162</v>
      </c>
      <c r="H101" s="10">
        <f t="shared" si="49"/>
        <v>163</v>
      </c>
      <c r="I101" s="10">
        <f t="shared" si="50"/>
        <v>164</v>
      </c>
      <c r="J101" s="10">
        <f t="shared" si="51"/>
        <v>166</v>
      </c>
      <c r="K101" s="10">
        <v>140</v>
      </c>
      <c r="L101" s="10"/>
      <c r="M101" s="10"/>
      <c r="N101" s="7">
        <f t="shared" si="59"/>
        <v>1782</v>
      </c>
      <c r="O101" s="7">
        <f t="shared" si="60"/>
        <v>1826</v>
      </c>
      <c r="P101" s="10">
        <f t="shared" si="61"/>
        <v>1804</v>
      </c>
      <c r="Q101" s="31">
        <f t="shared" si="52"/>
        <v>0</v>
      </c>
      <c r="R101" s="31">
        <f t="shared" si="52"/>
        <v>2.7846819478965293E-3</v>
      </c>
    </row>
    <row r="102" spans="1:18" ht="32">
      <c r="A102" s="10">
        <v>17</v>
      </c>
      <c r="B102" s="10" t="s">
        <v>528</v>
      </c>
      <c r="C102" s="16" t="s">
        <v>529</v>
      </c>
      <c r="D102" s="7">
        <v>1</v>
      </c>
      <c r="E102" s="10">
        <v>20</v>
      </c>
      <c r="F102" s="10">
        <v>20</v>
      </c>
      <c r="G102" s="10">
        <f t="shared" si="48"/>
        <v>20</v>
      </c>
      <c r="H102" s="10">
        <f t="shared" si="49"/>
        <v>20</v>
      </c>
      <c r="I102" s="10">
        <f t="shared" si="50"/>
        <v>20</v>
      </c>
      <c r="J102" s="10">
        <f t="shared" si="51"/>
        <v>20</v>
      </c>
      <c r="K102" s="10">
        <v>150</v>
      </c>
      <c r="L102" s="7" t="b">
        <v>1</v>
      </c>
      <c r="M102" s="10" t="s">
        <v>586</v>
      </c>
      <c r="N102" s="7">
        <f t="shared" si="59"/>
        <v>20</v>
      </c>
      <c r="O102" s="7">
        <f t="shared" si="60"/>
        <v>20</v>
      </c>
      <c r="P102" s="10">
        <f t="shared" si="61"/>
        <v>20</v>
      </c>
      <c r="Q102" s="31">
        <f t="shared" si="52"/>
        <v>0</v>
      </c>
      <c r="R102" s="31">
        <f t="shared" si="52"/>
        <v>2.7867741206597874E-3</v>
      </c>
    </row>
    <row r="103" spans="1:18" ht="16">
      <c r="A103" s="10">
        <v>17</v>
      </c>
      <c r="B103" s="10" t="s">
        <v>305</v>
      </c>
      <c r="C103" s="11" t="s">
        <v>306</v>
      </c>
      <c r="D103" s="7">
        <v>11</v>
      </c>
      <c r="E103" s="10">
        <v>151</v>
      </c>
      <c r="F103" s="10">
        <v>155</v>
      </c>
      <c r="G103" s="10">
        <f t="shared" si="48"/>
        <v>151</v>
      </c>
      <c r="H103" s="10">
        <f t="shared" si="49"/>
        <v>152</v>
      </c>
      <c r="I103" s="10">
        <f t="shared" si="50"/>
        <v>153</v>
      </c>
      <c r="J103" s="10">
        <f t="shared" si="51"/>
        <v>155</v>
      </c>
      <c r="K103" s="10">
        <v>160</v>
      </c>
      <c r="L103" s="10"/>
      <c r="M103" s="10"/>
      <c r="N103" s="7">
        <f t="shared" si="59"/>
        <v>1661</v>
      </c>
      <c r="O103" s="7">
        <f t="shared" si="60"/>
        <v>1705</v>
      </c>
      <c r="P103" s="10">
        <f t="shared" si="61"/>
        <v>1683</v>
      </c>
      <c r="Q103" s="31">
        <f t="shared" si="52"/>
        <v>0</v>
      </c>
      <c r="R103" s="31">
        <f t="shared" si="52"/>
        <v>2.7892847279756975E-3</v>
      </c>
    </row>
    <row r="104" spans="1:18" ht="16">
      <c r="A104" s="10">
        <v>17</v>
      </c>
      <c r="B104" s="10" t="s">
        <v>298</v>
      </c>
      <c r="C104" s="11" t="s">
        <v>299</v>
      </c>
      <c r="D104" s="7">
        <v>11</v>
      </c>
      <c r="E104" s="10">
        <v>163</v>
      </c>
      <c r="F104" s="10">
        <v>166</v>
      </c>
      <c r="G104" s="10">
        <f t="shared" si="48"/>
        <v>163</v>
      </c>
      <c r="H104" s="10">
        <f t="shared" si="49"/>
        <v>163.75</v>
      </c>
      <c r="I104" s="10">
        <f t="shared" si="50"/>
        <v>164.5</v>
      </c>
      <c r="J104" s="10">
        <f t="shared" si="51"/>
        <v>166</v>
      </c>
      <c r="K104" s="10">
        <v>170</v>
      </c>
      <c r="L104" s="10"/>
      <c r="M104" s="10"/>
      <c r="N104" s="7">
        <f t="shared" si="59"/>
        <v>1793</v>
      </c>
      <c r="O104" s="7">
        <f t="shared" si="60"/>
        <v>1826</v>
      </c>
      <c r="P104" s="10">
        <f t="shared" si="61"/>
        <v>1809.5</v>
      </c>
      <c r="Q104" s="31">
        <f t="shared" si="52"/>
        <v>0</v>
      </c>
      <c r="R104" s="31">
        <f t="shared" si="52"/>
        <v>2.7923532480284754E-3</v>
      </c>
    </row>
    <row r="105" spans="1:18" ht="32">
      <c r="A105" s="10">
        <v>17</v>
      </c>
      <c r="B105" s="12" t="s">
        <v>499</v>
      </c>
      <c r="C105" s="11" t="s">
        <v>543</v>
      </c>
      <c r="D105" s="7">
        <v>-20</v>
      </c>
      <c r="E105" s="10">
        <v>156</v>
      </c>
      <c r="F105" s="10">
        <v>166</v>
      </c>
      <c r="G105" s="10">
        <f t="shared" si="48"/>
        <v>156</v>
      </c>
      <c r="H105" s="10">
        <f t="shared" si="49"/>
        <v>158.5</v>
      </c>
      <c r="I105" s="10">
        <f t="shared" si="50"/>
        <v>161</v>
      </c>
      <c r="J105" s="10">
        <f t="shared" si="51"/>
        <v>166</v>
      </c>
      <c r="K105" s="10">
        <v>180</v>
      </c>
      <c r="L105" s="10"/>
      <c r="M105" s="10"/>
      <c r="N105" s="7">
        <f t="shared" ref="N105:N110" si="62">D105*E105</f>
        <v>-3120</v>
      </c>
      <c r="O105" s="7">
        <f t="shared" ref="O105:O110" si="63">D105*F105</f>
        <v>-3320</v>
      </c>
      <c r="P105" s="10">
        <f t="shared" ref="P105:P110" si="64">AVERAGE(N105,O105)</f>
        <v>-3220</v>
      </c>
      <c r="Q105" s="31">
        <f t="shared" si="52"/>
        <v>0</v>
      </c>
      <c r="R105" s="31">
        <f t="shared" si="52"/>
        <v>2.7961888980944489E-3</v>
      </c>
    </row>
    <row r="106" spans="1:18" ht="32">
      <c r="A106" s="10">
        <v>17</v>
      </c>
      <c r="B106" s="10" t="s">
        <v>524</v>
      </c>
      <c r="C106" s="16" t="s">
        <v>525</v>
      </c>
      <c r="D106" s="7">
        <v>1</v>
      </c>
      <c r="E106" s="10">
        <v>20</v>
      </c>
      <c r="F106" s="10">
        <v>20</v>
      </c>
      <c r="G106" s="10">
        <f t="shared" si="48"/>
        <v>20</v>
      </c>
      <c r="H106" s="10">
        <f t="shared" si="49"/>
        <v>20</v>
      </c>
      <c r="I106" s="10">
        <f t="shared" si="50"/>
        <v>20</v>
      </c>
      <c r="J106" s="10">
        <f t="shared" si="51"/>
        <v>20</v>
      </c>
      <c r="K106" s="10">
        <v>188</v>
      </c>
      <c r="L106" s="7" t="b">
        <v>1</v>
      </c>
      <c r="M106" s="10" t="s">
        <v>587</v>
      </c>
      <c r="N106" s="7">
        <f t="shared" si="62"/>
        <v>20</v>
      </c>
      <c r="O106" s="7">
        <f t="shared" si="63"/>
        <v>20</v>
      </c>
      <c r="P106" s="10">
        <f t="shared" si="64"/>
        <v>20</v>
      </c>
      <c r="Q106" s="31">
        <f t="shared" si="52"/>
        <v>0</v>
      </c>
      <c r="R106" s="31">
        <f t="shared" si="52"/>
        <v>2.8800252495364341E-3</v>
      </c>
    </row>
    <row r="107" spans="1:18" ht="16">
      <c r="A107" s="10">
        <v>17</v>
      </c>
      <c r="B107" s="10" t="s">
        <v>288</v>
      </c>
      <c r="C107" s="11" t="s">
        <v>289</v>
      </c>
      <c r="D107" s="7">
        <v>11</v>
      </c>
      <c r="E107" s="10">
        <v>151</v>
      </c>
      <c r="F107" s="10">
        <v>169</v>
      </c>
      <c r="G107" s="10">
        <f t="shared" si="48"/>
        <v>151</v>
      </c>
      <c r="H107" s="10">
        <f t="shared" si="49"/>
        <v>155.5</v>
      </c>
      <c r="I107" s="10">
        <f t="shared" si="50"/>
        <v>160</v>
      </c>
      <c r="J107" s="10">
        <f t="shared" si="51"/>
        <v>169</v>
      </c>
      <c r="K107" s="10">
        <v>192</v>
      </c>
      <c r="L107" s="10"/>
      <c r="M107" s="10"/>
      <c r="N107" s="7">
        <f t="shared" si="62"/>
        <v>1661</v>
      </c>
      <c r="O107" s="7">
        <f t="shared" si="63"/>
        <v>1859</v>
      </c>
      <c r="P107" s="10">
        <f t="shared" si="64"/>
        <v>1760</v>
      </c>
      <c r="Q107" s="31">
        <f t="shared" si="52"/>
        <v>0</v>
      </c>
      <c r="R107" s="31">
        <f t="shared" si="52"/>
        <v>3.1759182546257938E-3</v>
      </c>
    </row>
    <row r="108" spans="1:18" ht="32">
      <c r="A108" s="10">
        <v>17</v>
      </c>
      <c r="B108" s="10" t="s">
        <v>520</v>
      </c>
      <c r="C108" s="16" t="s">
        <v>532</v>
      </c>
      <c r="D108" s="7">
        <v>1</v>
      </c>
      <c r="E108" s="10">
        <v>20</v>
      </c>
      <c r="F108" s="10">
        <v>20</v>
      </c>
      <c r="G108" s="10">
        <f t="shared" si="48"/>
        <v>20</v>
      </c>
      <c r="H108" s="10">
        <f t="shared" si="49"/>
        <v>20</v>
      </c>
      <c r="I108" s="10">
        <f t="shared" si="50"/>
        <v>20</v>
      </c>
      <c r="J108" s="10">
        <f t="shared" si="51"/>
        <v>20</v>
      </c>
      <c r="K108" s="10">
        <v>199</v>
      </c>
      <c r="L108" s="7" t="b">
        <v>1</v>
      </c>
      <c r="M108" s="10" t="s">
        <v>585</v>
      </c>
      <c r="N108" s="7">
        <f t="shared" si="62"/>
        <v>20</v>
      </c>
      <c r="O108" s="7">
        <f t="shared" si="63"/>
        <v>20</v>
      </c>
      <c r="P108" s="10">
        <f t="shared" si="64"/>
        <v>20</v>
      </c>
      <c r="Q108" s="31">
        <f t="shared" si="52"/>
        <v>0</v>
      </c>
      <c r="R108" s="31">
        <f t="shared" si="52"/>
        <v>3.424468378900856E-3</v>
      </c>
    </row>
    <row r="109" spans="1:18" ht="16">
      <c r="A109" s="10">
        <v>17</v>
      </c>
      <c r="B109" s="10" t="s">
        <v>630</v>
      </c>
      <c r="C109" s="11" t="s">
        <v>631</v>
      </c>
      <c r="D109" s="7">
        <v>11</v>
      </c>
      <c r="E109" s="10">
        <v>153</v>
      </c>
      <c r="F109" s="10">
        <v>155</v>
      </c>
      <c r="G109" s="10">
        <f t="shared" ref="G109:G112" si="65">E109</f>
        <v>153</v>
      </c>
      <c r="H109" s="10">
        <f t="shared" ref="H109:H112" si="66">(F109-E109)*0.25+E109</f>
        <v>153.5</v>
      </c>
      <c r="I109" s="10">
        <f t="shared" ref="I109:I112" si="67">(F109-E109)*0.5+E109</f>
        <v>154</v>
      </c>
      <c r="J109" s="10">
        <f t="shared" ref="J109:J112" si="68">F109</f>
        <v>155</v>
      </c>
      <c r="K109" s="10">
        <v>200</v>
      </c>
      <c r="L109" s="10"/>
      <c r="M109" s="10"/>
      <c r="N109" s="7">
        <f t="shared" si="62"/>
        <v>1683</v>
      </c>
      <c r="O109" s="7">
        <f t="shared" si="63"/>
        <v>1705</v>
      </c>
      <c r="P109" s="10">
        <f t="shared" si="64"/>
        <v>1694</v>
      </c>
      <c r="Q109" s="31">
        <f t="shared" si="52"/>
        <v>0</v>
      </c>
      <c r="R109" s="31">
        <f t="shared" si="52"/>
        <v>4.2115437724385531E-3</v>
      </c>
    </row>
    <row r="110" spans="1:18" ht="16">
      <c r="A110" s="10">
        <v>17</v>
      </c>
      <c r="B110" s="10" t="s">
        <v>282</v>
      </c>
      <c r="C110" s="11" t="s">
        <v>283</v>
      </c>
      <c r="D110" s="7">
        <v>11</v>
      </c>
      <c r="E110" s="10">
        <v>166</v>
      </c>
      <c r="F110" s="10">
        <v>162</v>
      </c>
      <c r="G110" s="10">
        <f t="shared" si="65"/>
        <v>166</v>
      </c>
      <c r="H110" s="10">
        <f t="shared" si="66"/>
        <v>165</v>
      </c>
      <c r="I110" s="10">
        <f t="shared" si="67"/>
        <v>164</v>
      </c>
      <c r="J110" s="10">
        <f t="shared" si="68"/>
        <v>162</v>
      </c>
      <c r="K110" s="10">
        <v>230</v>
      </c>
      <c r="L110" s="10"/>
      <c r="M110" s="10"/>
      <c r="N110" s="7">
        <f t="shared" si="62"/>
        <v>1826</v>
      </c>
      <c r="O110" s="7">
        <f t="shared" si="63"/>
        <v>1782</v>
      </c>
      <c r="P110" s="10">
        <f t="shared" si="64"/>
        <v>1804</v>
      </c>
      <c r="Q110" s="31">
        <f t="shared" si="52"/>
        <v>0</v>
      </c>
      <c r="R110" s="31">
        <f t="shared" si="52"/>
        <v>2.8537236490840463E-3</v>
      </c>
    </row>
    <row r="111" spans="1:18" ht="32">
      <c r="A111" s="10">
        <v>17</v>
      </c>
      <c r="B111" s="10" t="s">
        <v>502</v>
      </c>
      <c r="C111" s="16" t="s">
        <v>501</v>
      </c>
      <c r="D111" s="7">
        <v>1</v>
      </c>
      <c r="E111" s="10">
        <v>20</v>
      </c>
      <c r="F111" s="10">
        <v>20</v>
      </c>
      <c r="G111" s="10">
        <f t="shared" si="65"/>
        <v>20</v>
      </c>
      <c r="H111" s="10">
        <f t="shared" si="66"/>
        <v>20</v>
      </c>
      <c r="I111" s="10">
        <f t="shared" si="67"/>
        <v>20</v>
      </c>
      <c r="J111" s="10">
        <f t="shared" si="68"/>
        <v>20</v>
      </c>
      <c r="K111" s="10">
        <v>252</v>
      </c>
      <c r="L111" s="7" t="b">
        <v>1</v>
      </c>
      <c r="M111" s="10" t="s">
        <v>586</v>
      </c>
      <c r="N111" s="7">
        <f t="shared" si="59"/>
        <v>20</v>
      </c>
      <c r="O111" s="7">
        <f t="shared" si="60"/>
        <v>20</v>
      </c>
      <c r="P111" s="10">
        <f t="shared" si="61"/>
        <v>20</v>
      </c>
      <c r="Q111" s="31">
        <f t="shared" si="52"/>
        <v>0</v>
      </c>
      <c r="R111" s="31">
        <f t="shared" si="52"/>
        <v>2.4855012427506215E-3</v>
      </c>
    </row>
    <row r="112" spans="1:18" ht="32">
      <c r="A112" s="10">
        <v>17</v>
      </c>
      <c r="B112" s="10" t="s">
        <v>626</v>
      </c>
      <c r="C112" s="11" t="s">
        <v>629</v>
      </c>
      <c r="D112" s="7">
        <v>222</v>
      </c>
      <c r="E112" s="10">
        <v>300</v>
      </c>
      <c r="F112" s="10">
        <v>999</v>
      </c>
      <c r="G112" s="10">
        <f t="shared" si="65"/>
        <v>300</v>
      </c>
      <c r="H112" s="10">
        <f t="shared" si="66"/>
        <v>474.75</v>
      </c>
      <c r="I112" s="10">
        <f t="shared" si="67"/>
        <v>649.5</v>
      </c>
      <c r="J112" s="10">
        <f t="shared" si="68"/>
        <v>999</v>
      </c>
      <c r="K112" s="10">
        <v>250</v>
      </c>
      <c r="L112" s="10"/>
      <c r="M112" s="10"/>
      <c r="N112" s="7">
        <f t="shared" si="59"/>
        <v>66600</v>
      </c>
      <c r="O112" s="7">
        <f t="shared" si="60"/>
        <v>221778</v>
      </c>
      <c r="P112" s="10">
        <f t="shared" si="61"/>
        <v>144189</v>
      </c>
      <c r="Q112" s="31">
        <f t="shared" si="52"/>
        <v>0</v>
      </c>
      <c r="R112" s="31">
        <f t="shared" si="52"/>
        <v>1.5189174261253798E-3</v>
      </c>
    </row>
  </sheetData>
  <phoneticPr fontId="1" type="noConversion"/>
  <conditionalFormatting sqref="L1:L2 L4:L14 L16:L94 L96:L1048576">
    <cfRule type="cellIs" dxfId="0" priority="3" operator="equal">
      <formula>TRUE</formula>
    </cfRule>
  </conditionalFormatting>
  <conditionalFormatting sqref="Q2:R1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99"/>
  <sheetViews>
    <sheetView workbookViewId="0">
      <pane ySplit="1" topLeftCell="A29" activePane="bottomLeft" state="frozen"/>
      <selection pane="bottomLeft" activeCell="D100" sqref="D100"/>
    </sheetView>
  </sheetViews>
  <sheetFormatPr baseColWidth="10" defaultColWidth="8.83203125" defaultRowHeight="15"/>
  <cols>
    <col min="2" max="2" width="27.1640625" bestFit="1" customWidth="1"/>
    <col min="3" max="3" width="18.1640625" customWidth="1"/>
    <col min="4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6" t="s">
        <v>130</v>
      </c>
      <c r="B1" s="6" t="s">
        <v>66</v>
      </c>
      <c r="C1" s="6" t="s">
        <v>98</v>
      </c>
      <c r="D1" s="6" t="s">
        <v>97</v>
      </c>
      <c r="E1" s="13" t="s">
        <v>233</v>
      </c>
      <c r="F1" s="6" t="s">
        <v>109</v>
      </c>
      <c r="G1" s="6" t="s">
        <v>155</v>
      </c>
      <c r="H1" s="6" t="s">
        <v>234</v>
      </c>
      <c r="I1" s="6" t="s">
        <v>235</v>
      </c>
      <c r="J1" s="6" t="s">
        <v>236</v>
      </c>
      <c r="K1" s="6" t="s">
        <v>340</v>
      </c>
      <c r="L1" s="6" t="s">
        <v>398</v>
      </c>
    </row>
    <row r="2" spans="1:12" ht="16">
      <c r="A2" s="10" t="s">
        <v>156</v>
      </c>
      <c r="B2" s="39" t="s">
        <v>48</v>
      </c>
      <c r="C2" s="32" t="s">
        <v>49</v>
      </c>
      <c r="D2" s="36" t="s">
        <v>649</v>
      </c>
      <c r="E2" s="11">
        <v>1</v>
      </c>
      <c r="F2" s="38" t="s">
        <v>648</v>
      </c>
      <c r="G2" s="15" t="b">
        <v>0</v>
      </c>
      <c r="H2" s="15"/>
      <c r="I2" s="15"/>
      <c r="J2" s="15"/>
      <c r="K2" s="15" t="b">
        <v>1</v>
      </c>
      <c r="L2" s="15"/>
    </row>
    <row r="3" spans="1:12" ht="66">
      <c r="A3" s="10" t="s">
        <v>157</v>
      </c>
      <c r="B3" s="9" t="s">
        <v>341</v>
      </c>
      <c r="C3" s="32" t="s">
        <v>342</v>
      </c>
      <c r="D3" s="29" t="s">
        <v>597</v>
      </c>
      <c r="E3" s="11">
        <v>10</v>
      </c>
      <c r="F3" s="37" t="s">
        <v>661</v>
      </c>
      <c r="G3" s="15" t="b">
        <v>1</v>
      </c>
      <c r="H3" s="15"/>
      <c r="I3" s="15"/>
      <c r="J3" s="15"/>
      <c r="K3" s="15" t="b">
        <v>1</v>
      </c>
      <c r="L3" s="15"/>
    </row>
    <row r="4" spans="1:12" ht="16">
      <c r="A4" s="10" t="s">
        <v>158</v>
      </c>
      <c r="B4" s="11" t="s">
        <v>34</v>
      </c>
      <c r="C4" s="15" t="s">
        <v>42</v>
      </c>
      <c r="D4" s="14" t="s">
        <v>144</v>
      </c>
      <c r="E4" s="11">
        <v>5</v>
      </c>
      <c r="F4" s="14"/>
      <c r="G4" s="15" t="b">
        <v>0</v>
      </c>
      <c r="H4" s="15"/>
      <c r="I4" s="15"/>
      <c r="J4" s="15"/>
      <c r="K4" s="15" t="b">
        <v>1</v>
      </c>
      <c r="L4" s="15"/>
    </row>
    <row r="5" spans="1:12" ht="16">
      <c r="A5" s="10" t="s">
        <v>159</v>
      </c>
      <c r="B5" s="11" t="s">
        <v>35</v>
      </c>
      <c r="C5" s="15" t="s">
        <v>43</v>
      </c>
      <c r="D5" s="14" t="s">
        <v>145</v>
      </c>
      <c r="E5" s="11">
        <v>5</v>
      </c>
      <c r="F5" s="14"/>
      <c r="G5" s="15" t="b">
        <v>0</v>
      </c>
      <c r="H5" s="15"/>
      <c r="I5" s="15"/>
      <c r="J5" s="15"/>
      <c r="K5" s="15" t="b">
        <v>1</v>
      </c>
      <c r="L5" s="15"/>
    </row>
    <row r="6" spans="1:12" ht="16">
      <c r="A6" s="10" t="s">
        <v>160</v>
      </c>
      <c r="B6" s="11" t="s">
        <v>36</v>
      </c>
      <c r="C6" s="15" t="s">
        <v>45</v>
      </c>
      <c r="D6" s="14" t="s">
        <v>146</v>
      </c>
      <c r="E6" s="11">
        <v>5</v>
      </c>
      <c r="F6" s="14"/>
      <c r="G6" s="15" t="b">
        <v>0</v>
      </c>
      <c r="H6" s="15"/>
      <c r="I6" s="15"/>
      <c r="J6" s="15"/>
      <c r="K6" s="15" t="b">
        <v>1</v>
      </c>
      <c r="L6" s="15"/>
    </row>
    <row r="7" spans="1:12" ht="16">
      <c r="A7" s="10" t="s">
        <v>161</v>
      </c>
      <c r="B7" s="11" t="s">
        <v>37</v>
      </c>
      <c r="C7" s="15" t="s">
        <v>41</v>
      </c>
      <c r="D7" s="14" t="s">
        <v>147</v>
      </c>
      <c r="E7" s="11">
        <v>5</v>
      </c>
      <c r="F7" s="14"/>
      <c r="G7" s="15" t="b">
        <v>0</v>
      </c>
      <c r="H7" s="15"/>
      <c r="I7" s="15"/>
      <c r="J7" s="15"/>
      <c r="K7" s="15" t="b">
        <v>1</v>
      </c>
      <c r="L7" s="15"/>
    </row>
    <row r="8" spans="1:12" ht="16">
      <c r="A8" s="10" t="s">
        <v>162</v>
      </c>
      <c r="B8" s="11" t="s">
        <v>38</v>
      </c>
      <c r="C8" s="15" t="s">
        <v>44</v>
      </c>
      <c r="D8" s="14" t="s">
        <v>148</v>
      </c>
      <c r="E8" s="11">
        <v>5</v>
      </c>
      <c r="F8" s="14"/>
      <c r="G8" s="15" t="b">
        <v>0</v>
      </c>
      <c r="H8" s="15"/>
      <c r="I8" s="15"/>
      <c r="J8" s="15"/>
      <c r="K8" s="15" t="b">
        <v>1</v>
      </c>
      <c r="L8" s="15"/>
    </row>
    <row r="9" spans="1:12" ht="16">
      <c r="A9" s="10" t="s">
        <v>163</v>
      </c>
      <c r="B9" s="11" t="s">
        <v>39</v>
      </c>
      <c r="C9" s="15" t="s">
        <v>40</v>
      </c>
      <c r="D9" s="14" t="s">
        <v>149</v>
      </c>
      <c r="E9" s="11">
        <v>5</v>
      </c>
      <c r="F9" s="14"/>
      <c r="G9" s="15" t="b">
        <v>0</v>
      </c>
      <c r="H9" s="15"/>
      <c r="I9" s="15"/>
      <c r="J9" s="15"/>
      <c r="K9" s="15" t="b">
        <v>1</v>
      </c>
      <c r="L9" s="15"/>
    </row>
    <row r="10" spans="1:12" ht="16">
      <c r="A10" s="10" t="s">
        <v>164</v>
      </c>
      <c r="B10" s="7" t="s">
        <v>52</v>
      </c>
      <c r="C10" s="32" t="s">
        <v>463</v>
      </c>
      <c r="D10" s="14" t="s">
        <v>138</v>
      </c>
      <c r="E10" s="11">
        <v>10</v>
      </c>
      <c r="F10" s="14"/>
      <c r="G10" s="15" t="b">
        <v>0</v>
      </c>
      <c r="H10" s="15"/>
      <c r="I10" s="15"/>
      <c r="J10" s="15"/>
      <c r="K10" s="15" t="b">
        <v>1</v>
      </c>
      <c r="L10" s="15"/>
    </row>
    <row r="11" spans="1:12" ht="16">
      <c r="A11" s="10" t="s">
        <v>165</v>
      </c>
      <c r="B11" s="9" t="s">
        <v>53</v>
      </c>
      <c r="C11" s="32" t="s">
        <v>54</v>
      </c>
      <c r="D11" s="14" t="s">
        <v>139</v>
      </c>
      <c r="E11" s="11">
        <v>10</v>
      </c>
      <c r="F11" s="14"/>
      <c r="G11" s="15" t="b">
        <v>0</v>
      </c>
      <c r="H11" s="15"/>
      <c r="I11" s="15"/>
      <c r="J11" s="15"/>
      <c r="K11" s="15" t="b">
        <v>1</v>
      </c>
      <c r="L11" s="15"/>
    </row>
    <row r="12" spans="1:12" ht="16">
      <c r="A12" s="10" t="s">
        <v>166</v>
      </c>
      <c r="B12" s="9" t="s">
        <v>50</v>
      </c>
      <c r="C12" s="32" t="s">
        <v>51</v>
      </c>
      <c r="D12" s="14" t="s">
        <v>140</v>
      </c>
      <c r="E12" s="11">
        <v>10</v>
      </c>
      <c r="F12" s="14"/>
      <c r="G12" s="15" t="b">
        <v>0</v>
      </c>
      <c r="H12" s="15"/>
      <c r="I12" s="15"/>
      <c r="J12" s="15"/>
      <c r="K12" s="15" t="b">
        <v>1</v>
      </c>
      <c r="L12" s="15"/>
    </row>
    <row r="13" spans="1:12" ht="16">
      <c r="A13" s="10" t="s">
        <v>167</v>
      </c>
      <c r="B13" s="9" t="s">
        <v>99</v>
      </c>
      <c r="C13" s="32" t="s">
        <v>100</v>
      </c>
      <c r="D13" s="14" t="s">
        <v>141</v>
      </c>
      <c r="E13" s="11">
        <v>10</v>
      </c>
      <c r="F13" s="14"/>
      <c r="G13" s="15" t="b">
        <v>0</v>
      </c>
      <c r="H13" s="15"/>
      <c r="I13" s="15"/>
      <c r="J13" s="15"/>
      <c r="K13" s="15" t="b">
        <v>1</v>
      </c>
      <c r="L13" s="15"/>
    </row>
    <row r="14" spans="1:12" ht="16">
      <c r="A14" s="10" t="s">
        <v>168</v>
      </c>
      <c r="B14" s="9" t="s">
        <v>55</v>
      </c>
      <c r="C14" s="32" t="s">
        <v>56</v>
      </c>
      <c r="D14" s="14" t="s">
        <v>142</v>
      </c>
      <c r="E14" s="11">
        <v>10</v>
      </c>
      <c r="F14" s="14"/>
      <c r="G14" s="15" t="b">
        <v>0</v>
      </c>
      <c r="H14" s="15"/>
      <c r="I14" s="15"/>
      <c r="J14" s="15"/>
      <c r="K14" s="15" t="b">
        <v>1</v>
      </c>
      <c r="L14" s="15"/>
    </row>
    <row r="15" spans="1:12" ht="32">
      <c r="A15" s="10" t="s">
        <v>169</v>
      </c>
      <c r="B15" s="9" t="s">
        <v>27</v>
      </c>
      <c r="C15" s="32" t="s">
        <v>96</v>
      </c>
      <c r="D15" s="14" t="s">
        <v>248</v>
      </c>
      <c r="E15" s="11">
        <v>8</v>
      </c>
      <c r="F15" s="14"/>
      <c r="G15" s="15" t="b">
        <v>0</v>
      </c>
      <c r="H15" s="15"/>
      <c r="I15" s="15"/>
      <c r="J15" s="15"/>
      <c r="K15" s="15" t="b">
        <v>1</v>
      </c>
      <c r="L15" s="15"/>
    </row>
    <row r="16" spans="1:12" ht="32">
      <c r="A16" s="10" t="s">
        <v>462</v>
      </c>
      <c r="B16" s="9" t="s">
        <v>224</v>
      </c>
      <c r="C16" s="33" t="s">
        <v>227</v>
      </c>
      <c r="D16" s="28" t="s">
        <v>591</v>
      </c>
      <c r="E16" s="11">
        <v>0</v>
      </c>
      <c r="F16" s="14" t="s">
        <v>245</v>
      </c>
      <c r="G16" s="15" t="b">
        <v>0</v>
      </c>
      <c r="H16" s="15"/>
      <c r="I16" s="15" t="b">
        <v>1</v>
      </c>
      <c r="J16" s="15"/>
      <c r="K16" s="15"/>
      <c r="L16" s="15"/>
    </row>
    <row r="17" spans="1:12" ht="32">
      <c r="A17" s="10" t="s">
        <v>170</v>
      </c>
      <c r="B17" s="9" t="s">
        <v>225</v>
      </c>
      <c r="C17" s="33" t="s">
        <v>227</v>
      </c>
      <c r="D17" s="28" t="s">
        <v>592</v>
      </c>
      <c r="E17" s="11">
        <v>0</v>
      </c>
      <c r="F17" s="14" t="s">
        <v>246</v>
      </c>
      <c r="G17" s="15" t="b">
        <v>0</v>
      </c>
      <c r="H17" s="15"/>
      <c r="I17" s="15" t="b">
        <v>1</v>
      </c>
      <c r="J17" s="15"/>
      <c r="K17" s="15"/>
      <c r="L17" s="15"/>
    </row>
    <row r="18" spans="1:12" ht="48">
      <c r="A18" s="10" t="s">
        <v>171</v>
      </c>
      <c r="B18" s="9" t="s">
        <v>94</v>
      </c>
      <c r="C18" s="33" t="s">
        <v>227</v>
      </c>
      <c r="D18" s="28" t="s">
        <v>593</v>
      </c>
      <c r="E18" s="11">
        <v>0</v>
      </c>
      <c r="F18" s="14"/>
      <c r="G18" s="15" t="b">
        <v>0</v>
      </c>
      <c r="H18" s="15"/>
      <c r="I18" s="15" t="b">
        <v>1</v>
      </c>
      <c r="J18" s="15"/>
      <c r="K18" s="15"/>
      <c r="L18" s="15"/>
    </row>
    <row r="19" spans="1:12" ht="16">
      <c r="A19" s="10" t="s">
        <v>172</v>
      </c>
      <c r="B19" s="11" t="s">
        <v>103</v>
      </c>
      <c r="C19" s="15" t="s">
        <v>104</v>
      </c>
      <c r="D19" s="28" t="s">
        <v>108</v>
      </c>
      <c r="E19" s="11">
        <v>12</v>
      </c>
      <c r="F19" s="14"/>
      <c r="G19" s="15" t="b">
        <v>0</v>
      </c>
      <c r="H19" s="15"/>
      <c r="I19" s="15"/>
      <c r="J19" s="15"/>
      <c r="K19" s="15" t="b">
        <v>1</v>
      </c>
      <c r="L19" s="15"/>
    </row>
    <row r="20" spans="1:12" ht="16">
      <c r="A20" s="10" t="s">
        <v>173</v>
      </c>
      <c r="B20" s="11" t="s">
        <v>105</v>
      </c>
      <c r="C20" s="15" t="s">
        <v>106</v>
      </c>
      <c r="D20" s="28" t="s">
        <v>108</v>
      </c>
      <c r="E20" s="11">
        <v>12</v>
      </c>
      <c r="F20" s="14"/>
      <c r="G20" s="15" t="b">
        <v>0</v>
      </c>
      <c r="H20" s="15"/>
      <c r="I20" s="15"/>
      <c r="J20" s="15"/>
      <c r="K20" s="15" t="b">
        <v>1</v>
      </c>
      <c r="L20" s="15"/>
    </row>
    <row r="21" spans="1:12" ht="29.75" customHeight="1">
      <c r="A21" s="10" t="s">
        <v>174</v>
      </c>
      <c r="B21" s="9" t="s">
        <v>107</v>
      </c>
      <c r="C21" s="33" t="s">
        <v>227</v>
      </c>
      <c r="D21" s="28" t="s">
        <v>594</v>
      </c>
      <c r="E21" s="11">
        <v>0</v>
      </c>
      <c r="F21" s="14" t="s">
        <v>207</v>
      </c>
      <c r="G21" s="15" t="b">
        <v>0</v>
      </c>
      <c r="H21" s="15"/>
      <c r="I21" s="15" t="b">
        <v>1</v>
      </c>
      <c r="J21" s="15"/>
      <c r="K21" s="15"/>
      <c r="L21" s="15"/>
    </row>
    <row r="22" spans="1:12" ht="64">
      <c r="A22" s="10" t="s">
        <v>175</v>
      </c>
      <c r="B22" s="7" t="s">
        <v>113</v>
      </c>
      <c r="C22" s="32" t="s">
        <v>114</v>
      </c>
      <c r="D22" s="29" t="s">
        <v>600</v>
      </c>
      <c r="E22" s="11">
        <v>1</v>
      </c>
      <c r="F22" s="14" t="s">
        <v>601</v>
      </c>
      <c r="G22" s="15" t="b">
        <v>0</v>
      </c>
      <c r="H22" s="15"/>
      <c r="I22" s="15"/>
      <c r="J22" s="15"/>
      <c r="K22" s="15"/>
      <c r="L22" s="15"/>
    </row>
    <row r="23" spans="1:12" ht="36.5" customHeight="1">
      <c r="A23" s="10" t="s">
        <v>176</v>
      </c>
      <c r="B23" s="7" t="s">
        <v>125</v>
      </c>
      <c r="C23" s="32" t="s">
        <v>126</v>
      </c>
      <c r="D23" s="28" t="s">
        <v>595</v>
      </c>
      <c r="E23" s="11">
        <v>2</v>
      </c>
      <c r="F23" s="14" t="s">
        <v>208</v>
      </c>
      <c r="G23" s="15" t="b">
        <v>0</v>
      </c>
      <c r="H23" s="15"/>
      <c r="I23" s="15"/>
      <c r="J23" s="15"/>
      <c r="K23" s="15"/>
      <c r="L23" s="15"/>
    </row>
    <row r="24" spans="1:12" ht="28.75" customHeight="1">
      <c r="A24" s="10" t="s">
        <v>177</v>
      </c>
      <c r="B24" s="7" t="s">
        <v>127</v>
      </c>
      <c r="C24" s="32" t="s">
        <v>128</v>
      </c>
      <c r="D24" s="28" t="s">
        <v>596</v>
      </c>
      <c r="E24" s="11">
        <v>2</v>
      </c>
      <c r="F24" s="14" t="s">
        <v>131</v>
      </c>
      <c r="G24" s="15" t="b">
        <v>0</v>
      </c>
      <c r="H24" s="15"/>
      <c r="I24" s="15"/>
      <c r="J24" s="15"/>
      <c r="K24" s="15"/>
      <c r="L24" s="15"/>
    </row>
    <row r="25" spans="1:12" ht="16">
      <c r="A25" s="10" t="s">
        <v>178</v>
      </c>
      <c r="B25" s="9" t="s">
        <v>219</v>
      </c>
      <c r="C25" s="34" t="s">
        <v>137</v>
      </c>
      <c r="D25" s="14" t="s">
        <v>143</v>
      </c>
      <c r="E25" s="11">
        <v>5000</v>
      </c>
      <c r="F25" s="14"/>
      <c r="G25" s="15" t="b">
        <v>1</v>
      </c>
      <c r="H25" s="15"/>
      <c r="I25" s="15"/>
      <c r="J25" s="15"/>
      <c r="K25" s="15"/>
      <c r="L25" s="15"/>
    </row>
    <row r="26" spans="1:12" ht="32">
      <c r="A26" s="10" t="s">
        <v>179</v>
      </c>
      <c r="B26" s="7" t="s">
        <v>150</v>
      </c>
      <c r="C26" s="34" t="s">
        <v>137</v>
      </c>
      <c r="D26" s="14" t="s">
        <v>154</v>
      </c>
      <c r="E26" s="10">
        <v>9802999</v>
      </c>
      <c r="F26" s="15"/>
      <c r="G26" s="15" t="b">
        <v>1</v>
      </c>
      <c r="H26" s="15"/>
      <c r="I26" s="15"/>
      <c r="J26" s="15"/>
      <c r="K26" s="15"/>
      <c r="L26" s="15"/>
    </row>
    <row r="27" spans="1:12" ht="32">
      <c r="A27" s="10" t="s">
        <v>180</v>
      </c>
      <c r="B27" s="7" t="s">
        <v>151</v>
      </c>
      <c r="C27" s="34" t="s">
        <v>137</v>
      </c>
      <c r="D27" s="14" t="s">
        <v>153</v>
      </c>
      <c r="E27" s="10">
        <v>98029</v>
      </c>
      <c r="F27" s="15"/>
      <c r="G27" s="15" t="b">
        <v>1</v>
      </c>
      <c r="H27" s="15"/>
      <c r="I27" s="15"/>
      <c r="J27" s="15"/>
      <c r="K27" s="15"/>
      <c r="L27" s="15"/>
    </row>
    <row r="28" spans="1:12" ht="32">
      <c r="A28" s="10" t="s">
        <v>181</v>
      </c>
      <c r="B28" s="7" t="s">
        <v>188</v>
      </c>
      <c r="C28" s="34" t="s">
        <v>137</v>
      </c>
      <c r="D28" s="14" t="s">
        <v>152</v>
      </c>
      <c r="E28" s="10">
        <v>-1</v>
      </c>
      <c r="F28" s="14" t="s">
        <v>189</v>
      </c>
      <c r="G28" s="15" t="b">
        <v>1</v>
      </c>
      <c r="H28" s="15" t="s">
        <v>249</v>
      </c>
      <c r="I28" s="15"/>
      <c r="J28" s="15"/>
      <c r="K28" s="15"/>
      <c r="L28" s="15"/>
    </row>
    <row r="29" spans="1:12" ht="32">
      <c r="A29" s="10" t="s">
        <v>182</v>
      </c>
      <c r="B29" s="7" t="s">
        <v>186</v>
      </c>
      <c r="C29" s="34" t="s">
        <v>137</v>
      </c>
      <c r="D29" s="14" t="s">
        <v>247</v>
      </c>
      <c r="E29" s="10">
        <v>3000</v>
      </c>
      <c r="F29" s="15"/>
      <c r="G29" s="15" t="b">
        <v>1</v>
      </c>
      <c r="H29" s="15"/>
      <c r="I29" s="15"/>
      <c r="J29" s="15"/>
      <c r="K29" s="15"/>
      <c r="L29" s="15"/>
    </row>
    <row r="30" spans="1:12" ht="32">
      <c r="A30" s="10" t="s">
        <v>183</v>
      </c>
      <c r="B30" s="7" t="s">
        <v>223</v>
      </c>
      <c r="C30" s="34" t="s">
        <v>137</v>
      </c>
      <c r="D30" s="24" t="s">
        <v>634</v>
      </c>
      <c r="E30" s="10">
        <v>3000</v>
      </c>
      <c r="F30" s="15"/>
      <c r="G30" s="15" t="b">
        <v>1</v>
      </c>
      <c r="H30" s="15"/>
      <c r="I30" s="15"/>
      <c r="J30" s="15"/>
      <c r="K30" s="15"/>
      <c r="L30" s="15"/>
    </row>
    <row r="31" spans="1:12" ht="32" hidden="1">
      <c r="A31" s="10" t="s">
        <v>184</v>
      </c>
      <c r="B31" s="7" t="s">
        <v>185</v>
      </c>
      <c r="C31" s="34" t="s">
        <v>137</v>
      </c>
      <c r="D31" s="17" t="s">
        <v>668</v>
      </c>
      <c r="E31" s="10">
        <v>2000</v>
      </c>
      <c r="F31" s="15"/>
      <c r="G31" s="15" t="b">
        <v>1</v>
      </c>
      <c r="H31" s="15"/>
      <c r="I31" s="15"/>
      <c r="J31" s="15"/>
      <c r="K31" s="15"/>
      <c r="L31" s="15" t="b">
        <v>1</v>
      </c>
    </row>
    <row r="32" spans="1:12" ht="16">
      <c r="A32" s="10" t="s">
        <v>187</v>
      </c>
      <c r="B32" s="7" t="s">
        <v>220</v>
      </c>
      <c r="C32" s="34" t="s">
        <v>137</v>
      </c>
      <c r="D32" s="14" t="s">
        <v>191</v>
      </c>
      <c r="E32" s="10">
        <v>5200</v>
      </c>
      <c r="F32" s="15" t="s">
        <v>195</v>
      </c>
      <c r="G32" s="15" t="b">
        <v>1</v>
      </c>
      <c r="H32" s="15"/>
      <c r="I32" s="15"/>
      <c r="J32" s="15"/>
      <c r="K32" s="15"/>
      <c r="L32" s="15"/>
    </row>
    <row r="33" spans="1:12" ht="16">
      <c r="A33" s="10" t="s">
        <v>190</v>
      </c>
      <c r="B33" s="7" t="s">
        <v>221</v>
      </c>
      <c r="C33" s="34" t="s">
        <v>137</v>
      </c>
      <c r="D33" s="14" t="s">
        <v>192</v>
      </c>
      <c r="E33" s="10">
        <v>5200</v>
      </c>
      <c r="F33" s="15" t="s">
        <v>195</v>
      </c>
      <c r="G33" s="15" t="b">
        <v>1</v>
      </c>
      <c r="H33" s="15"/>
      <c r="I33" s="15"/>
      <c r="J33" s="15"/>
      <c r="K33" s="15"/>
      <c r="L33" s="15"/>
    </row>
    <row r="34" spans="1:12" ht="16">
      <c r="A34" s="10" t="s">
        <v>194</v>
      </c>
      <c r="B34" s="7" t="s">
        <v>222</v>
      </c>
      <c r="C34" s="34" t="s">
        <v>137</v>
      </c>
      <c r="D34" s="14" t="s">
        <v>193</v>
      </c>
      <c r="E34" s="10">
        <v>5200</v>
      </c>
      <c r="F34" s="15" t="s">
        <v>195</v>
      </c>
      <c r="G34" s="15" t="b">
        <v>1</v>
      </c>
      <c r="H34" s="15"/>
      <c r="I34" s="15"/>
      <c r="J34" s="15"/>
      <c r="K34" s="15"/>
      <c r="L34" s="15"/>
    </row>
    <row r="35" spans="1:12" ht="32">
      <c r="A35" s="10" t="s">
        <v>196</v>
      </c>
      <c r="B35" s="7" t="s">
        <v>197</v>
      </c>
      <c r="C35" s="34" t="s">
        <v>137</v>
      </c>
      <c r="D35" s="37" t="s">
        <v>650</v>
      </c>
      <c r="E35" s="10">
        <v>5000</v>
      </c>
      <c r="F35" s="15"/>
      <c r="G35" s="15" t="b">
        <v>1</v>
      </c>
      <c r="H35" s="15"/>
      <c r="I35" s="15"/>
      <c r="J35" s="15"/>
      <c r="K35" s="15"/>
      <c r="L35" s="15"/>
    </row>
    <row r="36" spans="1:12" hidden="1">
      <c r="A36" s="15" t="s">
        <v>344</v>
      </c>
      <c r="B36" s="10" t="s">
        <v>345</v>
      </c>
      <c r="C36" s="15" t="s">
        <v>346</v>
      </c>
      <c r="D36" s="15" t="s">
        <v>347</v>
      </c>
      <c r="E36" s="15">
        <v>30</v>
      </c>
      <c r="F36" s="15"/>
      <c r="G36" s="15" t="b">
        <v>0</v>
      </c>
      <c r="H36" s="15"/>
      <c r="I36" s="15"/>
      <c r="J36" s="15"/>
      <c r="K36" s="15"/>
      <c r="L36" s="15" t="b">
        <v>1</v>
      </c>
    </row>
    <row r="37" spans="1:12" hidden="1">
      <c r="A37" s="15" t="s">
        <v>348</v>
      </c>
      <c r="B37" s="10" t="s">
        <v>349</v>
      </c>
      <c r="C37" s="15" t="s">
        <v>350</v>
      </c>
      <c r="D37" s="15" t="s">
        <v>351</v>
      </c>
      <c r="E37" s="15">
        <v>60</v>
      </c>
      <c r="F37" s="15"/>
      <c r="G37" s="15" t="b">
        <v>0</v>
      </c>
      <c r="H37" s="15"/>
      <c r="I37" s="15"/>
      <c r="J37" s="15"/>
      <c r="K37" s="15"/>
      <c r="L37" s="15" t="b">
        <v>1</v>
      </c>
    </row>
    <row r="38" spans="1:12" hidden="1">
      <c r="A38" s="15" t="s">
        <v>352</v>
      </c>
      <c r="B38" s="10" t="s">
        <v>353</v>
      </c>
      <c r="C38" s="15" t="s">
        <v>354</v>
      </c>
      <c r="D38" s="15" t="s">
        <v>355</v>
      </c>
      <c r="E38" s="15">
        <v>90</v>
      </c>
      <c r="F38" s="15"/>
      <c r="G38" s="15" t="b">
        <v>0</v>
      </c>
      <c r="H38" s="15"/>
      <c r="I38" s="15"/>
      <c r="J38" s="15"/>
      <c r="K38" s="15"/>
      <c r="L38" s="15" t="b">
        <v>1</v>
      </c>
    </row>
    <row r="39" spans="1:12" hidden="1">
      <c r="A39" s="15" t="s">
        <v>356</v>
      </c>
      <c r="B39" s="10" t="s">
        <v>357</v>
      </c>
      <c r="C39" s="15" t="s">
        <v>358</v>
      </c>
      <c r="D39" s="15" t="s">
        <v>359</v>
      </c>
      <c r="E39" s="15">
        <v>120</v>
      </c>
      <c r="F39" s="15"/>
      <c r="G39" s="15" t="b">
        <v>0</v>
      </c>
      <c r="H39" s="15"/>
      <c r="I39" s="15"/>
      <c r="J39" s="15"/>
      <c r="K39" s="15"/>
      <c r="L39" s="15" t="b">
        <v>1</v>
      </c>
    </row>
    <row r="40" spans="1:12" hidden="1">
      <c r="A40" s="15" t="s">
        <v>360</v>
      </c>
      <c r="B40" s="10" t="s">
        <v>361</v>
      </c>
      <c r="C40" s="15" t="s">
        <v>227</v>
      </c>
      <c r="D40" s="15" t="s">
        <v>467</v>
      </c>
      <c r="E40" s="15">
        <v>0</v>
      </c>
      <c r="F40" s="15"/>
      <c r="G40" s="15" t="b">
        <v>0</v>
      </c>
      <c r="H40" s="15"/>
      <c r="I40" s="15" t="b">
        <v>1</v>
      </c>
      <c r="J40" s="15"/>
      <c r="K40" s="15"/>
      <c r="L40" s="15" t="b">
        <v>1</v>
      </c>
    </row>
    <row r="41" spans="1:12" hidden="1">
      <c r="A41" s="15" t="s">
        <v>362</v>
      </c>
      <c r="B41" s="10" t="s">
        <v>363</v>
      </c>
      <c r="C41" s="15" t="s">
        <v>364</v>
      </c>
      <c r="D41" s="15" t="s">
        <v>365</v>
      </c>
      <c r="E41" s="15">
        <v>10</v>
      </c>
      <c r="F41" s="15"/>
      <c r="G41" s="15" t="b">
        <v>0</v>
      </c>
      <c r="H41" s="15"/>
      <c r="I41" s="15"/>
      <c r="J41" s="15"/>
      <c r="K41" s="15"/>
      <c r="L41" s="15" t="b">
        <v>1</v>
      </c>
    </row>
    <row r="42" spans="1:12" ht="34.75" customHeight="1">
      <c r="A42" s="10" t="s">
        <v>226</v>
      </c>
      <c r="B42" s="10" t="s">
        <v>230</v>
      </c>
      <c r="C42" s="35" t="s">
        <v>231</v>
      </c>
      <c r="D42" s="24" t="s">
        <v>589</v>
      </c>
      <c r="E42" s="10">
        <v>12</v>
      </c>
      <c r="F42" s="11" t="s">
        <v>232</v>
      </c>
      <c r="G42" s="15" t="b">
        <v>0</v>
      </c>
      <c r="H42" s="11"/>
      <c r="I42" s="11"/>
      <c r="J42" s="15"/>
      <c r="K42" s="15"/>
      <c r="L42" s="15"/>
    </row>
    <row r="43" spans="1:12" s="3" customFormat="1" ht="16" hidden="1">
      <c r="A43" s="10" t="s">
        <v>366</v>
      </c>
      <c r="B43" s="10" t="s">
        <v>367</v>
      </c>
      <c r="C43" s="35" t="s">
        <v>368</v>
      </c>
      <c r="D43" s="14" t="s">
        <v>369</v>
      </c>
      <c r="E43" s="10">
        <v>36</v>
      </c>
      <c r="F43" s="11"/>
      <c r="G43" s="15" t="b">
        <v>0</v>
      </c>
      <c r="H43" s="11"/>
      <c r="I43" s="11"/>
      <c r="J43" s="11"/>
      <c r="K43" s="11"/>
      <c r="L43" s="11" t="b">
        <v>1</v>
      </c>
    </row>
    <row r="44" spans="1:12" ht="32" hidden="1">
      <c r="A44" s="10" t="s">
        <v>370</v>
      </c>
      <c r="B44" s="10" t="s">
        <v>371</v>
      </c>
      <c r="C44" s="34" t="s">
        <v>372</v>
      </c>
      <c r="D44" s="14" t="s">
        <v>373</v>
      </c>
      <c r="E44" s="10">
        <v>3600</v>
      </c>
      <c r="F44" s="15"/>
      <c r="G44" s="15" t="b">
        <v>1</v>
      </c>
      <c r="H44" s="15"/>
      <c r="I44" s="15"/>
      <c r="J44" s="15"/>
      <c r="K44" s="15"/>
      <c r="L44" s="15" t="b">
        <v>1</v>
      </c>
    </row>
    <row r="45" spans="1:12" ht="32" hidden="1">
      <c r="A45" s="10" t="s">
        <v>374</v>
      </c>
      <c r="B45" s="10" t="s">
        <v>375</v>
      </c>
      <c r="C45" s="34" t="s">
        <v>372</v>
      </c>
      <c r="D45" s="14" t="s">
        <v>376</v>
      </c>
      <c r="E45" s="10">
        <v>3600</v>
      </c>
      <c r="F45" s="15"/>
      <c r="G45" s="15" t="b">
        <v>1</v>
      </c>
      <c r="H45" s="15"/>
      <c r="I45" s="15"/>
      <c r="J45" s="15"/>
      <c r="K45" s="15"/>
      <c r="L45" s="15" t="b">
        <v>1</v>
      </c>
    </row>
    <row r="46" spans="1:12" ht="32" hidden="1">
      <c r="A46" s="10" t="s">
        <v>377</v>
      </c>
      <c r="B46" s="10" t="s">
        <v>378</v>
      </c>
      <c r="C46" s="35" t="s">
        <v>379</v>
      </c>
      <c r="D46" s="14" t="s">
        <v>380</v>
      </c>
      <c r="E46" s="10">
        <v>50</v>
      </c>
      <c r="F46" s="15"/>
      <c r="G46" s="15" t="b">
        <v>0</v>
      </c>
      <c r="H46" s="15"/>
      <c r="I46" s="15"/>
      <c r="J46" s="15"/>
      <c r="K46" s="15"/>
      <c r="L46" s="15" t="b">
        <v>1</v>
      </c>
    </row>
    <row r="47" spans="1:12" ht="32" hidden="1">
      <c r="A47" s="10" t="s">
        <v>381</v>
      </c>
      <c r="B47" s="10" t="s">
        <v>382</v>
      </c>
      <c r="C47" s="35" t="s">
        <v>383</v>
      </c>
      <c r="D47" s="14" t="s">
        <v>384</v>
      </c>
      <c r="E47" s="10">
        <v>50</v>
      </c>
      <c r="F47" s="15"/>
      <c r="G47" s="15" t="b">
        <v>0</v>
      </c>
      <c r="H47" s="15"/>
      <c r="I47" s="15"/>
      <c r="J47" s="15"/>
      <c r="K47" s="15"/>
      <c r="L47" s="15" t="b">
        <v>1</v>
      </c>
    </row>
    <row r="48" spans="1:12" ht="32" hidden="1">
      <c r="A48" s="10" t="s">
        <v>385</v>
      </c>
      <c r="B48" s="10" t="s">
        <v>386</v>
      </c>
      <c r="C48" s="35" t="s">
        <v>387</v>
      </c>
      <c r="D48" s="14" t="s">
        <v>388</v>
      </c>
      <c r="E48" s="10">
        <v>90</v>
      </c>
      <c r="F48" s="15"/>
      <c r="G48" s="15" t="b">
        <v>0</v>
      </c>
      <c r="H48" s="15"/>
      <c r="I48" s="15"/>
      <c r="J48" s="15"/>
      <c r="K48" s="15"/>
      <c r="L48" s="15" t="b">
        <v>1</v>
      </c>
    </row>
    <row r="49" spans="1:12" ht="32" hidden="1">
      <c r="A49" s="10" t="s">
        <v>389</v>
      </c>
      <c r="B49" s="10" t="s">
        <v>390</v>
      </c>
      <c r="C49" s="35" t="s">
        <v>391</v>
      </c>
      <c r="D49" s="14" t="s">
        <v>392</v>
      </c>
      <c r="E49" s="10">
        <v>90</v>
      </c>
      <c r="F49" s="15"/>
      <c r="G49" s="15" t="b">
        <v>0</v>
      </c>
      <c r="H49" s="15"/>
      <c r="I49" s="15"/>
      <c r="J49" s="15"/>
      <c r="K49" s="15"/>
      <c r="L49" s="15" t="b">
        <v>1</v>
      </c>
    </row>
    <row r="50" spans="1:12" ht="48" hidden="1">
      <c r="A50" s="10" t="s">
        <v>393</v>
      </c>
      <c r="B50" s="10" t="s">
        <v>394</v>
      </c>
      <c r="C50" s="33" t="s">
        <v>227</v>
      </c>
      <c r="D50" s="14" t="s">
        <v>395</v>
      </c>
      <c r="E50" s="10">
        <v>0</v>
      </c>
      <c r="F50" s="15"/>
      <c r="G50" s="15" t="b">
        <v>0</v>
      </c>
      <c r="H50" s="15"/>
      <c r="I50" s="15" t="b">
        <v>1</v>
      </c>
      <c r="J50" s="15"/>
      <c r="K50" s="15"/>
      <c r="L50" s="15" t="b">
        <v>1</v>
      </c>
    </row>
    <row r="51" spans="1:12" ht="32" hidden="1">
      <c r="A51" s="10" t="s">
        <v>396</v>
      </c>
      <c r="B51" s="10" t="s">
        <v>399</v>
      </c>
      <c r="C51" s="15" t="s">
        <v>400</v>
      </c>
      <c r="D51" s="14" t="s">
        <v>401</v>
      </c>
      <c r="E51" s="10">
        <v>1</v>
      </c>
      <c r="F51" s="15"/>
      <c r="G51" s="15" t="b">
        <v>0</v>
      </c>
      <c r="H51" s="15"/>
      <c r="I51" s="15" t="b">
        <v>1</v>
      </c>
      <c r="J51" s="15" t="b">
        <v>1</v>
      </c>
      <c r="K51" s="15"/>
      <c r="L51" s="15"/>
    </row>
    <row r="52" spans="1:12" ht="32">
      <c r="A52" s="10" t="s">
        <v>397</v>
      </c>
      <c r="B52" s="10" t="s">
        <v>250</v>
      </c>
      <c r="C52" s="34" t="s">
        <v>137</v>
      </c>
      <c r="D52" s="24" t="s">
        <v>590</v>
      </c>
      <c r="E52" s="10">
        <v>2</v>
      </c>
      <c r="F52" s="15"/>
      <c r="G52" s="15" t="b">
        <v>1</v>
      </c>
      <c r="H52" s="15"/>
      <c r="I52" s="15"/>
      <c r="J52" s="15"/>
      <c r="K52" s="15"/>
      <c r="L52" s="15"/>
    </row>
    <row r="53" spans="1:12" ht="32" hidden="1">
      <c r="A53" s="10" t="s">
        <v>330</v>
      </c>
      <c r="B53" s="15" t="s">
        <v>315</v>
      </c>
      <c r="C53" s="15" t="s">
        <v>468</v>
      </c>
      <c r="D53" s="14" t="s">
        <v>318</v>
      </c>
      <c r="E53" s="10">
        <v>20</v>
      </c>
      <c r="F53" s="15"/>
      <c r="G53" s="15" t="b">
        <v>0</v>
      </c>
      <c r="H53" s="15"/>
      <c r="I53" s="15"/>
      <c r="J53" s="15"/>
      <c r="K53" s="15" t="b">
        <v>1</v>
      </c>
      <c r="L53" s="15"/>
    </row>
    <row r="54" spans="1:12" ht="32" hidden="1">
      <c r="A54" s="10" t="s">
        <v>327</v>
      </c>
      <c r="B54" s="15" t="s">
        <v>255</v>
      </c>
      <c r="C54" s="15" t="s">
        <v>469</v>
      </c>
      <c r="D54" s="14" t="s">
        <v>319</v>
      </c>
      <c r="E54" s="10">
        <v>20</v>
      </c>
      <c r="F54" s="15"/>
      <c r="G54" s="15" t="b">
        <v>0</v>
      </c>
      <c r="H54" s="15"/>
      <c r="I54" s="15"/>
      <c r="J54" s="15"/>
      <c r="K54" s="15" t="b">
        <v>1</v>
      </c>
      <c r="L54" s="15"/>
    </row>
    <row r="55" spans="1:12" ht="32" hidden="1">
      <c r="A55" s="10" t="s">
        <v>328</v>
      </c>
      <c r="B55" s="15" t="s">
        <v>309</v>
      </c>
      <c r="C55" s="15" t="s">
        <v>470</v>
      </c>
      <c r="D55" s="14" t="s">
        <v>320</v>
      </c>
      <c r="E55" s="10">
        <v>20</v>
      </c>
      <c r="F55" s="15"/>
      <c r="G55" s="15" t="b">
        <v>0</v>
      </c>
      <c r="H55" s="15"/>
      <c r="I55" s="15"/>
      <c r="J55" s="15"/>
      <c r="K55" s="15" t="b">
        <v>1</v>
      </c>
      <c r="L55" s="15"/>
    </row>
    <row r="56" spans="1:12" ht="32" hidden="1">
      <c r="A56" s="10" t="s">
        <v>329</v>
      </c>
      <c r="B56" s="15" t="s">
        <v>310</v>
      </c>
      <c r="C56" s="15" t="s">
        <v>471</v>
      </c>
      <c r="D56" s="14" t="s">
        <v>321</v>
      </c>
      <c r="E56" s="10">
        <v>20</v>
      </c>
      <c r="F56" s="15"/>
      <c r="G56" s="15" t="b">
        <v>0</v>
      </c>
      <c r="H56" s="15"/>
      <c r="I56" s="15"/>
      <c r="J56" s="15"/>
      <c r="K56" s="15" t="b">
        <v>1</v>
      </c>
      <c r="L56" s="15"/>
    </row>
    <row r="57" spans="1:12" ht="32" hidden="1">
      <c r="A57" s="10" t="s">
        <v>331</v>
      </c>
      <c r="B57" s="15" t="s">
        <v>313</v>
      </c>
      <c r="C57" s="15" t="s">
        <v>472</v>
      </c>
      <c r="D57" s="14" t="s">
        <v>322</v>
      </c>
      <c r="E57" s="10">
        <v>20</v>
      </c>
      <c r="F57" s="15"/>
      <c r="G57" s="15" t="b">
        <v>0</v>
      </c>
      <c r="H57" s="15"/>
      <c r="I57" s="15"/>
      <c r="J57" s="15"/>
      <c r="K57" s="15" t="b">
        <v>1</v>
      </c>
      <c r="L57" s="15"/>
    </row>
    <row r="58" spans="1:12" ht="32" hidden="1">
      <c r="A58" s="10" t="s">
        <v>332</v>
      </c>
      <c r="B58" s="15" t="s">
        <v>314</v>
      </c>
      <c r="C58" s="15" t="s">
        <v>473</v>
      </c>
      <c r="D58" s="14" t="s">
        <v>323</v>
      </c>
      <c r="E58" s="10">
        <v>20</v>
      </c>
      <c r="F58" s="15"/>
      <c r="G58" s="15" t="b">
        <v>0</v>
      </c>
      <c r="H58" s="15"/>
      <c r="I58" s="15"/>
      <c r="J58" s="15"/>
      <c r="K58" s="15" t="b">
        <v>1</v>
      </c>
      <c r="L58" s="15"/>
    </row>
    <row r="59" spans="1:12" ht="32" hidden="1">
      <c r="A59" s="10" t="s">
        <v>333</v>
      </c>
      <c r="B59" s="15" t="s">
        <v>316</v>
      </c>
      <c r="C59" s="15" t="s">
        <v>474</v>
      </c>
      <c r="D59" s="14" t="s">
        <v>324</v>
      </c>
      <c r="E59" s="10">
        <v>20</v>
      </c>
      <c r="F59" s="15"/>
      <c r="G59" s="15" t="b">
        <v>0</v>
      </c>
      <c r="H59" s="15"/>
      <c r="I59" s="15"/>
      <c r="J59" s="15"/>
      <c r="K59" s="15" t="b">
        <v>1</v>
      </c>
      <c r="L59" s="15"/>
    </row>
    <row r="60" spans="1:12" ht="32" hidden="1">
      <c r="A60" s="10" t="s">
        <v>334</v>
      </c>
      <c r="B60" s="15" t="s">
        <v>317</v>
      </c>
      <c r="C60" s="15" t="s">
        <v>475</v>
      </c>
      <c r="D60" s="14" t="s">
        <v>325</v>
      </c>
      <c r="E60" s="10">
        <v>20</v>
      </c>
      <c r="F60" s="15"/>
      <c r="G60" s="15" t="b">
        <v>0</v>
      </c>
      <c r="H60" s="15"/>
      <c r="I60" s="15"/>
      <c r="J60" s="15"/>
      <c r="K60" s="15" t="b">
        <v>1</v>
      </c>
      <c r="L60" s="15"/>
    </row>
    <row r="61" spans="1:12" ht="32" hidden="1">
      <c r="A61" s="10" t="s">
        <v>335</v>
      </c>
      <c r="B61" s="15" t="s">
        <v>311</v>
      </c>
      <c r="C61" s="15" t="s">
        <v>476</v>
      </c>
      <c r="D61" s="14" t="s">
        <v>326</v>
      </c>
      <c r="E61" s="10">
        <v>20</v>
      </c>
      <c r="F61" s="15"/>
      <c r="G61" s="15" t="b">
        <v>0</v>
      </c>
      <c r="H61" s="15"/>
      <c r="I61" s="15"/>
      <c r="J61" s="15"/>
      <c r="K61" s="15" t="b">
        <v>1</v>
      </c>
      <c r="L61" s="15"/>
    </row>
    <row r="62" spans="1:12" ht="32" hidden="1">
      <c r="A62" s="10" t="s">
        <v>336</v>
      </c>
      <c r="B62" s="15" t="s">
        <v>312</v>
      </c>
      <c r="C62" s="15" t="s">
        <v>477</v>
      </c>
      <c r="D62" s="14" t="s">
        <v>337</v>
      </c>
      <c r="E62" s="10">
        <v>20</v>
      </c>
      <c r="F62" s="15"/>
      <c r="G62" s="15" t="b">
        <v>0</v>
      </c>
      <c r="H62" s="15"/>
      <c r="I62" s="15"/>
      <c r="J62" s="15"/>
      <c r="K62" s="15" t="b">
        <v>1</v>
      </c>
      <c r="L62" s="15"/>
    </row>
    <row r="63" spans="1:12" ht="48" hidden="1">
      <c r="A63" s="10" t="s">
        <v>466</v>
      </c>
      <c r="B63" s="10" t="s">
        <v>338</v>
      </c>
      <c r="C63" s="33" t="s">
        <v>227</v>
      </c>
      <c r="D63" s="14" t="s">
        <v>478</v>
      </c>
      <c r="E63" s="10">
        <v>0</v>
      </c>
      <c r="F63" s="15"/>
      <c r="G63" s="15"/>
      <c r="H63" s="15"/>
      <c r="I63" s="15" t="b">
        <v>1</v>
      </c>
      <c r="J63" s="15"/>
      <c r="K63" s="15"/>
      <c r="L63" s="15"/>
    </row>
    <row r="64" spans="1:12" ht="32" hidden="1">
      <c r="A64" s="10" t="s">
        <v>461</v>
      </c>
      <c r="B64" s="10" t="s">
        <v>403</v>
      </c>
      <c r="C64" s="15" t="s">
        <v>479</v>
      </c>
      <c r="D64" s="14" t="s">
        <v>404</v>
      </c>
      <c r="E64" s="10">
        <v>20</v>
      </c>
      <c r="F64" s="15"/>
      <c r="G64" s="15" t="b">
        <v>0</v>
      </c>
      <c r="H64" s="15"/>
      <c r="I64" s="15"/>
      <c r="J64" s="15"/>
      <c r="K64" s="15" t="b">
        <v>1</v>
      </c>
      <c r="L64" s="15"/>
    </row>
    <row r="65" spans="1:12" ht="32" hidden="1">
      <c r="A65" s="10" t="s">
        <v>402</v>
      </c>
      <c r="B65" s="10" t="s">
        <v>406</v>
      </c>
      <c r="C65" s="15" t="s">
        <v>480</v>
      </c>
      <c r="D65" s="14" t="s">
        <v>407</v>
      </c>
      <c r="E65" s="10">
        <v>20</v>
      </c>
      <c r="F65" s="15"/>
      <c r="G65" s="15" t="b">
        <v>0</v>
      </c>
      <c r="H65" s="15"/>
      <c r="I65" s="15"/>
      <c r="J65" s="15"/>
      <c r="K65" s="15" t="b">
        <v>1</v>
      </c>
      <c r="L65" s="15"/>
    </row>
    <row r="66" spans="1:12" ht="32" hidden="1">
      <c r="A66" s="10" t="s">
        <v>405</v>
      </c>
      <c r="B66" s="10" t="s">
        <v>409</v>
      </c>
      <c r="C66" s="15" t="s">
        <v>481</v>
      </c>
      <c r="D66" s="14" t="s">
        <v>410</v>
      </c>
      <c r="E66" s="10">
        <v>20</v>
      </c>
      <c r="F66" s="15"/>
      <c r="G66" s="15" t="b">
        <v>0</v>
      </c>
      <c r="H66" s="15"/>
      <c r="I66" s="15"/>
      <c r="J66" s="15"/>
      <c r="K66" s="15" t="b">
        <v>1</v>
      </c>
      <c r="L66" s="15"/>
    </row>
    <row r="67" spans="1:12" ht="32" hidden="1">
      <c r="A67" s="10" t="s">
        <v>408</v>
      </c>
      <c r="B67" s="10" t="s">
        <v>412</v>
      </c>
      <c r="C67" s="15" t="s">
        <v>482</v>
      </c>
      <c r="D67" s="14" t="s">
        <v>413</v>
      </c>
      <c r="E67" s="10">
        <v>20</v>
      </c>
      <c r="F67" s="15"/>
      <c r="G67" s="15" t="b">
        <v>0</v>
      </c>
      <c r="H67" s="15"/>
      <c r="I67" s="15"/>
      <c r="J67" s="15"/>
      <c r="K67" s="15" t="b">
        <v>1</v>
      </c>
      <c r="L67" s="15"/>
    </row>
    <row r="68" spans="1:12" ht="32" hidden="1">
      <c r="A68" s="10" t="s">
        <v>411</v>
      </c>
      <c r="B68" s="10" t="s">
        <v>415</v>
      </c>
      <c r="C68" s="15" t="s">
        <v>483</v>
      </c>
      <c r="D68" s="14" t="s">
        <v>416</v>
      </c>
      <c r="E68" s="10">
        <v>20</v>
      </c>
      <c r="F68" s="15"/>
      <c r="G68" s="15" t="b">
        <v>0</v>
      </c>
      <c r="H68" s="15"/>
      <c r="I68" s="15"/>
      <c r="J68" s="15"/>
      <c r="K68" s="15" t="b">
        <v>1</v>
      </c>
      <c r="L68" s="15"/>
    </row>
    <row r="69" spans="1:12" ht="32" hidden="1">
      <c r="A69" s="10" t="s">
        <v>414</v>
      </c>
      <c r="B69" s="10" t="s">
        <v>418</v>
      </c>
      <c r="C69" s="15" t="s">
        <v>484</v>
      </c>
      <c r="D69" s="14" t="s">
        <v>419</v>
      </c>
      <c r="E69" s="10">
        <v>20</v>
      </c>
      <c r="F69" s="15"/>
      <c r="G69" s="15" t="b">
        <v>0</v>
      </c>
      <c r="H69" s="15"/>
      <c r="I69" s="15"/>
      <c r="J69" s="15"/>
      <c r="K69" s="15" t="b">
        <v>1</v>
      </c>
      <c r="L69" s="15"/>
    </row>
    <row r="70" spans="1:12" ht="32" hidden="1">
      <c r="A70" s="10" t="s">
        <v>417</v>
      </c>
      <c r="B70" s="10" t="s">
        <v>421</v>
      </c>
      <c r="C70" s="15" t="s">
        <v>485</v>
      </c>
      <c r="D70" s="14" t="s">
        <v>422</v>
      </c>
      <c r="E70" s="10">
        <v>20</v>
      </c>
      <c r="F70" s="15"/>
      <c r="G70" s="15" t="b">
        <v>0</v>
      </c>
      <c r="H70" s="15"/>
      <c r="I70" s="15"/>
      <c r="J70" s="15"/>
      <c r="K70" s="15" t="b">
        <v>1</v>
      </c>
      <c r="L70" s="15"/>
    </row>
    <row r="71" spans="1:12" ht="32" hidden="1">
      <c r="A71" s="10" t="s">
        <v>420</v>
      </c>
      <c r="B71" s="10" t="s">
        <v>424</v>
      </c>
      <c r="C71" s="15" t="s">
        <v>486</v>
      </c>
      <c r="D71" s="14" t="s">
        <v>425</v>
      </c>
      <c r="E71" s="10">
        <v>20</v>
      </c>
      <c r="F71" s="15"/>
      <c r="G71" s="15" t="b">
        <v>0</v>
      </c>
      <c r="H71" s="15"/>
      <c r="I71" s="15"/>
      <c r="J71" s="15"/>
      <c r="K71" s="15" t="b">
        <v>1</v>
      </c>
      <c r="L71" s="15"/>
    </row>
    <row r="72" spans="1:12" ht="32" hidden="1">
      <c r="A72" s="10" t="s">
        <v>423</v>
      </c>
      <c r="B72" s="10" t="s">
        <v>427</v>
      </c>
      <c r="C72" s="15" t="s">
        <v>487</v>
      </c>
      <c r="D72" s="14" t="s">
        <v>428</v>
      </c>
      <c r="E72" s="10">
        <v>20</v>
      </c>
      <c r="F72" s="15"/>
      <c r="G72" s="15" t="b">
        <v>0</v>
      </c>
      <c r="H72" s="15"/>
      <c r="I72" s="15"/>
      <c r="J72" s="15"/>
      <c r="K72" s="15" t="b">
        <v>1</v>
      </c>
      <c r="L72" s="15"/>
    </row>
    <row r="73" spans="1:12" ht="32" hidden="1">
      <c r="A73" s="10" t="s">
        <v>426</v>
      </c>
      <c r="B73" s="10" t="s">
        <v>430</v>
      </c>
      <c r="C73" s="15" t="s">
        <v>488</v>
      </c>
      <c r="D73" s="14" t="s">
        <v>431</v>
      </c>
      <c r="E73" s="10">
        <v>20</v>
      </c>
      <c r="F73" s="15"/>
      <c r="G73" s="15" t="b">
        <v>0</v>
      </c>
      <c r="H73" s="15"/>
      <c r="I73" s="15"/>
      <c r="J73" s="15"/>
      <c r="K73" s="15" t="b">
        <v>1</v>
      </c>
      <c r="L73" s="15"/>
    </row>
    <row r="74" spans="1:12" ht="32" hidden="1">
      <c r="A74" s="10" t="s">
        <v>429</v>
      </c>
      <c r="B74" s="10" t="s">
        <v>433</v>
      </c>
      <c r="C74" s="15" t="s">
        <v>489</v>
      </c>
      <c r="D74" s="14" t="s">
        <v>434</v>
      </c>
      <c r="E74" s="10">
        <v>20</v>
      </c>
      <c r="F74" s="15"/>
      <c r="G74" s="15" t="b">
        <v>0</v>
      </c>
      <c r="H74" s="15"/>
      <c r="I74" s="15"/>
      <c r="J74" s="15"/>
      <c r="K74" s="15" t="b">
        <v>1</v>
      </c>
      <c r="L74" s="15"/>
    </row>
    <row r="75" spans="1:12" ht="32" hidden="1">
      <c r="A75" s="10" t="s">
        <v>432</v>
      </c>
      <c r="B75" s="10" t="s">
        <v>436</v>
      </c>
      <c r="C75" s="15" t="s">
        <v>490</v>
      </c>
      <c r="D75" s="14" t="s">
        <v>437</v>
      </c>
      <c r="E75" s="10">
        <v>20</v>
      </c>
      <c r="F75" s="15"/>
      <c r="G75" s="15" t="b">
        <v>0</v>
      </c>
      <c r="H75" s="15"/>
      <c r="I75" s="15"/>
      <c r="J75" s="15"/>
      <c r="K75" s="15" t="b">
        <v>1</v>
      </c>
      <c r="L75" s="15"/>
    </row>
    <row r="76" spans="1:12" ht="32" hidden="1">
      <c r="A76" s="10" t="s">
        <v>435</v>
      </c>
      <c r="B76" s="10" t="s">
        <v>439</v>
      </c>
      <c r="C76" s="15" t="s">
        <v>491</v>
      </c>
      <c r="D76" s="14" t="s">
        <v>440</v>
      </c>
      <c r="E76" s="10">
        <v>20</v>
      </c>
      <c r="F76" s="15"/>
      <c r="G76" s="15" t="b">
        <v>0</v>
      </c>
      <c r="H76" s="15"/>
      <c r="I76" s="15"/>
      <c r="J76" s="15"/>
      <c r="K76" s="15" t="b">
        <v>1</v>
      </c>
      <c r="L76" s="15"/>
    </row>
    <row r="77" spans="1:12" ht="32" hidden="1">
      <c r="A77" s="10" t="s">
        <v>438</v>
      </c>
      <c r="B77" s="10" t="s">
        <v>442</v>
      </c>
      <c r="C77" s="15" t="s">
        <v>474</v>
      </c>
      <c r="D77" s="14" t="s">
        <v>443</v>
      </c>
      <c r="E77" s="10">
        <v>20</v>
      </c>
      <c r="F77" s="15"/>
      <c r="G77" s="15" t="b">
        <v>0</v>
      </c>
      <c r="H77" s="15"/>
      <c r="I77" s="15"/>
      <c r="J77" s="15"/>
      <c r="K77" s="15" t="b">
        <v>1</v>
      </c>
      <c r="L77" s="15"/>
    </row>
    <row r="78" spans="1:12" ht="32" hidden="1">
      <c r="A78" s="10" t="s">
        <v>441</v>
      </c>
      <c r="B78" s="10" t="s">
        <v>445</v>
      </c>
      <c r="C78" s="15" t="s">
        <v>492</v>
      </c>
      <c r="D78" s="14" t="s">
        <v>446</v>
      </c>
      <c r="E78" s="10">
        <v>20</v>
      </c>
      <c r="F78" s="15"/>
      <c r="G78" s="15" t="b">
        <v>0</v>
      </c>
      <c r="H78" s="15"/>
      <c r="I78" s="15"/>
      <c r="J78" s="15"/>
      <c r="K78" s="15" t="b">
        <v>1</v>
      </c>
      <c r="L78" s="15"/>
    </row>
    <row r="79" spans="1:12" ht="32" hidden="1">
      <c r="A79" s="10" t="s">
        <v>444</v>
      </c>
      <c r="B79" s="10" t="s">
        <v>448</v>
      </c>
      <c r="C79" s="15" t="s">
        <v>493</v>
      </c>
      <c r="D79" s="14" t="s">
        <v>449</v>
      </c>
      <c r="E79" s="10">
        <v>20</v>
      </c>
      <c r="F79" s="15"/>
      <c r="G79" s="15" t="b">
        <v>0</v>
      </c>
      <c r="H79" s="15"/>
      <c r="I79" s="15"/>
      <c r="J79" s="15"/>
      <c r="K79" s="15" t="b">
        <v>1</v>
      </c>
      <c r="L79" s="15"/>
    </row>
    <row r="80" spans="1:12" ht="32" hidden="1">
      <c r="A80" s="10" t="s">
        <v>447</v>
      </c>
      <c r="B80" s="10" t="s">
        <v>451</v>
      </c>
      <c r="C80" s="15" t="s">
        <v>494</v>
      </c>
      <c r="D80" s="14" t="s">
        <v>452</v>
      </c>
      <c r="E80" s="10">
        <v>20</v>
      </c>
      <c r="F80" s="15"/>
      <c r="G80" s="15" t="b">
        <v>0</v>
      </c>
      <c r="H80" s="15"/>
      <c r="I80" s="15"/>
      <c r="J80" s="15"/>
      <c r="K80" s="15" t="b">
        <v>1</v>
      </c>
      <c r="L80" s="15"/>
    </row>
    <row r="81" spans="1:12" ht="32" hidden="1">
      <c r="A81" s="10" t="s">
        <v>450</v>
      </c>
      <c r="B81" s="10" t="s">
        <v>454</v>
      </c>
      <c r="C81" s="15" t="s">
        <v>495</v>
      </c>
      <c r="D81" s="14" t="s">
        <v>455</v>
      </c>
      <c r="E81" s="10">
        <v>20</v>
      </c>
      <c r="F81" s="15"/>
      <c r="G81" s="15" t="b">
        <v>0</v>
      </c>
      <c r="H81" s="15"/>
      <c r="I81" s="15"/>
      <c r="J81" s="15"/>
      <c r="K81" s="15" t="b">
        <v>1</v>
      </c>
      <c r="L81" s="15"/>
    </row>
    <row r="82" spans="1:12" ht="32" hidden="1">
      <c r="A82" s="10" t="s">
        <v>453</v>
      </c>
      <c r="B82" s="10" t="s">
        <v>457</v>
      </c>
      <c r="C82" s="15" t="s">
        <v>496</v>
      </c>
      <c r="D82" s="14" t="s">
        <v>458</v>
      </c>
      <c r="E82" s="10">
        <v>20</v>
      </c>
      <c r="F82" s="15"/>
      <c r="G82" s="15" t="b">
        <v>0</v>
      </c>
      <c r="H82" s="15"/>
      <c r="I82" s="15"/>
      <c r="J82" s="15"/>
      <c r="K82" s="15" t="b">
        <v>1</v>
      </c>
      <c r="L82" s="15"/>
    </row>
    <row r="83" spans="1:12" ht="32" hidden="1">
      <c r="A83" s="10" t="s">
        <v>456</v>
      </c>
      <c r="B83" s="10" t="s">
        <v>459</v>
      </c>
      <c r="C83" s="15" t="s">
        <v>497</v>
      </c>
      <c r="D83" s="14" t="s">
        <v>460</v>
      </c>
      <c r="E83" s="10">
        <v>20</v>
      </c>
      <c r="F83" s="15"/>
      <c r="G83" s="15" t="b">
        <v>0</v>
      </c>
      <c r="H83" s="15"/>
      <c r="I83" s="15"/>
      <c r="J83" s="15"/>
      <c r="K83" s="15" t="b">
        <v>1</v>
      </c>
      <c r="L83" s="15"/>
    </row>
    <row r="84" spans="1:12" ht="32">
      <c r="A84" s="10" t="s">
        <v>500</v>
      </c>
      <c r="B84" s="26" t="s">
        <v>516</v>
      </c>
      <c r="C84" s="35" t="s">
        <v>517</v>
      </c>
      <c r="D84" s="17" t="s">
        <v>705</v>
      </c>
      <c r="E84" s="1">
        <v>10</v>
      </c>
      <c r="G84" s="15" t="b">
        <v>0</v>
      </c>
      <c r="K84" s="15" t="b">
        <v>1</v>
      </c>
    </row>
    <row r="85" spans="1:12" ht="32">
      <c r="A85" s="10" t="s">
        <v>505</v>
      </c>
      <c r="B85" s="26" t="s">
        <v>519</v>
      </c>
      <c r="C85" s="35" t="s">
        <v>523</v>
      </c>
      <c r="D85" s="17" t="s">
        <v>706</v>
      </c>
      <c r="E85" s="1">
        <v>10</v>
      </c>
      <c r="G85" s="15" t="b">
        <v>0</v>
      </c>
      <c r="K85" s="15" t="b">
        <v>1</v>
      </c>
    </row>
    <row r="86" spans="1:12" ht="32">
      <c r="A86" s="10" t="s">
        <v>506</v>
      </c>
      <c r="B86" s="27" t="s">
        <v>521</v>
      </c>
      <c r="C86" s="35" t="s">
        <v>522</v>
      </c>
      <c r="D86" s="17" t="s">
        <v>707</v>
      </c>
      <c r="E86" s="1">
        <v>10</v>
      </c>
      <c r="G86" s="15" t="b">
        <v>0</v>
      </c>
      <c r="K86" s="15" t="b">
        <v>1</v>
      </c>
    </row>
    <row r="87" spans="1:12" ht="32">
      <c r="A87" s="10" t="s">
        <v>507</v>
      </c>
      <c r="B87" s="25" t="s">
        <v>526</v>
      </c>
      <c r="C87" s="35" t="s">
        <v>527</v>
      </c>
      <c r="D87" s="17" t="s">
        <v>708</v>
      </c>
      <c r="E87" s="1">
        <v>10</v>
      </c>
      <c r="G87" s="15" t="b">
        <v>0</v>
      </c>
      <c r="K87" s="15" t="b">
        <v>1</v>
      </c>
    </row>
    <row r="88" spans="1:12" ht="32">
      <c r="A88" s="10" t="s">
        <v>508</v>
      </c>
      <c r="B88" s="27" t="s">
        <v>518</v>
      </c>
      <c r="C88" s="35" t="s">
        <v>535</v>
      </c>
      <c r="D88" s="17" t="s">
        <v>709</v>
      </c>
      <c r="E88" s="1">
        <v>10</v>
      </c>
      <c r="G88" s="15" t="b">
        <v>0</v>
      </c>
      <c r="K88" s="15" t="b">
        <v>1</v>
      </c>
    </row>
    <row r="89" spans="1:12" ht="32">
      <c r="A89" s="10" t="s">
        <v>509</v>
      </c>
      <c r="B89" s="26" t="s">
        <v>530</v>
      </c>
      <c r="C89" s="35" t="s">
        <v>531</v>
      </c>
      <c r="D89" s="17" t="s">
        <v>710</v>
      </c>
      <c r="E89" s="1">
        <v>10</v>
      </c>
      <c r="G89" s="15" t="b">
        <v>0</v>
      </c>
      <c r="K89" s="15" t="b">
        <v>1</v>
      </c>
    </row>
    <row r="90" spans="1:12" ht="32">
      <c r="A90" s="10" t="s">
        <v>510</v>
      </c>
      <c r="B90" s="25" t="s">
        <v>533</v>
      </c>
      <c r="C90" s="35" t="s">
        <v>534</v>
      </c>
      <c r="D90" s="17" t="s">
        <v>711</v>
      </c>
      <c r="E90" s="1">
        <v>10</v>
      </c>
      <c r="G90" s="15" t="b">
        <v>0</v>
      </c>
      <c r="K90" s="15" t="b">
        <v>1</v>
      </c>
    </row>
    <row r="91" spans="1:12" ht="32">
      <c r="A91" s="10" t="s">
        <v>511</v>
      </c>
      <c r="B91" s="27" t="s">
        <v>503</v>
      </c>
      <c r="C91" s="35" t="s">
        <v>504</v>
      </c>
      <c r="D91" s="17" t="s">
        <v>712</v>
      </c>
      <c r="E91" s="1">
        <v>10</v>
      </c>
      <c r="G91" s="15" t="b">
        <v>0</v>
      </c>
      <c r="K91" s="15" t="b">
        <v>1</v>
      </c>
    </row>
    <row r="92" spans="1:12" ht="32">
      <c r="A92" s="10" t="s">
        <v>512</v>
      </c>
      <c r="B92" s="25" t="s">
        <v>528</v>
      </c>
      <c r="C92" s="35" t="s">
        <v>529</v>
      </c>
      <c r="D92" s="17" t="s">
        <v>713</v>
      </c>
      <c r="E92" s="1">
        <v>10</v>
      </c>
      <c r="G92" s="15" t="b">
        <v>0</v>
      </c>
      <c r="K92" s="15" t="b">
        <v>1</v>
      </c>
    </row>
    <row r="93" spans="1:12" ht="32">
      <c r="A93" s="10" t="s">
        <v>513</v>
      </c>
      <c r="B93" s="27" t="s">
        <v>524</v>
      </c>
      <c r="C93" s="35" t="s">
        <v>525</v>
      </c>
      <c r="D93" s="17" t="s">
        <v>714</v>
      </c>
      <c r="E93" s="1">
        <v>10</v>
      </c>
      <c r="G93" s="15" t="b">
        <v>0</v>
      </c>
      <c r="K93" s="15" t="b">
        <v>1</v>
      </c>
    </row>
    <row r="94" spans="1:12" ht="32">
      <c r="A94" s="10" t="s">
        <v>514</v>
      </c>
      <c r="B94" s="26" t="s">
        <v>520</v>
      </c>
      <c r="C94" s="35" t="s">
        <v>532</v>
      </c>
      <c r="D94" s="17" t="s">
        <v>715</v>
      </c>
      <c r="E94" s="1">
        <v>10</v>
      </c>
      <c r="G94" s="15" t="b">
        <v>0</v>
      </c>
      <c r="K94" s="15" t="b">
        <v>1</v>
      </c>
    </row>
    <row r="95" spans="1:12" ht="32">
      <c r="A95" s="10" t="s">
        <v>515</v>
      </c>
      <c r="B95" s="25" t="s">
        <v>502</v>
      </c>
      <c r="C95" s="35" t="s">
        <v>501</v>
      </c>
      <c r="D95" s="17" t="s">
        <v>716</v>
      </c>
      <c r="E95" s="1">
        <v>10</v>
      </c>
      <c r="G95" s="15" t="b">
        <v>0</v>
      </c>
      <c r="K95" s="15" t="b">
        <v>1</v>
      </c>
    </row>
    <row r="96" spans="1:12" ht="80">
      <c r="A96" s="10" t="s">
        <v>536</v>
      </c>
      <c r="B96" s="18" t="s">
        <v>703</v>
      </c>
      <c r="C96" s="33" t="s">
        <v>227</v>
      </c>
      <c r="D96" s="17" t="s">
        <v>588</v>
      </c>
      <c r="E96" s="1">
        <v>0</v>
      </c>
      <c r="F96" s="19" t="s">
        <v>704</v>
      </c>
      <c r="G96" s="15" t="b">
        <v>0</v>
      </c>
      <c r="I96" s="15" t="b">
        <v>1</v>
      </c>
    </row>
    <row r="97" spans="1:7" ht="16">
      <c r="A97" s="10" t="s">
        <v>551</v>
      </c>
      <c r="B97" s="18" t="s">
        <v>537</v>
      </c>
      <c r="C97" s="34" t="s">
        <v>540</v>
      </c>
      <c r="D97" s="17" t="s">
        <v>541</v>
      </c>
      <c r="E97" s="1">
        <v>0</v>
      </c>
      <c r="G97" s="15" t="b">
        <v>0</v>
      </c>
    </row>
    <row r="98" spans="1:7" ht="16">
      <c r="A98" s="10" t="s">
        <v>552</v>
      </c>
      <c r="B98" s="18" t="s">
        <v>538</v>
      </c>
      <c r="C98" s="34" t="s">
        <v>540</v>
      </c>
      <c r="D98" s="17" t="s">
        <v>541</v>
      </c>
      <c r="E98" s="1">
        <v>0</v>
      </c>
      <c r="G98" s="15" t="b">
        <v>0</v>
      </c>
    </row>
    <row r="99" spans="1:7" ht="16">
      <c r="A99" s="10" t="s">
        <v>553</v>
      </c>
      <c r="B99" s="18" t="s">
        <v>539</v>
      </c>
      <c r="C99" s="34" t="s">
        <v>540</v>
      </c>
      <c r="D99" s="17" t="s">
        <v>541</v>
      </c>
      <c r="E99" s="1">
        <v>0</v>
      </c>
      <c r="G99" s="15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F162-BDF6-428E-A93A-E13FB7B7018A}">
  <dimension ref="A1:H71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/>
  <cols>
    <col min="1" max="1" width="5.6640625" bestFit="1" customWidth="1"/>
    <col min="2" max="2" width="14.6640625" bestFit="1" customWidth="1"/>
    <col min="3" max="4" width="10" bestFit="1" customWidth="1"/>
    <col min="5" max="5" width="14.6640625" bestFit="1" customWidth="1"/>
    <col min="6" max="6" width="18.33203125" customWidth="1"/>
    <col min="7" max="7" width="19.1640625" customWidth="1"/>
    <col min="8" max="8" width="30.83203125" customWidth="1"/>
  </cols>
  <sheetData>
    <row r="1" spans="1:8">
      <c r="A1" s="20" t="s">
        <v>130</v>
      </c>
      <c r="B1" s="20" t="s">
        <v>66</v>
      </c>
      <c r="C1" s="20" t="s">
        <v>583</v>
      </c>
      <c r="D1" s="20" t="s">
        <v>544</v>
      </c>
      <c r="E1" s="20" t="s">
        <v>545</v>
      </c>
      <c r="F1" s="20" t="s">
        <v>546</v>
      </c>
      <c r="G1" s="20" t="s">
        <v>719</v>
      </c>
      <c r="H1" s="20" t="s">
        <v>109</v>
      </c>
    </row>
    <row r="2" spans="1:8" ht="16">
      <c r="A2" s="21" t="s">
        <v>547</v>
      </c>
      <c r="B2" s="11" t="s">
        <v>35</v>
      </c>
      <c r="C2" s="10" t="s">
        <v>159</v>
      </c>
      <c r="D2" s="10" t="s">
        <v>160</v>
      </c>
      <c r="E2" s="10">
        <v>10</v>
      </c>
      <c r="F2" s="22"/>
      <c r="G2" s="23"/>
      <c r="H2" s="16"/>
    </row>
    <row r="3" spans="1:8" ht="16">
      <c r="A3" s="21" t="s">
        <v>718</v>
      </c>
      <c r="B3" s="11" t="s">
        <v>35</v>
      </c>
      <c r="C3" s="10" t="s">
        <v>159</v>
      </c>
      <c r="D3" s="10" t="s">
        <v>554</v>
      </c>
      <c r="E3" s="10">
        <v>5</v>
      </c>
      <c r="H3" s="16"/>
    </row>
    <row r="4" spans="1:8" ht="16">
      <c r="A4" s="21" t="s">
        <v>548</v>
      </c>
      <c r="B4" s="11" t="s">
        <v>35</v>
      </c>
      <c r="C4" s="10" t="s">
        <v>159</v>
      </c>
      <c r="D4" s="10" t="s">
        <v>555</v>
      </c>
      <c r="E4" s="10">
        <v>5</v>
      </c>
      <c r="H4" s="16"/>
    </row>
    <row r="5" spans="1:8" ht="16">
      <c r="A5" s="21" t="s">
        <v>549</v>
      </c>
      <c r="B5" s="11" t="s">
        <v>35</v>
      </c>
      <c r="C5" s="10" t="s">
        <v>159</v>
      </c>
      <c r="D5" s="10" t="s">
        <v>556</v>
      </c>
      <c r="E5" s="10">
        <v>5</v>
      </c>
      <c r="H5" s="16"/>
    </row>
    <row r="6" spans="1:8" ht="16">
      <c r="A6" s="21" t="s">
        <v>550</v>
      </c>
      <c r="B6" s="11" t="s">
        <v>35</v>
      </c>
      <c r="C6" s="10" t="s">
        <v>159</v>
      </c>
      <c r="D6" s="10" t="s">
        <v>557</v>
      </c>
      <c r="E6" s="10">
        <v>2</v>
      </c>
      <c r="H6" s="16"/>
    </row>
    <row r="7" spans="1:8" ht="16">
      <c r="A7" s="21" t="s">
        <v>558</v>
      </c>
      <c r="B7" s="11" t="s">
        <v>35</v>
      </c>
      <c r="C7" s="10" t="s">
        <v>159</v>
      </c>
      <c r="E7" s="10"/>
      <c r="F7">
        <v>200000</v>
      </c>
      <c r="H7" s="16"/>
    </row>
    <row r="8" spans="1:8" ht="16">
      <c r="A8" s="21" t="s">
        <v>559</v>
      </c>
      <c r="B8" s="11" t="s">
        <v>35</v>
      </c>
      <c r="C8" s="10" t="s">
        <v>159</v>
      </c>
      <c r="E8" s="10"/>
      <c r="F8">
        <v>300000</v>
      </c>
      <c r="H8" s="16"/>
    </row>
    <row r="9" spans="1:8" ht="16">
      <c r="A9" s="21" t="s">
        <v>560</v>
      </c>
      <c r="B9" s="11" t="s">
        <v>35</v>
      </c>
      <c r="C9" s="10" t="s">
        <v>159</v>
      </c>
      <c r="E9" s="10"/>
      <c r="G9">
        <v>800000</v>
      </c>
      <c r="H9" s="16"/>
    </row>
    <row r="10" spans="1:8" ht="16">
      <c r="A10" s="21" t="s">
        <v>717</v>
      </c>
      <c r="B10" s="11" t="s">
        <v>35</v>
      </c>
      <c r="C10" s="10" t="s">
        <v>159</v>
      </c>
      <c r="E10" s="10"/>
      <c r="G10">
        <v>1200000</v>
      </c>
      <c r="H10" s="16"/>
    </row>
    <row r="11" spans="1:8" ht="16">
      <c r="A11" s="21" t="s">
        <v>561</v>
      </c>
      <c r="B11" s="11" t="s">
        <v>35</v>
      </c>
      <c r="C11" s="10" t="s">
        <v>159</v>
      </c>
      <c r="D11" s="10" t="s">
        <v>599</v>
      </c>
      <c r="E11" s="10">
        <v>10</v>
      </c>
      <c r="H11" s="41" t="s">
        <v>616</v>
      </c>
    </row>
    <row r="12" spans="1:8" ht="16">
      <c r="A12" s="21" t="s">
        <v>562</v>
      </c>
      <c r="B12" s="11" t="s">
        <v>35</v>
      </c>
      <c r="C12" s="10" t="s">
        <v>159</v>
      </c>
      <c r="D12" s="10" t="s">
        <v>599</v>
      </c>
      <c r="E12" s="10">
        <v>8</v>
      </c>
      <c r="H12" s="41" t="s">
        <v>673</v>
      </c>
    </row>
    <row r="13" spans="1:8" ht="16">
      <c r="A13" s="21" t="s">
        <v>563</v>
      </c>
      <c r="B13" s="11" t="s">
        <v>35</v>
      </c>
      <c r="C13" s="10" t="s">
        <v>159</v>
      </c>
      <c r="D13" s="10" t="s">
        <v>552</v>
      </c>
      <c r="E13" s="10">
        <v>5</v>
      </c>
      <c r="H13" s="41" t="s">
        <v>659</v>
      </c>
    </row>
    <row r="14" spans="1:8" ht="16">
      <c r="A14" s="21" t="s">
        <v>564</v>
      </c>
      <c r="B14" s="11" t="s">
        <v>35</v>
      </c>
      <c r="C14" s="10" t="s">
        <v>159</v>
      </c>
      <c r="D14" s="10" t="s">
        <v>552</v>
      </c>
      <c r="E14" s="10">
        <v>4</v>
      </c>
      <c r="H14" s="41" t="s">
        <v>660</v>
      </c>
    </row>
    <row r="15" spans="1:8" ht="16">
      <c r="A15" s="21" t="s">
        <v>565</v>
      </c>
      <c r="B15" s="11" t="s">
        <v>35</v>
      </c>
      <c r="C15" s="10" t="s">
        <v>159</v>
      </c>
      <c r="D15" s="10" t="s">
        <v>553</v>
      </c>
      <c r="E15" s="10">
        <v>12</v>
      </c>
      <c r="H15" s="41" t="s">
        <v>662</v>
      </c>
    </row>
    <row r="16" spans="1:8" ht="16">
      <c r="A16" s="21" t="s">
        <v>566</v>
      </c>
      <c r="B16" s="11" t="s">
        <v>35</v>
      </c>
      <c r="C16" s="10" t="s">
        <v>159</v>
      </c>
      <c r="D16" s="10" t="s">
        <v>553</v>
      </c>
      <c r="E16" s="10">
        <v>10</v>
      </c>
      <c r="H16" s="16" t="s">
        <v>610</v>
      </c>
    </row>
    <row r="17" spans="1:8" ht="16">
      <c r="A17" s="21" t="s">
        <v>567</v>
      </c>
      <c r="B17" s="11" t="s">
        <v>39</v>
      </c>
      <c r="C17" s="10" t="s">
        <v>163</v>
      </c>
      <c r="D17" s="10" t="s">
        <v>160</v>
      </c>
      <c r="E17" s="10">
        <v>7</v>
      </c>
      <c r="H17" s="16"/>
    </row>
    <row r="18" spans="1:8" ht="16">
      <c r="A18" s="21" t="s">
        <v>568</v>
      </c>
      <c r="B18" s="11" t="s">
        <v>39</v>
      </c>
      <c r="C18" s="10" t="s">
        <v>163</v>
      </c>
      <c r="D18" s="10"/>
      <c r="E18" s="10"/>
      <c r="F18">
        <v>40000</v>
      </c>
      <c r="H18" s="16"/>
    </row>
    <row r="19" spans="1:8" ht="16">
      <c r="A19" s="21" t="s">
        <v>569</v>
      </c>
      <c r="B19" s="11" t="s">
        <v>39</v>
      </c>
      <c r="C19" s="10" t="s">
        <v>163</v>
      </c>
      <c r="D19" s="10"/>
      <c r="E19" s="10"/>
      <c r="F19">
        <v>50000</v>
      </c>
      <c r="H19" s="16"/>
    </row>
    <row r="20" spans="1:8" ht="16">
      <c r="A20" s="21" t="s">
        <v>570</v>
      </c>
      <c r="B20" s="11" t="s">
        <v>39</v>
      </c>
      <c r="C20" s="10" t="s">
        <v>163</v>
      </c>
      <c r="D20" s="10"/>
      <c r="E20" s="10"/>
      <c r="G20">
        <v>160000</v>
      </c>
      <c r="H20" s="16"/>
    </row>
    <row r="21" spans="1:8" ht="16">
      <c r="A21" s="21" t="s">
        <v>571</v>
      </c>
      <c r="B21" s="11" t="s">
        <v>39</v>
      </c>
      <c r="C21" s="10" t="s">
        <v>163</v>
      </c>
      <c r="D21" s="10"/>
      <c r="E21" s="10"/>
      <c r="G21">
        <v>200000</v>
      </c>
      <c r="H21" s="16"/>
    </row>
    <row r="22" spans="1:8" ht="16">
      <c r="A22" s="21" t="s">
        <v>572</v>
      </c>
      <c r="B22" s="11" t="s">
        <v>39</v>
      </c>
      <c r="C22" s="10" t="s">
        <v>163</v>
      </c>
      <c r="D22" s="10" t="s">
        <v>552</v>
      </c>
      <c r="E22" s="10">
        <v>2</v>
      </c>
      <c r="H22" s="41" t="s">
        <v>617</v>
      </c>
    </row>
    <row r="23" spans="1:8" ht="16">
      <c r="A23" s="21" t="s">
        <v>573</v>
      </c>
      <c r="B23" s="11" t="s">
        <v>39</v>
      </c>
      <c r="C23" s="10" t="s">
        <v>163</v>
      </c>
      <c r="D23" s="10" t="s">
        <v>552</v>
      </c>
      <c r="E23" s="10">
        <v>1</v>
      </c>
      <c r="H23" s="41" t="s">
        <v>658</v>
      </c>
    </row>
    <row r="24" spans="1:8" ht="16">
      <c r="A24" s="21" t="s">
        <v>574</v>
      </c>
      <c r="B24" s="9" t="s">
        <v>53</v>
      </c>
      <c r="C24" s="10" t="s">
        <v>584</v>
      </c>
      <c r="D24" s="10" t="s">
        <v>581</v>
      </c>
      <c r="E24" s="10">
        <v>10</v>
      </c>
      <c r="H24" s="16"/>
    </row>
    <row r="25" spans="1:8" ht="16">
      <c r="A25" s="21" t="s">
        <v>575</v>
      </c>
      <c r="B25" s="9" t="s">
        <v>53</v>
      </c>
      <c r="C25" s="10" t="s">
        <v>584</v>
      </c>
      <c r="D25" s="10" t="s">
        <v>582</v>
      </c>
      <c r="E25" s="10">
        <v>5</v>
      </c>
      <c r="H25" s="16"/>
    </row>
    <row r="26" spans="1:8" ht="16">
      <c r="A26" s="21" t="s">
        <v>576</v>
      </c>
      <c r="B26" s="9" t="s">
        <v>53</v>
      </c>
      <c r="C26" s="10" t="s">
        <v>584</v>
      </c>
      <c r="D26" s="10" t="s">
        <v>167</v>
      </c>
      <c r="E26" s="10">
        <v>2</v>
      </c>
      <c r="H26" s="16"/>
    </row>
    <row r="27" spans="1:8" ht="16">
      <c r="A27" s="21" t="s">
        <v>577</v>
      </c>
      <c r="B27" s="9" t="s">
        <v>53</v>
      </c>
      <c r="C27" s="10" t="s">
        <v>584</v>
      </c>
      <c r="D27" s="10" t="s">
        <v>168</v>
      </c>
      <c r="E27" s="10">
        <v>5</v>
      </c>
      <c r="H27" s="16"/>
    </row>
    <row r="28" spans="1:8" ht="16">
      <c r="A28" s="21" t="s">
        <v>578</v>
      </c>
      <c r="B28" s="9" t="s">
        <v>53</v>
      </c>
      <c r="C28" s="10" t="s">
        <v>584</v>
      </c>
      <c r="E28" s="10"/>
      <c r="F28">
        <v>400000</v>
      </c>
      <c r="H28" s="16"/>
    </row>
    <row r="29" spans="1:8" ht="16">
      <c r="A29" s="21" t="s">
        <v>579</v>
      </c>
      <c r="B29" s="9" t="s">
        <v>53</v>
      </c>
      <c r="C29" s="10" t="s">
        <v>165</v>
      </c>
      <c r="E29" s="10"/>
      <c r="F29">
        <v>600000</v>
      </c>
      <c r="H29" s="16"/>
    </row>
    <row r="30" spans="1:8" ht="16">
      <c r="A30" s="21" t="s">
        <v>580</v>
      </c>
      <c r="B30" s="9" t="s">
        <v>53</v>
      </c>
      <c r="C30" s="10" t="s">
        <v>165</v>
      </c>
      <c r="E30" s="10"/>
      <c r="G30">
        <v>1600000</v>
      </c>
      <c r="H30" s="16"/>
    </row>
    <row r="31" spans="1:8" ht="16">
      <c r="A31" s="21" t="s">
        <v>602</v>
      </c>
      <c r="B31" s="9" t="s">
        <v>53</v>
      </c>
      <c r="C31" s="10" t="s">
        <v>165</v>
      </c>
      <c r="E31" s="10"/>
      <c r="G31">
        <v>2400000</v>
      </c>
      <c r="H31" s="16"/>
    </row>
    <row r="32" spans="1:8" ht="16">
      <c r="A32" s="21" t="s">
        <v>603</v>
      </c>
      <c r="B32" s="9" t="s">
        <v>53</v>
      </c>
      <c r="C32" s="10" t="s">
        <v>584</v>
      </c>
      <c r="D32" s="10" t="s">
        <v>599</v>
      </c>
      <c r="E32" s="10">
        <v>12</v>
      </c>
      <c r="H32" s="41" t="s">
        <v>699</v>
      </c>
    </row>
    <row r="33" spans="1:8" ht="16">
      <c r="A33" s="21" t="s">
        <v>604</v>
      </c>
      <c r="B33" s="9" t="s">
        <v>53</v>
      </c>
      <c r="C33" s="10" t="s">
        <v>584</v>
      </c>
      <c r="D33" s="10" t="s">
        <v>599</v>
      </c>
      <c r="E33" s="10">
        <v>10</v>
      </c>
      <c r="H33" s="41" t="s">
        <v>700</v>
      </c>
    </row>
    <row r="34" spans="1:8" ht="16">
      <c r="A34" s="21" t="s">
        <v>605</v>
      </c>
      <c r="B34" s="9" t="s">
        <v>53</v>
      </c>
      <c r="C34" s="10" t="s">
        <v>584</v>
      </c>
      <c r="D34" s="10" t="s">
        <v>552</v>
      </c>
      <c r="E34" s="10">
        <v>6</v>
      </c>
      <c r="H34" s="41" t="s">
        <v>669</v>
      </c>
    </row>
    <row r="35" spans="1:8" ht="16">
      <c r="A35" s="21" t="s">
        <v>611</v>
      </c>
      <c r="B35" s="9" t="s">
        <v>53</v>
      </c>
      <c r="C35" s="10" t="s">
        <v>584</v>
      </c>
      <c r="D35" s="10" t="s">
        <v>552</v>
      </c>
      <c r="E35" s="10">
        <v>5</v>
      </c>
      <c r="H35" s="41" t="s">
        <v>659</v>
      </c>
    </row>
    <row r="36" spans="1:8" ht="16">
      <c r="A36" s="21" t="s">
        <v>612</v>
      </c>
      <c r="B36" s="9" t="s">
        <v>53</v>
      </c>
      <c r="C36" s="10" t="s">
        <v>584</v>
      </c>
      <c r="D36" s="10" t="s">
        <v>553</v>
      </c>
      <c r="E36" s="10">
        <v>13</v>
      </c>
      <c r="H36" s="41" t="s">
        <v>670</v>
      </c>
    </row>
    <row r="37" spans="1:8" ht="16">
      <c r="A37" s="21" t="s">
        <v>613</v>
      </c>
      <c r="B37" s="9" t="s">
        <v>53</v>
      </c>
      <c r="C37" s="10" t="s">
        <v>584</v>
      </c>
      <c r="D37" s="10" t="s">
        <v>553</v>
      </c>
      <c r="E37" s="10">
        <v>11</v>
      </c>
      <c r="H37" s="41" t="s">
        <v>671</v>
      </c>
    </row>
    <row r="38" spans="1:8" ht="16">
      <c r="A38" s="21" t="s">
        <v>614</v>
      </c>
      <c r="B38" s="11" t="s">
        <v>103</v>
      </c>
      <c r="C38" s="10" t="s">
        <v>172</v>
      </c>
      <c r="D38" s="10" t="s">
        <v>173</v>
      </c>
      <c r="E38" s="10">
        <v>2</v>
      </c>
      <c r="H38" s="16"/>
    </row>
    <row r="39" spans="1:8" ht="16">
      <c r="A39" s="21" t="s">
        <v>615</v>
      </c>
      <c r="B39" s="11" t="s">
        <v>103</v>
      </c>
      <c r="C39" s="10" t="s">
        <v>172</v>
      </c>
      <c r="E39" s="10"/>
      <c r="F39">
        <v>40000</v>
      </c>
      <c r="H39" s="16"/>
    </row>
    <row r="40" spans="1:8" ht="16">
      <c r="A40" s="21" t="s">
        <v>619</v>
      </c>
      <c r="B40" s="11" t="s">
        <v>103</v>
      </c>
      <c r="C40" s="10" t="s">
        <v>172</v>
      </c>
      <c r="E40" s="10"/>
      <c r="F40">
        <v>50000</v>
      </c>
      <c r="H40" s="16"/>
    </row>
    <row r="41" spans="1:8" ht="16">
      <c r="A41" s="21" t="s">
        <v>620</v>
      </c>
      <c r="B41" s="11" t="s">
        <v>103</v>
      </c>
      <c r="C41" s="10" t="s">
        <v>172</v>
      </c>
      <c r="E41" s="10"/>
      <c r="G41">
        <v>160000</v>
      </c>
      <c r="H41" s="16"/>
    </row>
    <row r="42" spans="1:8" ht="16">
      <c r="A42" s="21" t="s">
        <v>621</v>
      </c>
      <c r="B42" s="11" t="s">
        <v>103</v>
      </c>
      <c r="C42" s="10" t="s">
        <v>172</v>
      </c>
      <c r="E42" s="10"/>
      <c r="G42">
        <v>200000</v>
      </c>
      <c r="H42" s="16"/>
    </row>
    <row r="43" spans="1:8" ht="16">
      <c r="A43" s="21" t="s">
        <v>622</v>
      </c>
      <c r="B43" s="11" t="s">
        <v>103</v>
      </c>
      <c r="C43" s="10" t="s">
        <v>172</v>
      </c>
      <c r="D43" s="10" t="s">
        <v>599</v>
      </c>
      <c r="E43" s="10">
        <v>5</v>
      </c>
      <c r="H43" s="41" t="s">
        <v>701</v>
      </c>
    </row>
    <row r="44" spans="1:8" ht="16">
      <c r="A44" s="21" t="s">
        <v>636</v>
      </c>
      <c r="B44" s="11" t="s">
        <v>103</v>
      </c>
      <c r="C44" s="10" t="s">
        <v>172</v>
      </c>
      <c r="D44" s="10" t="s">
        <v>599</v>
      </c>
      <c r="E44" s="10">
        <v>4</v>
      </c>
      <c r="H44" s="41" t="s">
        <v>702</v>
      </c>
    </row>
    <row r="45" spans="1:8" ht="16">
      <c r="A45" s="21" t="s">
        <v>637</v>
      </c>
      <c r="B45" s="11" t="s">
        <v>103</v>
      </c>
      <c r="C45" s="10" t="s">
        <v>172</v>
      </c>
      <c r="D45" s="10" t="s">
        <v>552</v>
      </c>
      <c r="E45" s="10">
        <v>2</v>
      </c>
      <c r="H45" s="41" t="s">
        <v>617</v>
      </c>
    </row>
    <row r="46" spans="1:8" ht="16">
      <c r="A46" s="21" t="s">
        <v>638</v>
      </c>
      <c r="B46" s="11" t="s">
        <v>103</v>
      </c>
      <c r="C46" s="10" t="s">
        <v>172</v>
      </c>
      <c r="D46" s="10" t="s">
        <v>552</v>
      </c>
      <c r="E46" s="10">
        <v>1</v>
      </c>
      <c r="H46" s="41" t="s">
        <v>658</v>
      </c>
    </row>
    <row r="47" spans="1:8" ht="16">
      <c r="A47" s="21" t="s">
        <v>639</v>
      </c>
      <c r="B47" s="11" t="s">
        <v>103</v>
      </c>
      <c r="C47" s="10" t="s">
        <v>172</v>
      </c>
      <c r="D47" s="10" t="s">
        <v>553</v>
      </c>
      <c r="E47" s="10">
        <v>3</v>
      </c>
      <c r="H47" s="41" t="s">
        <v>672</v>
      </c>
    </row>
    <row r="48" spans="1:8" ht="16">
      <c r="A48" s="21" t="s">
        <v>641</v>
      </c>
      <c r="B48" s="11" t="s">
        <v>105</v>
      </c>
      <c r="C48" s="10" t="s">
        <v>173</v>
      </c>
      <c r="D48" s="10" t="s">
        <v>172</v>
      </c>
      <c r="E48" s="10">
        <v>2</v>
      </c>
      <c r="H48" s="16"/>
    </row>
    <row r="49" spans="1:8" ht="16">
      <c r="A49" s="21" t="s">
        <v>642</v>
      </c>
      <c r="B49" s="11" t="s">
        <v>105</v>
      </c>
      <c r="C49" s="10" t="s">
        <v>173</v>
      </c>
      <c r="E49" s="10"/>
      <c r="F49">
        <v>40000</v>
      </c>
      <c r="H49" s="16"/>
    </row>
    <row r="50" spans="1:8" ht="16">
      <c r="A50" s="21" t="s">
        <v>643</v>
      </c>
      <c r="B50" s="11" t="s">
        <v>105</v>
      </c>
      <c r="C50" s="10" t="s">
        <v>173</v>
      </c>
      <c r="E50" s="10"/>
      <c r="F50">
        <v>50000</v>
      </c>
      <c r="H50" s="16"/>
    </row>
    <row r="51" spans="1:8" ht="16">
      <c r="A51" s="21" t="s">
        <v>644</v>
      </c>
      <c r="B51" s="11" t="s">
        <v>105</v>
      </c>
      <c r="C51" s="10" t="s">
        <v>173</v>
      </c>
      <c r="E51" s="10"/>
      <c r="G51">
        <v>160000</v>
      </c>
      <c r="H51" s="16"/>
    </row>
    <row r="52" spans="1:8" ht="16">
      <c r="A52" s="21" t="s">
        <v>645</v>
      </c>
      <c r="B52" s="11" t="s">
        <v>105</v>
      </c>
      <c r="C52" s="10" t="s">
        <v>173</v>
      </c>
      <c r="E52" s="10"/>
      <c r="G52">
        <v>200000</v>
      </c>
      <c r="H52" s="16"/>
    </row>
    <row r="53" spans="1:8" ht="16">
      <c r="A53" s="21" t="s">
        <v>646</v>
      </c>
      <c r="B53" s="11" t="s">
        <v>105</v>
      </c>
      <c r="C53" s="10" t="s">
        <v>173</v>
      </c>
      <c r="D53" s="10" t="s">
        <v>599</v>
      </c>
      <c r="E53" s="10">
        <v>5</v>
      </c>
      <c r="H53" s="41" t="s">
        <v>701</v>
      </c>
    </row>
    <row r="54" spans="1:8" ht="16">
      <c r="A54" s="21" t="s">
        <v>647</v>
      </c>
      <c r="B54" s="11" t="s">
        <v>105</v>
      </c>
      <c r="C54" s="10" t="s">
        <v>173</v>
      </c>
      <c r="D54" s="10" t="s">
        <v>599</v>
      </c>
      <c r="E54" s="10">
        <v>4</v>
      </c>
      <c r="H54" s="41" t="s">
        <v>702</v>
      </c>
    </row>
    <row r="55" spans="1:8" ht="16">
      <c r="A55" s="21" t="s">
        <v>651</v>
      </c>
      <c r="B55" s="11" t="s">
        <v>105</v>
      </c>
      <c r="C55" s="10" t="s">
        <v>173</v>
      </c>
      <c r="D55" s="10" t="s">
        <v>552</v>
      </c>
      <c r="E55" s="10">
        <v>2</v>
      </c>
      <c r="H55" s="41" t="s">
        <v>617</v>
      </c>
    </row>
    <row r="56" spans="1:8" ht="16">
      <c r="A56" s="21" t="s">
        <v>652</v>
      </c>
      <c r="B56" s="11" t="s">
        <v>105</v>
      </c>
      <c r="C56" s="10" t="s">
        <v>173</v>
      </c>
      <c r="D56" s="10" t="s">
        <v>552</v>
      </c>
      <c r="E56" s="10">
        <v>1</v>
      </c>
      <c r="H56" s="41" t="s">
        <v>658</v>
      </c>
    </row>
    <row r="57" spans="1:8" ht="16">
      <c r="A57" s="21" t="s">
        <v>653</v>
      </c>
      <c r="B57" s="11" t="s">
        <v>105</v>
      </c>
      <c r="C57" s="10" t="s">
        <v>173</v>
      </c>
      <c r="D57" s="10" t="s">
        <v>553</v>
      </c>
      <c r="E57" s="10">
        <v>3</v>
      </c>
      <c r="H57" s="41" t="s">
        <v>672</v>
      </c>
    </row>
    <row r="58" spans="1:8" ht="16">
      <c r="A58" s="21" t="s">
        <v>654</v>
      </c>
      <c r="B58" s="9" t="s">
        <v>341</v>
      </c>
      <c r="C58" s="10" t="s">
        <v>598</v>
      </c>
      <c r="D58" s="10" t="s">
        <v>160</v>
      </c>
      <c r="E58" s="10">
        <v>1</v>
      </c>
      <c r="H58" s="16"/>
    </row>
    <row r="59" spans="1:8" ht="16">
      <c r="A59" s="21" t="s">
        <v>655</v>
      </c>
      <c r="B59" s="9" t="s">
        <v>341</v>
      </c>
      <c r="C59" s="10" t="s">
        <v>598</v>
      </c>
      <c r="D59" s="10" t="s">
        <v>581</v>
      </c>
      <c r="E59" s="10">
        <v>1</v>
      </c>
      <c r="H59" s="16"/>
    </row>
    <row r="60" spans="1:8" ht="16">
      <c r="A60" s="21" t="s">
        <v>656</v>
      </c>
      <c r="B60" s="9" t="s">
        <v>341</v>
      </c>
      <c r="C60" s="10" t="s">
        <v>598</v>
      </c>
      <c r="D60" s="10"/>
      <c r="E60" s="10"/>
      <c r="F60">
        <v>5</v>
      </c>
      <c r="H60" s="16"/>
    </row>
    <row r="61" spans="1:8" ht="16">
      <c r="A61" s="21" t="s">
        <v>657</v>
      </c>
      <c r="B61" s="9" t="s">
        <v>341</v>
      </c>
      <c r="C61" s="10" t="s">
        <v>696</v>
      </c>
      <c r="D61" s="10"/>
      <c r="E61" s="10"/>
      <c r="F61">
        <v>5000</v>
      </c>
      <c r="H61" s="16"/>
    </row>
    <row r="62" spans="1:8" ht="16">
      <c r="A62" s="21" t="s">
        <v>663</v>
      </c>
      <c r="B62" s="9" t="s">
        <v>341</v>
      </c>
      <c r="C62" s="10" t="s">
        <v>696</v>
      </c>
      <c r="D62" s="10"/>
      <c r="E62" s="10"/>
      <c r="G62">
        <v>20</v>
      </c>
      <c r="H62" s="16"/>
    </row>
    <row r="63" spans="1:8" ht="16">
      <c r="A63" s="21" t="s">
        <v>664</v>
      </c>
      <c r="B63" s="9" t="s">
        <v>341</v>
      </c>
      <c r="C63" s="10" t="s">
        <v>696</v>
      </c>
      <c r="D63" s="10"/>
      <c r="E63" s="10"/>
      <c r="G63">
        <v>20000</v>
      </c>
      <c r="H63" s="16"/>
    </row>
    <row r="64" spans="1:8" ht="16">
      <c r="A64" s="21" t="s">
        <v>665</v>
      </c>
      <c r="B64" s="9" t="s">
        <v>341</v>
      </c>
      <c r="C64" s="10" t="s">
        <v>696</v>
      </c>
      <c r="D64" s="10" t="s">
        <v>599</v>
      </c>
      <c r="E64" s="10">
        <v>1</v>
      </c>
      <c r="H64" s="16" t="s">
        <v>607</v>
      </c>
    </row>
    <row r="65" spans="1:8" ht="16">
      <c r="A65" s="21" t="s">
        <v>666</v>
      </c>
      <c r="B65" s="9" t="s">
        <v>113</v>
      </c>
      <c r="C65" s="10" t="s">
        <v>618</v>
      </c>
      <c r="D65" s="10"/>
      <c r="E65" s="10"/>
      <c r="F65">
        <v>10000</v>
      </c>
      <c r="H65" s="16"/>
    </row>
    <row r="66" spans="1:8" ht="16">
      <c r="A66" s="21" t="s">
        <v>667</v>
      </c>
      <c r="B66" s="9" t="s">
        <v>113</v>
      </c>
      <c r="C66" s="10" t="s">
        <v>175</v>
      </c>
      <c r="D66" s="10"/>
      <c r="E66" s="10"/>
      <c r="G66">
        <v>40000</v>
      </c>
      <c r="H66" s="16"/>
    </row>
    <row r="67" spans="1:8" ht="16">
      <c r="A67" s="21" t="s">
        <v>674</v>
      </c>
      <c r="B67" s="9" t="s">
        <v>113</v>
      </c>
      <c r="C67" s="10" t="s">
        <v>618</v>
      </c>
      <c r="D67" s="10" t="s">
        <v>599</v>
      </c>
      <c r="E67" s="10">
        <v>20</v>
      </c>
      <c r="H67" s="16" t="s">
        <v>606</v>
      </c>
    </row>
    <row r="68" spans="1:8" ht="16">
      <c r="A68" s="21" t="s">
        <v>675</v>
      </c>
      <c r="B68" s="9" t="s">
        <v>113</v>
      </c>
      <c r="C68" s="10" t="s">
        <v>618</v>
      </c>
      <c r="D68" s="10" t="s">
        <v>552</v>
      </c>
      <c r="E68" s="10">
        <v>3</v>
      </c>
      <c r="H68" s="16" t="s">
        <v>609</v>
      </c>
    </row>
    <row r="69" spans="1:8" ht="16">
      <c r="A69" s="21" t="s">
        <v>676</v>
      </c>
      <c r="B69" s="9" t="s">
        <v>113</v>
      </c>
      <c r="C69" s="10" t="s">
        <v>618</v>
      </c>
      <c r="D69" s="10" t="s">
        <v>553</v>
      </c>
      <c r="E69" s="10">
        <v>10</v>
      </c>
      <c r="H69" s="16" t="s">
        <v>610</v>
      </c>
    </row>
    <row r="70" spans="1:8">
      <c r="A70" s="21"/>
    </row>
    <row r="71" spans="1:8">
      <c r="A71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I5"/>
  <sheetViews>
    <sheetView workbookViewId="0">
      <selection activeCell="H9" sqref="H9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  <col min="9" max="9" width="8.83203125" customWidth="1"/>
  </cols>
  <sheetData>
    <row r="1" spans="1:9">
      <c r="A1" s="42" t="s">
        <v>251</v>
      </c>
      <c r="B1" s="42"/>
      <c r="C1" s="42" t="s">
        <v>252</v>
      </c>
      <c r="D1" s="42"/>
      <c r="E1" s="42" t="s">
        <v>253</v>
      </c>
      <c r="F1" s="42"/>
      <c r="G1" s="42" t="s">
        <v>254</v>
      </c>
      <c r="H1" s="42"/>
    </row>
    <row r="2" spans="1:9" ht="16">
      <c r="A2" s="10" t="s">
        <v>498</v>
      </c>
      <c r="B2" s="11" t="s">
        <v>243</v>
      </c>
      <c r="C2" s="10" t="s">
        <v>624</v>
      </c>
      <c r="D2" s="11" t="s">
        <v>243</v>
      </c>
      <c r="E2" s="10" t="s">
        <v>237</v>
      </c>
      <c r="F2" s="11" t="s">
        <v>244</v>
      </c>
      <c r="G2" s="10" t="s">
        <v>238</v>
      </c>
      <c r="H2" s="11" t="s">
        <v>244</v>
      </c>
      <c r="I2" t="s">
        <v>640</v>
      </c>
    </row>
    <row r="3" spans="1:9" ht="16">
      <c r="A3" s="10" t="s">
        <v>499</v>
      </c>
      <c r="B3" s="11" t="s">
        <v>244</v>
      </c>
      <c r="C3" s="10" t="s">
        <v>242</v>
      </c>
      <c r="D3" s="11" t="s">
        <v>244</v>
      </c>
      <c r="E3" s="10" t="s">
        <v>239</v>
      </c>
      <c r="F3" s="11" t="s">
        <v>244</v>
      </c>
      <c r="G3" s="10" t="s">
        <v>241</v>
      </c>
      <c r="H3" s="11" t="s">
        <v>244</v>
      </c>
    </row>
    <row r="5" spans="1:9" ht="32">
      <c r="A5" s="10" t="s">
        <v>240</v>
      </c>
      <c r="B5" s="11" t="s">
        <v>343</v>
      </c>
      <c r="C5" s="10" t="s">
        <v>626</v>
      </c>
      <c r="D5" s="11" t="s">
        <v>629</v>
      </c>
      <c r="E5" s="10" t="s">
        <v>627</v>
      </c>
      <c r="F5" s="11" t="s">
        <v>628</v>
      </c>
      <c r="G5" s="10" t="s">
        <v>623</v>
      </c>
      <c r="H5" s="11" t="s">
        <v>625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64B0-564E-48EA-853E-75539DF279FB}">
  <dimension ref="A1:H18"/>
  <sheetViews>
    <sheetView workbookViewId="0">
      <selection sqref="A1:XFD18"/>
    </sheetView>
  </sheetViews>
  <sheetFormatPr baseColWidth="10" defaultColWidth="8.83203125" defaultRowHeight="15"/>
  <sheetData>
    <row r="1" spans="1:8" ht="16">
      <c r="A1" s="21" t="s">
        <v>677</v>
      </c>
      <c r="B1" s="27" t="s">
        <v>518</v>
      </c>
      <c r="C1" s="10" t="s">
        <v>635</v>
      </c>
      <c r="D1" s="10" t="s">
        <v>599</v>
      </c>
      <c r="E1" s="10">
        <v>10</v>
      </c>
      <c r="H1" s="16" t="s">
        <v>616</v>
      </c>
    </row>
    <row r="2" spans="1:8" ht="32">
      <c r="A2" s="21" t="s">
        <v>678</v>
      </c>
      <c r="B2" s="27" t="s">
        <v>518</v>
      </c>
      <c r="C2" s="10" t="s">
        <v>635</v>
      </c>
      <c r="D2" s="10" t="s">
        <v>552</v>
      </c>
      <c r="E2" s="10">
        <v>2</v>
      </c>
      <c r="H2" s="16" t="s">
        <v>617</v>
      </c>
    </row>
    <row r="3" spans="1:8" ht="16">
      <c r="A3" s="21" t="s">
        <v>679</v>
      </c>
      <c r="B3" s="27" t="s">
        <v>518</v>
      </c>
      <c r="C3" s="10" t="s">
        <v>635</v>
      </c>
      <c r="D3" s="10" t="s">
        <v>553</v>
      </c>
      <c r="E3" s="10">
        <v>5</v>
      </c>
      <c r="H3" s="16" t="s">
        <v>608</v>
      </c>
    </row>
    <row r="4" spans="1:8" ht="16">
      <c r="A4" s="21" t="s">
        <v>680</v>
      </c>
      <c r="B4" s="26" t="s">
        <v>530</v>
      </c>
      <c r="C4" s="10" t="s">
        <v>509</v>
      </c>
      <c r="D4" s="10" t="s">
        <v>599</v>
      </c>
      <c r="E4" s="10">
        <v>10</v>
      </c>
      <c r="H4" s="16" t="s">
        <v>616</v>
      </c>
    </row>
    <row r="5" spans="1:8" ht="32">
      <c r="A5" s="21" t="s">
        <v>681</v>
      </c>
      <c r="B5" s="26" t="s">
        <v>530</v>
      </c>
      <c r="C5" s="10" t="s">
        <v>509</v>
      </c>
      <c r="D5" s="10" t="s">
        <v>552</v>
      </c>
      <c r="E5" s="10">
        <v>2</v>
      </c>
      <c r="H5" s="16" t="s">
        <v>617</v>
      </c>
    </row>
    <row r="6" spans="1:8" ht="16">
      <c r="A6" s="21" t="s">
        <v>682</v>
      </c>
      <c r="B6" s="26" t="s">
        <v>530</v>
      </c>
      <c r="C6" s="10" t="s">
        <v>509</v>
      </c>
      <c r="D6" s="10" t="s">
        <v>553</v>
      </c>
      <c r="E6" s="10">
        <v>5</v>
      </c>
      <c r="H6" s="16" t="s">
        <v>608</v>
      </c>
    </row>
    <row r="7" spans="1:8" ht="16">
      <c r="A7" s="21" t="s">
        <v>683</v>
      </c>
      <c r="B7" s="25" t="s">
        <v>533</v>
      </c>
      <c r="C7" s="10" t="s">
        <v>510</v>
      </c>
      <c r="D7" s="10" t="s">
        <v>599</v>
      </c>
      <c r="E7" s="10">
        <v>10</v>
      </c>
      <c r="H7" s="16" t="s">
        <v>616</v>
      </c>
    </row>
    <row r="8" spans="1:8" ht="32">
      <c r="A8" s="21" t="s">
        <v>684</v>
      </c>
      <c r="B8" s="25" t="s">
        <v>533</v>
      </c>
      <c r="C8" s="10" t="s">
        <v>510</v>
      </c>
      <c r="D8" s="10" t="s">
        <v>552</v>
      </c>
      <c r="E8" s="10">
        <v>2</v>
      </c>
      <c r="H8" s="16" t="s">
        <v>617</v>
      </c>
    </row>
    <row r="9" spans="1:8" ht="16">
      <c r="A9" s="21" t="s">
        <v>685</v>
      </c>
      <c r="B9" s="25" t="s">
        <v>533</v>
      </c>
      <c r="C9" s="10" t="s">
        <v>510</v>
      </c>
      <c r="D9" s="10" t="s">
        <v>553</v>
      </c>
      <c r="E9" s="10">
        <v>5</v>
      </c>
      <c r="H9" s="16" t="s">
        <v>608</v>
      </c>
    </row>
    <row r="10" spans="1:8" ht="16">
      <c r="A10" s="21" t="s">
        <v>686</v>
      </c>
      <c r="B10" s="25" t="s">
        <v>528</v>
      </c>
      <c r="C10" s="18" t="s">
        <v>693</v>
      </c>
      <c r="D10" s="10" t="s">
        <v>599</v>
      </c>
      <c r="E10" s="10">
        <v>15</v>
      </c>
      <c r="H10" s="41" t="s">
        <v>694</v>
      </c>
    </row>
    <row r="11" spans="1:8" ht="32">
      <c r="A11" s="21" t="s">
        <v>687</v>
      </c>
      <c r="B11" s="25" t="s">
        <v>528</v>
      </c>
      <c r="C11" s="18" t="s">
        <v>693</v>
      </c>
      <c r="D11" s="10" t="s">
        <v>552</v>
      </c>
      <c r="E11" s="10">
        <v>5</v>
      </c>
      <c r="H11" s="41" t="s">
        <v>659</v>
      </c>
    </row>
    <row r="12" spans="1:8" ht="16">
      <c r="A12" s="21" t="s">
        <v>688</v>
      </c>
      <c r="B12" s="25" t="s">
        <v>528</v>
      </c>
      <c r="C12" s="18" t="s">
        <v>693</v>
      </c>
      <c r="D12" s="10" t="s">
        <v>553</v>
      </c>
      <c r="E12" s="10">
        <v>8</v>
      </c>
      <c r="H12" s="41" t="s">
        <v>695</v>
      </c>
    </row>
    <row r="13" spans="1:8" ht="16">
      <c r="A13" s="21" t="s">
        <v>689</v>
      </c>
      <c r="B13" s="27" t="s">
        <v>524</v>
      </c>
      <c r="C13" s="18" t="s">
        <v>513</v>
      </c>
      <c r="D13" s="10" t="s">
        <v>599</v>
      </c>
      <c r="E13" s="10">
        <v>15</v>
      </c>
      <c r="H13" s="41" t="s">
        <v>694</v>
      </c>
    </row>
    <row r="14" spans="1:8" ht="32">
      <c r="A14" s="21" t="s">
        <v>690</v>
      </c>
      <c r="B14" s="27" t="s">
        <v>524</v>
      </c>
      <c r="C14" s="18" t="s">
        <v>513</v>
      </c>
      <c r="D14" s="10" t="s">
        <v>552</v>
      </c>
      <c r="E14" s="10">
        <v>5</v>
      </c>
      <c r="H14" s="41" t="s">
        <v>659</v>
      </c>
    </row>
    <row r="15" spans="1:8" ht="16">
      <c r="A15" s="21" t="s">
        <v>691</v>
      </c>
      <c r="B15" s="27" t="s">
        <v>524</v>
      </c>
      <c r="C15" s="18" t="s">
        <v>513</v>
      </c>
      <c r="D15" s="10" t="s">
        <v>553</v>
      </c>
      <c r="E15" s="10">
        <v>8</v>
      </c>
      <c r="H15" s="41" t="s">
        <v>695</v>
      </c>
    </row>
    <row r="16" spans="1:8" ht="16">
      <c r="A16" s="21" t="s">
        <v>692</v>
      </c>
      <c r="B16" s="26" t="s">
        <v>520</v>
      </c>
      <c r="C16" s="18" t="s">
        <v>514</v>
      </c>
      <c r="D16" s="10" t="s">
        <v>599</v>
      </c>
      <c r="E16" s="10">
        <v>15</v>
      </c>
      <c r="H16" s="41" t="s">
        <v>694</v>
      </c>
    </row>
    <row r="17" spans="1:8" ht="32">
      <c r="A17" s="21" t="s">
        <v>697</v>
      </c>
      <c r="B17" s="26" t="s">
        <v>520</v>
      </c>
      <c r="C17" s="18" t="s">
        <v>514</v>
      </c>
      <c r="D17" s="10" t="s">
        <v>552</v>
      </c>
      <c r="E17" s="10">
        <v>5</v>
      </c>
      <c r="H17" s="41" t="s">
        <v>659</v>
      </c>
    </row>
    <row r="18" spans="1:8" ht="16">
      <c r="A18" s="21" t="s">
        <v>698</v>
      </c>
      <c r="B18" s="26" t="s">
        <v>520</v>
      </c>
      <c r="C18" s="18" t="s">
        <v>514</v>
      </c>
      <c r="D18" s="10" t="s">
        <v>553</v>
      </c>
      <c r="E18" s="10">
        <v>8</v>
      </c>
      <c r="H18" s="41" t="s">
        <v>695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2024-06-09T15:01:33Z</dcterms:modified>
</cp:coreProperties>
</file>