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8"/>
  <workbookPr defaultThemeVersion="166925"/>
  <mc:AlternateContent xmlns:mc="http://schemas.openxmlformats.org/markup-compatibility/2006">
    <mc:Choice Requires="x15">
      <x15ac:absPath xmlns:x15ac="http://schemas.microsoft.com/office/spreadsheetml/2010/11/ac" url="C:\Users\AkashleenaMullick\Documents\"/>
    </mc:Choice>
  </mc:AlternateContent>
  <xr:revisionPtr revIDLastSave="75" documentId="13_ncr:1_{229F6C7F-1649-40A8-BBF4-CCEF6875230E}" xr6:coauthVersionLast="47" xr6:coauthVersionMax="47" xr10:uidLastSave="{A60D617A-A471-4088-8524-415392746A7A}"/>
  <bookViews>
    <workbookView xWindow="-110" yWindow="-110" windowWidth="19420" windowHeight="10420" tabRatio="964" firstSheet="3" activeTab="2" xr2:uid="{00000000-000D-0000-FFFF-FFFF00000000}"/>
  </bookViews>
  <sheets>
    <sheet name="Process flow" sheetId="20" r:id="rId1"/>
    <sheet name="Input file list" sheetId="12" r:id="rId2"/>
    <sheet name="Input file format" sheetId="5" r:id="rId3"/>
    <sheet name="Computations" sheetId="4" r:id="rId4"/>
    <sheet name="Output table 1" sheetId="1" r:id="rId5"/>
    <sheet name="Output table 2" sheetId="2" r:id="rId6"/>
    <sheet name="Output table 3" sheetId="3" r:id="rId7"/>
    <sheet name="Additional details" sheetId="17" r:id="rId8"/>
    <sheet name="Annexure1" sheetId="7" r:id="rId9"/>
    <sheet name="Annexure 2" sheetId="16" r:id="rId10"/>
    <sheet name="Annexure 3" sheetId="9" r:id="rId11"/>
    <sheet name="Annexure 4" sheetId="18" r:id="rId12"/>
  </sheets>
  <definedNames>
    <definedName name="_xlnm._FilterDatabase" localSheetId="1" hidden="1">'Input file list'!$A$1:$J$18</definedName>
    <definedName name="_xlnm._FilterDatabase" localSheetId="3" hidden="1">Computations!$A$1:$K$15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8" l="1"/>
  <c r="M11" i="1"/>
  <c r="O11" i="1" s="1"/>
  <c r="N10" i="3" l="1"/>
  <c r="M10" i="3"/>
  <c r="M7" i="18" l="1"/>
  <c r="J7" i="18"/>
  <c r="G7" i="18"/>
  <c r="D7" i="18"/>
  <c r="M6" i="18"/>
  <c r="J6" i="18"/>
  <c r="G6" i="18"/>
  <c r="N6" i="18" s="1"/>
  <c r="M5" i="18"/>
  <c r="J5" i="18"/>
  <c r="G5" i="18"/>
  <c r="D5" i="18"/>
  <c r="M4" i="18"/>
  <c r="J4" i="18"/>
  <c r="G4" i="18"/>
  <c r="D4" i="18"/>
  <c r="N4" i="18" s="1"/>
  <c r="N7" i="18" l="1"/>
  <c r="J11" i="2"/>
  <c r="I11" i="2"/>
  <c r="K11" i="2" s="1"/>
  <c r="P38" i="5"/>
  <c r="H38" i="5"/>
  <c r="O10" i="3" l="1"/>
</calcChain>
</file>

<file path=xl/sharedStrings.xml><?xml version="1.0" encoding="utf-8"?>
<sst xmlns="http://schemas.openxmlformats.org/spreadsheetml/2006/main" count="1276" uniqueCount="505">
  <si>
    <t>Front-end SRM</t>
  </si>
  <si>
    <t>SR</t>
  </si>
  <si>
    <t>Transactions</t>
  </si>
  <si>
    <t>Cross Sell + Digital</t>
  </si>
  <si>
    <t>NPS/VOC</t>
  </si>
  <si>
    <t>Callings/Meetings</t>
  </si>
  <si>
    <t>Compliance</t>
  </si>
  <si>
    <t>Docking</t>
  </si>
  <si>
    <t>Execution SRM</t>
  </si>
  <si>
    <t>CA SRM</t>
  </si>
  <si>
    <t>First-Pass</t>
  </si>
  <si>
    <t>NPS</t>
  </si>
  <si>
    <t>Sr No</t>
  </si>
  <si>
    <t>Scoring parameter</t>
  </si>
  <si>
    <t>File</t>
  </si>
  <si>
    <t>Upload Frequency</t>
  </si>
  <si>
    <t>Date to be identified by(column name)</t>
  </si>
  <si>
    <t>File name</t>
  </si>
  <si>
    <t>No of files</t>
  </si>
  <si>
    <t>Upload type(As on/Incremental)</t>
  </si>
  <si>
    <t>Folder name</t>
  </si>
  <si>
    <t>Upload location</t>
  </si>
  <si>
    <t>Sheet name</t>
  </si>
  <si>
    <t>SR base file</t>
  </si>
  <si>
    <t>As and when required</t>
  </si>
  <si>
    <t>Sr open date time</t>
  </si>
  <si>
    <t>SRs_Q1_1920</t>
  </si>
  <si>
    <t>Yearly 4 files quarter wise</t>
  </si>
  <si>
    <t>Incremental for the month</t>
  </si>
  <si>
    <t>KRAreport&gt;Basefile&gt;SRs_Q1_1920</t>
  </si>
  <si>
    <t>Sheet1</t>
  </si>
  <si>
    <t>SR multiplier file</t>
  </si>
  <si>
    <t>NA</t>
  </si>
  <si>
    <t>Multiplier_SR</t>
  </si>
  <si>
    <t>1 file</t>
  </si>
  <si>
    <t>TBC</t>
  </si>
  <si>
    <t>KRAreport&gt;Masters_KRADashboard&gt;Multiplier&gt;Multiplier_SR</t>
  </si>
  <si>
    <t>SR points file</t>
  </si>
  <si>
    <t>Points_SR</t>
  </si>
  <si>
    <t>KRAreport&gt;Masters_KRADashboard&gt;Points&gt;Points_SR</t>
  </si>
  <si>
    <t>Transactions base file</t>
  </si>
  <si>
    <t>Date</t>
  </si>
  <si>
    <t>Transactions_Q1_1920</t>
  </si>
  <si>
    <t>Transaction</t>
  </si>
  <si>
    <t>KRAreport&gt;Basefile&gt;Transactions_Q1_1920</t>
  </si>
  <si>
    <t>Transactions points file</t>
  </si>
  <si>
    <t>Points_Transactions</t>
  </si>
  <si>
    <t>KRAreport&gt;Masters_KRADashboard&gt;Points&gt;Points_Transactions</t>
  </si>
  <si>
    <t>Docking base file</t>
  </si>
  <si>
    <t>Month and Year</t>
  </si>
  <si>
    <t>Docking_Q1_1920</t>
  </si>
  <si>
    <t>KRAreport&gt;Basefile&gt;Docking_Q1_1920</t>
  </si>
  <si>
    <t>NPS base file</t>
  </si>
  <si>
    <t>NPS_VOC_1920</t>
  </si>
  <si>
    <t>One file for the year</t>
  </si>
  <si>
    <t>Incremental</t>
  </si>
  <si>
    <t>NPS_VOC</t>
  </si>
  <si>
    <t>KRAreport&gt;Basefile&gt;NPS_VOC_1920</t>
  </si>
  <si>
    <t>NPS multiplier file</t>
  </si>
  <si>
    <t>Multiplier_NPS</t>
  </si>
  <si>
    <t>KRAreport&gt;Masters_KRADashboard&gt;Multiplier&gt;Multiplier_NPS</t>
  </si>
  <si>
    <t>Client Meetings</t>
  </si>
  <si>
    <t>Client meetings base file</t>
  </si>
  <si>
    <t>Month</t>
  </si>
  <si>
    <t>Client meeting _Q2_1920</t>
  </si>
  <si>
    <t>Client meeting</t>
  </si>
  <si>
    <t>KRAreport&gt;Basefile&gt;Client meeting _Q2_1920</t>
  </si>
  <si>
    <t>Callings</t>
  </si>
  <si>
    <t>Callings base file</t>
  </si>
  <si>
    <t>Calling _Q2_1920</t>
  </si>
  <si>
    <t>Calling</t>
  </si>
  <si>
    <t>KRAreport&gt;Basefile&gt;Calling _Q2_1920</t>
  </si>
  <si>
    <t>Compliance - ReKYC</t>
  </si>
  <si>
    <t>Re-KYC base file</t>
  </si>
  <si>
    <t>ReKYC_1920</t>
  </si>
  <si>
    <t>As on</t>
  </si>
  <si>
    <t>ReKYC</t>
  </si>
  <si>
    <t>KRAreport&gt;Basefile&gt;Re-KYC_1920</t>
  </si>
  <si>
    <t>Compliance - Risk profile</t>
  </si>
  <si>
    <t>Risk profile base file</t>
  </si>
  <si>
    <t>Risk profile_1920</t>
  </si>
  <si>
    <t>Risk profile</t>
  </si>
  <si>
    <t>KRAreport&gt;Basefile&gt;Risk profile_1920</t>
  </si>
  <si>
    <t>Compliance - UBO</t>
  </si>
  <si>
    <t>UBO base file</t>
  </si>
  <si>
    <t>UBO_1920</t>
  </si>
  <si>
    <t>UBO</t>
  </si>
  <si>
    <t>KRAreport&gt;Basefile&gt;UBO_1920</t>
  </si>
  <si>
    <t>First Pass</t>
  </si>
  <si>
    <t>First Pass base file</t>
  </si>
  <si>
    <t>First Pass_Q1_1920</t>
  </si>
  <si>
    <t>First pass</t>
  </si>
  <si>
    <t>KRAreport&gt;Basefile&gt;First Pass_Q1_1920</t>
  </si>
  <si>
    <t>First pass points file</t>
  </si>
  <si>
    <t>Points_FPT</t>
  </si>
  <si>
    <t>KRAreport&gt;Masters_KRADashboard&gt;Points&gt;Points_FPT</t>
  </si>
  <si>
    <t>Cross -sell +Digital</t>
  </si>
  <si>
    <t>Cross -sell +Digital base file</t>
  </si>
  <si>
    <t>Cross Sell Digital_Q2_1920</t>
  </si>
  <si>
    <t>Cross sell Digital</t>
  </si>
  <si>
    <t>KRAreport&gt;Basefile&gt;Cross Sell Digital_Q2_1920</t>
  </si>
  <si>
    <t>Weightages for overall ratings</t>
  </si>
  <si>
    <t>Weightages file</t>
  </si>
  <si>
    <t>Weightage_Rating</t>
  </si>
  <si>
    <t>KRAreport&gt;Masters_KRADashboard&gt;Weightage_Rating</t>
  </si>
  <si>
    <t>Clarifications</t>
  </si>
  <si>
    <t>Comments</t>
  </si>
  <si>
    <r>
      <rPr>
        <b/>
        <sz val="10"/>
        <color theme="1"/>
        <rFont val="Arial"/>
        <family val="2"/>
      </rPr>
      <t xml:space="preserve">File Name decided - </t>
    </r>
    <r>
      <rPr>
        <sz val="10"/>
        <color theme="1"/>
        <rFont val="Arial"/>
        <family val="2"/>
      </rPr>
      <t>ReKYC_1920
In current UAT dashboard file name is  - Re-KYC
Need handling further basis KRA changes</t>
    </r>
  </si>
  <si>
    <t>File name will be as per KRA dashboard</t>
  </si>
  <si>
    <r>
      <rPr>
        <b/>
        <sz val="10"/>
        <color theme="1"/>
        <rFont val="Arial"/>
        <family val="2"/>
      </rPr>
      <t xml:space="preserve">File Name decided - </t>
    </r>
    <r>
      <rPr>
        <sz val="10"/>
        <color theme="1"/>
        <rFont val="Arial"/>
        <family val="2"/>
      </rPr>
      <t>Risk Profile_1920
In current UAT dashboard file name is  - Riskprofile
Need handling further basis KRA changes</t>
    </r>
  </si>
  <si>
    <t xml:space="preserve">We are not maintaining multiple files basis changes in weightage. Any changes should be overwritten
</t>
  </si>
  <si>
    <t>All input file formats - Parameters and Masters</t>
  </si>
  <si>
    <t>SRs</t>
  </si>
  <si>
    <t>Service Request No</t>
  </si>
  <si>
    <t>CRN</t>
  </si>
  <si>
    <t>SR Nature</t>
  </si>
  <si>
    <t>SR Open Date Time</t>
  </si>
  <si>
    <t>SR Closed Date Time</t>
  </si>
  <si>
    <t>Defined TAT</t>
  </si>
  <si>
    <t>Priority</t>
  </si>
  <si>
    <t>Created By</t>
  </si>
  <si>
    <t>SRM code</t>
  </si>
  <si>
    <t>Branch</t>
  </si>
  <si>
    <t>Zone</t>
  </si>
  <si>
    <t>Query</t>
  </si>
  <si>
    <t>OCTOBER,2020</t>
  </si>
  <si>
    <t>Medium</t>
  </si>
  <si>
    <t>Kanupriya Jaitly</t>
  </si>
  <si>
    <t>Chandigarh</t>
  </si>
  <si>
    <t>North</t>
  </si>
  <si>
    <t>Request</t>
  </si>
  <si>
    <t>Roselina Kanamala</t>
  </si>
  <si>
    <t>Hyderabad</t>
  </si>
  <si>
    <t>South</t>
  </si>
  <si>
    <t>High</t>
  </si>
  <si>
    <t>Pallavi Ghatwai</t>
  </si>
  <si>
    <t>Mumbai</t>
  </si>
  <si>
    <t>West</t>
  </si>
  <si>
    <t>Edward D'souza</t>
  </si>
  <si>
    <t xml:space="preserve"> 'Actual TAT' and 'Within/Beyond TAT' are not required in the upload format</t>
  </si>
  <si>
    <t>In all upload files Zone column has been considered for Region</t>
  </si>
  <si>
    <t>SRM</t>
  </si>
  <si>
    <t>Location</t>
  </si>
  <si>
    <t>Redemption Complete</t>
  </si>
  <si>
    <t>SWITCH</t>
  </si>
  <si>
    <t>Piyush Jain</t>
  </si>
  <si>
    <t>Delhi</t>
  </si>
  <si>
    <t>Purchase</t>
  </si>
  <si>
    <t>Redemption</t>
  </si>
  <si>
    <t>Mohd Haris</t>
  </si>
  <si>
    <t>Avita Ranawat</t>
  </si>
  <si>
    <t>Month &amp; Year</t>
  </si>
  <si>
    <t>Complaints not tagged</t>
  </si>
  <si>
    <t>Complaints -PST Obs.</t>
  </si>
  <si>
    <t>Complaints -Total</t>
  </si>
  <si>
    <t>Complaints -Total Docking</t>
  </si>
  <si>
    <t>Financial Errors Instance</t>
  </si>
  <si>
    <t>Financial Errors Docking</t>
  </si>
  <si>
    <t>Non-financial Errors Instance</t>
  </si>
  <si>
    <t>Non-financial Errors Docking</t>
  </si>
  <si>
    <t>Errors - Total</t>
  </si>
  <si>
    <t>Errors - Total Docking</t>
  </si>
  <si>
    <t>Final Docking(Complaint)</t>
  </si>
  <si>
    <t>Kanu Jaitly</t>
  </si>
  <si>
    <t>07-2020</t>
  </si>
  <si>
    <t>Missed Transaction</t>
  </si>
  <si>
    <t>Password Sharing</t>
  </si>
  <si>
    <t>Name</t>
  </si>
  <si>
    <t>NPS Rating</t>
  </si>
  <si>
    <t>RM</t>
  </si>
  <si>
    <t>Conversion of SRM rating</t>
  </si>
  <si>
    <t>Conversion of NPS Rating</t>
  </si>
  <si>
    <t>Points</t>
  </si>
  <si>
    <t>A</t>
  </si>
  <si>
    <t>1.6.2020</t>
  </si>
  <si>
    <t>B</t>
  </si>
  <si>
    <t>C</t>
  </si>
  <si>
    <t>D</t>
  </si>
  <si>
    <t>E</t>
  </si>
  <si>
    <t>Test</t>
  </si>
  <si>
    <t>Bharatlal Gupta</t>
  </si>
  <si>
    <t>Test1</t>
  </si>
  <si>
    <t>Test 2</t>
  </si>
  <si>
    <t>Test 3</t>
  </si>
  <si>
    <t>Test 4</t>
  </si>
  <si>
    <t>Client meetings</t>
  </si>
  <si>
    <t>SRM Name</t>
  </si>
  <si>
    <t>% Contacted</t>
  </si>
  <si>
    <t>Harish As</t>
  </si>
  <si>
    <t>Bangalore</t>
  </si>
  <si>
    <t>Dilip Kalro</t>
  </si>
  <si>
    <t>Kolkata</t>
  </si>
  <si>
    <t>East</t>
  </si>
  <si>
    <t>Opt ID</t>
  </si>
  <si>
    <t>DATE</t>
  </si>
  <si>
    <t>FPT/Non-FPT</t>
  </si>
  <si>
    <t>OCTOBER</t>
  </si>
  <si>
    <t>FPT</t>
  </si>
  <si>
    <t>Shrividya Iyer</t>
  </si>
  <si>
    <t>Cross-sell +Digital</t>
  </si>
  <si>
    <t>Acquisition</t>
  </si>
  <si>
    <t>Activation</t>
  </si>
  <si>
    <t>Deepening</t>
  </si>
  <si>
    <t>Bonus</t>
  </si>
  <si>
    <t>Grand total</t>
  </si>
  <si>
    <t>Compliance- Re-KYC</t>
  </si>
  <si>
    <t>PARTY_ID</t>
  </si>
  <si>
    <t>Client name</t>
  </si>
  <si>
    <t>PARTY_IT_TYPE_CD</t>
  </si>
  <si>
    <t>Manual Family head name</t>
  </si>
  <si>
    <t>RM name</t>
  </si>
  <si>
    <t>RM code</t>
  </si>
  <si>
    <t>SRM name</t>
  </si>
  <si>
    <t>RE_KYC as on</t>
  </si>
  <si>
    <t>client1</t>
  </si>
  <si>
    <t>R</t>
  </si>
  <si>
    <t>ABC 123</t>
  </si>
  <si>
    <t>ABC</t>
  </si>
  <si>
    <t>RE_KYC Done</t>
  </si>
  <si>
    <t>client2</t>
  </si>
  <si>
    <t>LLP</t>
  </si>
  <si>
    <t>ABC 124</t>
  </si>
  <si>
    <t>ABC1</t>
  </si>
  <si>
    <t>Pending</t>
  </si>
  <si>
    <t>client3</t>
  </si>
  <si>
    <t>ABC 125</t>
  </si>
  <si>
    <t>ABC2</t>
  </si>
  <si>
    <t>Meenal Desai</t>
  </si>
  <si>
    <t>client4</t>
  </si>
  <si>
    <t>SOC1</t>
  </si>
  <si>
    <t>ABC 126</t>
  </si>
  <si>
    <t>ABC3</t>
  </si>
  <si>
    <t>Ankana Banerjee</t>
  </si>
  <si>
    <t>client5</t>
  </si>
  <si>
    <t>NBFCPVT</t>
  </si>
  <si>
    <t>ABC 127</t>
  </si>
  <si>
    <t>ABC4</t>
  </si>
  <si>
    <t>client6</t>
  </si>
  <si>
    <t>MINOR</t>
  </si>
  <si>
    <t>ABC 128</t>
  </si>
  <si>
    <t>ABC5</t>
  </si>
  <si>
    <t>* RE-KYC column name for RE-KYC dashboard is currently RE_KYC as on. Same column name has to be provided</t>
  </si>
  <si>
    <t>Compliance- Risk profile</t>
  </si>
  <si>
    <t>RM Code</t>
  </si>
  <si>
    <t>Risk Profile</t>
  </si>
  <si>
    <t>Remarks</t>
  </si>
  <si>
    <t>GEETHA PADMANABHAN</t>
  </si>
  <si>
    <t>Mohit Gupta</t>
  </si>
  <si>
    <t>AISWARYA K</t>
  </si>
  <si>
    <t>Chennai</t>
  </si>
  <si>
    <t>GRW</t>
  </si>
  <si>
    <t>Srinivasan Venkita</t>
  </si>
  <si>
    <t>Risk Profile updated</t>
  </si>
  <si>
    <t>SAUMIL MAYOOR GANDHI</t>
  </si>
  <si>
    <t>Yesha Tanna</t>
  </si>
  <si>
    <t>Sindhu Singh</t>
  </si>
  <si>
    <t>MOD</t>
  </si>
  <si>
    <t>Auth Sig</t>
  </si>
  <si>
    <t>ANURADHA K HANSRAJ</t>
  </si>
  <si>
    <t>Oisharya Das</t>
  </si>
  <si>
    <t>Jasmine Patel</t>
  </si>
  <si>
    <t>JAIDEEP HANSRAJ</t>
  </si>
  <si>
    <t>Overdue cases</t>
  </si>
  <si>
    <t>N C ANANTHANARAYAN</t>
  </si>
  <si>
    <t>Amit Kapoor</t>
  </si>
  <si>
    <t>Aarti saini</t>
  </si>
  <si>
    <t>TAPASYA ENTERPRISES</t>
  </si>
  <si>
    <t>DIPAK GUPTA</t>
  </si>
  <si>
    <t>Rajesh Nambiar</t>
  </si>
  <si>
    <t>KOTAK MAHINDRA INVES</t>
  </si>
  <si>
    <t>Risk Profile not updated</t>
  </si>
  <si>
    <t>K. V. S. MANIAN</t>
  </si>
  <si>
    <t>SUMIT BALI</t>
  </si>
  <si>
    <t>Suveer Modi</t>
  </si>
  <si>
    <t>C JAYARAM</t>
  </si>
  <si>
    <t>Vallabhan Viswanathan</t>
  </si>
  <si>
    <t>Kotak Securities Lim</t>
  </si>
  <si>
    <t>Compliance- UBO</t>
  </si>
  <si>
    <t>ACCNT_BRNCH_NAME</t>
  </si>
  <si>
    <t>BRNCH_CODE</t>
  </si>
  <si>
    <t>ACCNT_NUM</t>
  </si>
  <si>
    <t>UCIC</t>
  </si>
  <si>
    <t>CUST_NAME</t>
  </si>
  <si>
    <t>Manual family head name</t>
  </si>
  <si>
    <t>CONST_OF_CUSTOMER</t>
  </si>
  <si>
    <t>Department</t>
  </si>
  <si>
    <t>Account closure Flag - as on date</t>
  </si>
  <si>
    <t>Account status - as on date</t>
  </si>
  <si>
    <t>BO updation (Yes / No) as on date</t>
  </si>
  <si>
    <t>Yes</t>
  </si>
  <si>
    <t>No</t>
  </si>
  <si>
    <t>Mukund Raichur</t>
  </si>
  <si>
    <t>From</t>
  </si>
  <si>
    <t>To</t>
  </si>
  <si>
    <t>Multiplier</t>
  </si>
  <si>
    <t>Frequency</t>
  </si>
  <si>
    <t>Applicable from date</t>
  </si>
  <si>
    <t>Applicable to date</t>
  </si>
  <si>
    <t>Quaterly</t>
  </si>
  <si>
    <t>Monthly</t>
  </si>
  <si>
    <t>Annual</t>
  </si>
  <si>
    <t>SRM category</t>
  </si>
  <si>
    <t>Within TAT % - From</t>
  </si>
  <si>
    <t>Within TAT % - To</t>
  </si>
  <si>
    <t>Front end</t>
  </si>
  <si>
    <t>Execution</t>
  </si>
  <si>
    <t>Cumulative % - From</t>
  </si>
  <si>
    <t>Cumulative % - To</t>
  </si>
  <si>
    <t>Average score -From</t>
  </si>
  <si>
    <t>Average score - To</t>
  </si>
  <si>
    <t>From %</t>
  </si>
  <si>
    <t>To %</t>
  </si>
  <si>
    <t>Weightage_Ratings</t>
  </si>
  <si>
    <t>Parameter</t>
  </si>
  <si>
    <t>Weightage</t>
  </si>
  <si>
    <t>Frontend</t>
  </si>
  <si>
    <t>Meetings</t>
  </si>
  <si>
    <t>Report Name</t>
  </si>
  <si>
    <t>Data Files</t>
  </si>
  <si>
    <t>Applicability</t>
  </si>
  <si>
    <t>Calculation</t>
  </si>
  <si>
    <t>Refresh frequency</t>
  </si>
  <si>
    <t>Grid details</t>
  </si>
  <si>
    <t>Dimension/Filters</t>
  </si>
  <si>
    <t>Access Role</t>
  </si>
  <si>
    <t>Dashboard visuals of KRA parameters</t>
  </si>
  <si>
    <t>KRA report</t>
  </si>
  <si>
    <t xml:space="preserve">SRs – Service Requests </t>
  </si>
  <si>
    <t>Applicable to Front-end SRM, execution and CA SRM</t>
  </si>
  <si>
    <t xml:space="preserve">1.Actual TAT will be calculated based on Open &amp; closure date of the respective SR. If closure date is not available in the report (SR still in Open status), then closure date is considered as today’s date.This calculation is excluding Saturday, Sunday and all public holidays.
(If SR opened on weekends or holidays formula will remain same)
2.Based on TAT &amp; Defined TAT, it is determined whether the respective SR is within or beyond TAT
3. % TAT will be calculated similar to the Non closed SR report
4.Based on % TAT the points will be calculated basis the below table:(for withi n TAT count) -
%	 Points
95-100%	15
90-&lt;95%	10
80-&lt;90%	8
70-&lt;80%	6
70-&lt;60%	4
&lt;60%	0
5. Based on count of SRs for the quarter,we will use the multiplier as mentioned in the input file format sheet(Multiplier_SR)
6. The final points is the multiplication of the value calculated from step 4 and step 5 
Eg: If we get 15 from step 4 and 0.9 from step 5. Total points will be (15*0.9)= 13.5= 14 (Use round Up in calculation)
7.% grid is different for SRM categories.
8. SRM identification is basis 'created by' column
9.Public holidays will be conisdered as per the states
</t>
  </si>
  <si>
    <t>Daily, 11am, 12pm,2pm,3pm,4pm,5pm,6pm,7pm,8pm</t>
  </si>
  <si>
    <t>As per the format provided for respective SRM category(Frontend SRM/Execution SRM and CA SRM - Refer KRA formats attached)
A table with all the fields will be provided from which all the details can be exported to excel directy from the dashboard</t>
  </si>
  <si>
    <t xml:space="preserve">Filters by SRM name,Region, location,Month,Quarter,Year
</t>
  </si>
  <si>
    <t>1.SRM can view his /her details
2.Supervisor can view all the details of SRMs tagged to him
4.RH can view only his specific region details
5.NH can view all details</t>
  </si>
  <si>
    <t>Count of total SR's raised SRM wise will be as per 'created by' column
Count of SR's gone beyond TAT SRM wise will be combination of column 'created by' and 'within/beyond TAT'
Show Pie chart with both Within and Beyond TAT values</t>
  </si>
  <si>
    <t>Final docking value to be directly taken from the 'Final Docking' column provided in the format</t>
  </si>
  <si>
    <t>Filters by SRM name,Region, location,Month,Quarter,Year</t>
  </si>
  <si>
    <t>Points to be displayed for 'complaints', 'number of errors' and 'final docking' SRM wise.
Complaints -Total Docking
Errors - Total Docking</t>
  </si>
  <si>
    <t>1.Points will be calculated basis cumulative count and % grid.
2. Total count of transactions of SRMs will be calculated
3.% is the Cumulative count of respective SRMs divided by total count of transactions 
4. Points will be calculated on the basis below % grid
95 - 100 Percentile - 10
85 - 95 Percentile -   9
75 -85 Percentile -    8
65-75 Percentile -     7
55-65 Percentile -     6
45-55 Percentile -     5
35-45 Percentile -     4
25-35 Percentile -     3
15-25 Percentile -     2
0-15 Percentile -       1
Eg: Please refer Transaction sheet for calculation sample</t>
  </si>
  <si>
    <t>Count of Transaction SRM wise</t>
  </si>
  <si>
    <t>As applicable</t>
  </si>
  <si>
    <r>
      <t xml:space="preserve">Front-end SRM, execution SRM
</t>
    </r>
    <r>
      <rPr>
        <sz val="10"/>
        <color theme="5" tint="-0.249977111117893"/>
        <rFont val="Arial"/>
        <family val="2"/>
      </rPr>
      <t>CA SRM</t>
    </r>
  </si>
  <si>
    <t>NPS rating to be taken directly from the NPS rating column of the input file. Post this average of the NPS rating will be taken
Multiplier will be used :If Average of score is &lt;5, then average*0.85, If Average of score is&lt;8, the average*0.9, else average*1. This will give the NPS points</t>
  </si>
  <si>
    <t>VOC</t>
  </si>
  <si>
    <t>Currently not to be considered</t>
  </si>
  <si>
    <t>Cross Sell+ Digital</t>
  </si>
  <si>
    <t>Applicable to ONLY Front-end SRM and CA SRM</t>
  </si>
  <si>
    <t>Points’ to be taken directly from from the input file</t>
  </si>
  <si>
    <t>Points achieved SRM wise</t>
  </si>
  <si>
    <t>% contacted will be directly taken from the input file
Points to be taken in calculation basis % contacted, e.g 100% - 10, 95% - 9.5, 80% - 8</t>
  </si>
  <si>
    <t>% contacted' field SRM wise</t>
  </si>
  <si>
    <t>Relationship Calls</t>
  </si>
  <si>
    <t>Points calculation will be based on % contacted which will be directly taken from the input file
Points to be taken in calculation basis % contacted, e.g 100% - 10, 95% - 9.5, 80% - 8</t>
  </si>
  <si>
    <t>'% contacted' field SRM wise</t>
  </si>
  <si>
    <t>FPT (Account Opening First Pass)</t>
  </si>
  <si>
    <t>Applicable to ONLY Execution SRM and CA SRM</t>
  </si>
  <si>
    <t>FPT/Non FPT column has to be referred to get the count of FPT
% FPT =No of FPT/Total data for that SRM
Points will be calculated on the  basis of below grid
95%-100% benchmark met : 25
90 - &lt;95% benchmark met : 20
85% - &lt;90% benchmark met : 15
80% - &lt;85% benchmark met : 10
&lt;80% : 0</t>
  </si>
  <si>
    <t>Count of 'FPT/Non FPT' column SRM wise</t>
  </si>
  <si>
    <t>Applicable to Front-end SRM and CA SRM</t>
  </si>
  <si>
    <t xml:space="preserve">ReKYC &amp; Risk Profile – % Completed out of entire base uploaded.
Out of 10 (ReKYC 50% and Risk Profile 50%)
ReKYC &amp; UBO (CA SRM) –Based on % Completed out of entire base uploaded.
Out of 10 (ReKYC 70% and UBO 30%)
percentage based on base and how many were completed - point out of 10
</t>
  </si>
  <si>
    <t>For Re-KYC and risk profile, visuals will be as per the Re-KYC and Risk profile report
UBO:- Visuals will show count of 'NO' vs 'YES'</t>
  </si>
  <si>
    <t>Annual Calculation</t>
  </si>
  <si>
    <t>All SRMs</t>
  </si>
  <si>
    <t xml:space="preserve">
Yearly calculation will be average of each quarter % 
Yearly calculation will show all the parameters of the SRM basis the quarter calculation considering the SRM category 
Annual calculation
For Annual Score calc., score =AVERAGE (Q1%, Q2%, Q3%, Q4%)]</t>
  </si>
  <si>
    <t>TLs and BH Logic</t>
  </si>
  <si>
    <t>-</t>
  </si>
  <si>
    <t>TLs and BH</t>
  </si>
  <si>
    <t>Final Score = [40% Self Score + 60% Team Score] divided by Average of “Total out of”</t>
  </si>
  <si>
    <t>RH Logic</t>
  </si>
  <si>
    <t>RH</t>
  </si>
  <si>
    <t>Final Score = % of [Average of Team score / Average of Out of]</t>
  </si>
  <si>
    <t>Front-end SRM (out of 100):
SR: 15 
Transactions: 15
Docking: -25
NPS/VOC: 10
Callings/Meetings: 20
Cross Sell + Digital: 30
Compliance: 10
Execution SRM (out of 100):
SR: 65
FPT: 25
Docking: -10
NPS/VOC: 10
CA SRM (out of 100):
SR: 20
FPT: 15
Docking: -15
Cross Sell + Digital: 20
Compliance: 15
Callings/Meetings: 20
NPS/VOC:10</t>
  </si>
  <si>
    <t>Frontend SRM</t>
  </si>
  <si>
    <t>Rankings</t>
  </si>
  <si>
    <t>SRM-wise Scores &amp; Ranking</t>
  </si>
  <si>
    <t>Region-wise Scores &amp; Ranking</t>
  </si>
  <si>
    <t>FINAL SCORE (%)</t>
  </si>
  <si>
    <t>Rank</t>
  </si>
  <si>
    <t>Region</t>
  </si>
  <si>
    <t>Final Score</t>
  </si>
  <si>
    <t>No of SRMs</t>
  </si>
  <si>
    <t>Ratings</t>
  </si>
  <si>
    <t>SR (Request, Queries, Complaint)</t>
  </si>
  <si>
    <t xml:space="preserve">Transactions
</t>
  </si>
  <si>
    <t xml:space="preserve">Callings         </t>
  </si>
  <si>
    <t>VOC - NPS</t>
  </si>
  <si>
    <t>Overall Score</t>
  </si>
  <si>
    <t>Out of</t>
  </si>
  <si>
    <t>TL/Regional Head</t>
  </si>
  <si>
    <t>Ranking is basis the highest to lowest %.</t>
  </si>
  <si>
    <t>Currently bonus column  will be blank</t>
  </si>
  <si>
    <t>* The numbers mentioned in the ratings are the individual parameter weightages</t>
  </si>
  <si>
    <t>* ‘Out of’ is addition of all parameters weightage except the ‘Docking’ which will be ‘100’, in ‘Overall score’ we need to add all parameters score including docking</t>
  </si>
  <si>
    <t xml:space="preserve">
FPT</t>
  </si>
  <si>
    <t>Details</t>
  </si>
  <si>
    <t>All the parameter details can be directly exported from Power BI</t>
  </si>
  <si>
    <t>File format and name of files should not be changed once finalized</t>
  </si>
  <si>
    <t>Scheduler to read the data will be daily at 11am, 12pm,2pm,3pm,4pm,5pm,6pm,7pm,8pm</t>
  </si>
  <si>
    <t>Quarterly calculation will be done on Quarter end+ 1month end</t>
  </si>
  <si>
    <t>Rating calculation of each parameter will be on monthly basis or as on when data is updated in system. – This will be displayed only for the parameter where monthly logic is available and no quarter logic is there. As and when data is uploaded, the calculations will be done as per avaialble data at that time and will be shown in the dashboard</t>
  </si>
  <si>
    <t>Each quarter ratings and rankings will be saved in system for yearly calculation purpose</t>
  </si>
  <si>
    <t>Ratings and Rankings will be in separate sheets in the dashboard.Rating will be available monthly, quarterly and yearly</t>
  </si>
  <si>
    <t>User/TL/RH/NH can check his/team old quarter/year ranking stored in system</t>
  </si>
  <si>
    <t>NPS not avalable then- Do not consider that weightage in quarterly calculation in out of and remove %. E.g if NPS not available in that quarter then out of will be ‘90’ as weightage for NPS is ‘10’, so % will be basis out of ‘90’ for that quarter</t>
  </si>
  <si>
    <t>All files to be maintained in location. Any data removed, duplicated will have impact on overall calculation
File format in each folder should be same, else it will not get read by Power BI</t>
  </si>
  <si>
    <t>Generic Rules for files in location:</t>
  </si>
  <si>
    <t>All files to be maintained in location. Any data removed, duplicated will have impact on overall calculation.</t>
  </si>
  <si>
    <t>File format in each folder should be same, else it will not get read by system.</t>
  </si>
  <si>
    <t>Data can be stored in folder as on when available, and system will read the data and show the ratings basis that data</t>
  </si>
  <si>
    <t>Transactions calculation sample</t>
  </si>
  <si>
    <t>Row Labels</t>
  </si>
  <si>
    <t>Count of SRM</t>
  </si>
  <si>
    <t>Cum</t>
  </si>
  <si>
    <t>%</t>
  </si>
  <si>
    <t>Shivani Minz</t>
  </si>
  <si>
    <t>Chaitali Sanghvi</t>
  </si>
  <si>
    <t>Geeta Najkani</t>
  </si>
  <si>
    <t>Aarti Saini</t>
  </si>
  <si>
    <t>Dipesh Jadhav</t>
  </si>
  <si>
    <t>Aiswarya K</t>
  </si>
  <si>
    <t>Gaganmeet Sahni</t>
  </si>
  <si>
    <t>Tanvi Wadkar</t>
  </si>
  <si>
    <t>Abhay Shah</t>
  </si>
  <si>
    <t>Kaveri KK</t>
  </si>
  <si>
    <t>Ashwini Vispute</t>
  </si>
  <si>
    <t>Priyanka Parakh</t>
  </si>
  <si>
    <t>Priti Premkumar</t>
  </si>
  <si>
    <t>Geeta Vohra</t>
  </si>
  <si>
    <t>Vishwa Pandita</t>
  </si>
  <si>
    <t>Sharadkumar Shetty</t>
  </si>
  <si>
    <t>Abhishek Kashyap</t>
  </si>
  <si>
    <t>Godwin Ferreira</t>
  </si>
  <si>
    <t>Namrata Walaskar</t>
  </si>
  <si>
    <t>Ritika Sharma</t>
  </si>
  <si>
    <t>Meenakshi Rathi</t>
  </si>
  <si>
    <t>Shairoz Tejani</t>
  </si>
  <si>
    <t>Deepa Ahuja</t>
  </si>
  <si>
    <t>Abhishek Kadam</t>
  </si>
  <si>
    <t>Krupa Mehta</t>
  </si>
  <si>
    <t>Prathima P</t>
  </si>
  <si>
    <t>SRM Name not found</t>
  </si>
  <si>
    <t>Sumit Sethi</t>
  </si>
  <si>
    <t>Bindu Sharma</t>
  </si>
  <si>
    <t>Vikas Sharma</t>
  </si>
  <si>
    <t>Hardaman Kaur</t>
  </si>
  <si>
    <t>Raj Patel</t>
  </si>
  <si>
    <t>Niranjan Thakar</t>
  </si>
  <si>
    <t>Deepa Dattani</t>
  </si>
  <si>
    <t>Shruti Bagaria</t>
  </si>
  <si>
    <t>Taniya Tiwari</t>
  </si>
  <si>
    <t>Sharmila Cruz</t>
  </si>
  <si>
    <t>Merlyn Chettiar</t>
  </si>
  <si>
    <t>Nikhil Sidana</t>
  </si>
  <si>
    <t>Bansi Shah</t>
  </si>
  <si>
    <t>Chetana Dongare</t>
  </si>
  <si>
    <t>Jyoti Malkani</t>
  </si>
  <si>
    <t>Kavitha C</t>
  </si>
  <si>
    <t>Tanvi Chadha</t>
  </si>
  <si>
    <t>KV Kartik</t>
  </si>
  <si>
    <t>Meghal Upadhyay</t>
  </si>
  <si>
    <t>Neha Khanna</t>
  </si>
  <si>
    <t>Hariprasad Devarasetty</t>
  </si>
  <si>
    <t>Arvind Sivakumar</t>
  </si>
  <si>
    <t>Lalit Mahato</t>
  </si>
  <si>
    <t>Ranjana Vishwakarma</t>
  </si>
  <si>
    <t xml:space="preserve">Nimesh Bakharia </t>
  </si>
  <si>
    <t>Sajal Kapoor</t>
  </si>
  <si>
    <t>Nishi Gupta</t>
  </si>
  <si>
    <t>Grand Total</t>
  </si>
  <si>
    <t>SRs calculation sample</t>
  </si>
  <si>
    <t>Beyond TAT</t>
  </si>
  <si>
    <t>Within TAT</t>
  </si>
  <si>
    <t>Within TAT %</t>
  </si>
  <si>
    <t>Parth Gada</t>
  </si>
  <si>
    <t>Arpita Patidar</t>
  </si>
  <si>
    <t>Geeta Tripathi</t>
  </si>
  <si>
    <t>Aditya Badola</t>
  </si>
  <si>
    <t>Ashwini Talegaonkar</t>
  </si>
  <si>
    <t>Bhanu Sharma</t>
  </si>
  <si>
    <t>Meeta Khosla</t>
  </si>
  <si>
    <t>Mita Ghosh</t>
  </si>
  <si>
    <t>Compliance - Data is incremental every quarter, refer example below</t>
  </si>
  <si>
    <t>Period</t>
  </si>
  <si>
    <t>Connected</t>
  </si>
  <si>
    <t>Base</t>
  </si>
  <si>
    <t>Q1</t>
  </si>
  <si>
    <t>Q2</t>
  </si>
  <si>
    <t>(Q1 + 4 new = 12)</t>
  </si>
  <si>
    <t>(Q1 + 10 new = 20)</t>
  </si>
  <si>
    <t>Q3</t>
  </si>
  <si>
    <t>(Q2 + 8 new = 20)</t>
  </si>
  <si>
    <t>(Q2 + 10 new = 30)</t>
  </si>
  <si>
    <t>Q4</t>
  </si>
  <si>
    <t>(Q3 + 20 new = 40)</t>
  </si>
  <si>
    <t>(Q3 + 10 new = 40)</t>
  </si>
  <si>
    <t>Annual calculation sample</t>
  </si>
  <si>
    <t>AVERAGE</t>
  </si>
  <si>
    <t>SRM Scenarios</t>
  </si>
  <si>
    <t>Score</t>
  </si>
  <si>
    <t>A (Front-end entire year)</t>
  </si>
  <si>
    <t>B (Execution to Front-end in Q3)</t>
  </si>
  <si>
    <t>C (New Joineein Q2)</t>
  </si>
  <si>
    <t>D (Execution SRM throught the year)</t>
  </si>
  <si>
    <t>Front-end</t>
  </si>
  <si>
    <t>NPS/VOC (NA if not found in a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</si>
</sst>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409]d\-mmm\-yy;@"/>
    <numFmt numFmtId="166" formatCode="[$-10409]m/d/yyyy\ h:mm:ss\ AM/PM"/>
    <numFmt numFmtId="167" formatCode="[$-F800]dddd\,\ mmmm\ dd\,\ yyyy"/>
  </numFmts>
  <fonts count="23">
    <font>
      <sz val="11"/>
      <color theme="1"/>
      <name val="Calibri"/>
      <family val="2"/>
      <scheme val="minor"/>
    </font>
    <font>
      <sz val="11"/>
      <color theme="1"/>
      <name val="Calibri"/>
      <family val="2"/>
      <scheme val="minor"/>
    </font>
    <font>
      <sz val="10"/>
      <color theme="1"/>
      <name val="Arial"/>
      <family val="2"/>
    </font>
    <font>
      <sz val="10"/>
      <color theme="0"/>
      <name val="Arial"/>
      <family val="2"/>
    </font>
    <font>
      <sz val="10"/>
      <color rgb="FF000000"/>
      <name val="Arial"/>
      <family val="2"/>
    </font>
    <font>
      <sz val="10"/>
      <name val="Arial"/>
      <family val="2"/>
    </font>
    <font>
      <b/>
      <sz val="10"/>
      <color theme="1"/>
      <name val="Arial"/>
      <family val="2"/>
    </font>
    <font>
      <sz val="10"/>
      <color theme="1"/>
      <name val="Calibri"/>
      <family val="2"/>
      <scheme val="minor"/>
    </font>
    <font>
      <sz val="12"/>
      <color theme="0"/>
      <name val="Arial"/>
      <family val="2"/>
    </font>
    <font>
      <b/>
      <u/>
      <sz val="10"/>
      <color theme="1"/>
      <name val="Arial"/>
      <family val="2"/>
    </font>
    <font>
      <b/>
      <sz val="11"/>
      <color theme="1"/>
      <name val="Calibri"/>
      <family val="2"/>
      <scheme val="minor"/>
    </font>
    <font>
      <b/>
      <sz val="10"/>
      <color rgb="FF000000"/>
      <name val="Arial"/>
      <family val="2"/>
    </font>
    <font>
      <b/>
      <u/>
      <sz val="10"/>
      <color rgb="FF000000"/>
      <name val="Arial"/>
      <family val="2"/>
    </font>
    <font>
      <b/>
      <sz val="10"/>
      <color theme="5" tint="-0.249977111117893"/>
      <name val="Arial"/>
      <family val="2"/>
    </font>
    <font>
      <b/>
      <sz val="11"/>
      <color theme="5" tint="-0.249977111117893"/>
      <name val="Calibri"/>
      <family val="2"/>
      <scheme val="minor"/>
    </font>
    <font>
      <sz val="10"/>
      <color rgb="FFFF0000"/>
      <name val="Arial"/>
      <family val="2"/>
    </font>
    <font>
      <sz val="11"/>
      <color rgb="FF000000"/>
      <name val="Calibri"/>
      <family val="2"/>
    </font>
    <font>
      <sz val="11"/>
      <color rgb="FF1F497D"/>
      <name val="Calibri"/>
      <family val="2"/>
      <scheme val="minor"/>
    </font>
    <font>
      <sz val="10"/>
      <color theme="5" tint="-0.249977111117893"/>
      <name val="Arial"/>
      <family val="2"/>
    </font>
    <font>
      <b/>
      <sz val="10"/>
      <color theme="5" tint="-0.249977111117893"/>
      <name val="Calibri"/>
      <family val="2"/>
      <scheme val="minor"/>
    </font>
    <font>
      <b/>
      <u/>
      <sz val="8"/>
      <color theme="1"/>
      <name val="Arial"/>
      <family val="2"/>
    </font>
    <font>
      <sz val="8"/>
      <color theme="1"/>
      <name val="Arial"/>
      <family val="2"/>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theme="4" tint="0.79998168889431442"/>
      </patternFill>
    </fill>
    <fill>
      <patternFill patternType="solid">
        <fgColor theme="7" tint="-0.249977111117893"/>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55">
    <xf numFmtId="0" fontId="0" fillId="0" borderId="0" xfId="0"/>
    <xf numFmtId="0" fontId="2" fillId="0" borderId="1" xfId="0" applyFont="1" applyBorder="1"/>
    <xf numFmtId="0" fontId="3" fillId="2" borderId="1" xfId="0" applyFont="1" applyFill="1" applyBorder="1"/>
    <xf numFmtId="0" fontId="3" fillId="2" borderId="0" xfId="0" applyFont="1" applyFill="1"/>
    <xf numFmtId="0" fontId="2" fillId="0" borderId="1" xfId="0" applyFont="1" applyBorder="1" applyAlignment="1">
      <alignment vertical="center"/>
    </xf>
    <xf numFmtId="0" fontId="2" fillId="0" borderId="1" xfId="0" applyFont="1" applyBorder="1" applyAlignment="1">
      <alignment wrapText="1"/>
    </xf>
    <xf numFmtId="0" fontId="3" fillId="2" borderId="1" xfId="0" applyFont="1" applyFill="1" applyBorder="1" applyAlignment="1">
      <alignment horizontal="center" vertical="center" wrapText="1"/>
    </xf>
    <xf numFmtId="0" fontId="2" fillId="3" borderId="1" xfId="0" applyFont="1" applyFill="1" applyBorder="1"/>
    <xf numFmtId="0" fontId="2" fillId="0" borderId="1" xfId="0" applyFont="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2" fillId="0" borderId="0" xfId="0" applyFont="1"/>
    <xf numFmtId="0" fontId="4" fillId="4" borderId="1" xfId="0" applyFont="1" applyFill="1" applyBorder="1" applyAlignment="1">
      <alignment horizontal="left" vertical="top" readingOrder="1"/>
    </xf>
    <xf numFmtId="166" fontId="4" fillId="4" borderId="1" xfId="0" applyNumberFormat="1" applyFont="1" applyFill="1" applyBorder="1" applyAlignment="1">
      <alignment horizontal="left" vertical="top" readingOrder="1"/>
    </xf>
    <xf numFmtId="0" fontId="2" fillId="4" borderId="1" xfId="0" applyFont="1" applyFill="1" applyBorder="1"/>
    <xf numFmtId="0" fontId="4" fillId="4" borderId="1" xfId="0" applyFont="1" applyFill="1" applyBorder="1" applyAlignment="1">
      <alignment horizontal="center" vertical="center" readingOrder="1"/>
    </xf>
    <xf numFmtId="0" fontId="2" fillId="4" borderId="1" xfId="0" applyFont="1" applyFill="1" applyBorder="1" applyAlignment="1">
      <alignment horizontal="center"/>
    </xf>
    <xf numFmtId="0" fontId="4" fillId="3" borderId="1" xfId="0" applyFont="1" applyFill="1" applyBorder="1" applyAlignment="1">
      <alignment horizontal="left" vertical="top" readingOrder="1"/>
    </xf>
    <xf numFmtId="166" fontId="4" fillId="3" borderId="1" xfId="0" applyNumberFormat="1" applyFont="1" applyFill="1" applyBorder="1" applyAlignment="1">
      <alignment horizontal="left" vertical="top" readingOrder="1"/>
    </xf>
    <xf numFmtId="0" fontId="2" fillId="3" borderId="1" xfId="0" applyFont="1" applyFill="1" applyBorder="1" applyAlignment="1">
      <alignment horizontal="center"/>
    </xf>
    <xf numFmtId="0" fontId="3" fillId="2" borderId="1" xfId="0" applyFont="1" applyFill="1" applyBorder="1" applyAlignment="1">
      <alignment horizontal="left" vertical="top"/>
    </xf>
    <xf numFmtId="167" fontId="3" fillId="2" borderId="1" xfId="0" applyNumberFormat="1" applyFont="1" applyFill="1" applyBorder="1" applyAlignment="1">
      <alignment horizontal="left" vertical="top"/>
    </xf>
    <xf numFmtId="0" fontId="3" fillId="2" borderId="1" xfId="0" applyFont="1" applyFill="1" applyBorder="1" applyAlignment="1">
      <alignment horizontal="left"/>
    </xf>
    <xf numFmtId="165" fontId="3" fillId="2" borderId="1" xfId="0" applyNumberFormat="1" applyFont="1" applyFill="1" applyBorder="1" applyAlignment="1">
      <alignment horizontal="left" vertical="center"/>
    </xf>
    <xf numFmtId="165" fontId="3" fillId="2" borderId="1" xfId="0" applyNumberFormat="1" applyFont="1" applyFill="1" applyBorder="1" applyAlignment="1">
      <alignment horizontal="left"/>
    </xf>
    <xf numFmtId="0" fontId="2" fillId="3" borderId="1" xfId="0" applyFont="1" applyFill="1" applyBorder="1" applyAlignment="1">
      <alignment horizontal="left"/>
    </xf>
    <xf numFmtId="0" fontId="4" fillId="0" borderId="1" xfId="0" applyFont="1" applyBorder="1" applyAlignment="1">
      <alignment vertical="center"/>
    </xf>
    <xf numFmtId="0" fontId="4" fillId="0" borderId="1" xfId="0" applyFont="1" applyBorder="1" applyAlignment="1">
      <alignment horizontal="center" vertical="center"/>
    </xf>
    <xf numFmtId="17" fontId="4" fillId="0" borderId="1" xfId="0" quotePrefix="1" applyNumberFormat="1" applyFont="1" applyBorder="1" applyAlignment="1">
      <alignment horizontal="center" vertical="center"/>
    </xf>
    <xf numFmtId="167" fontId="3" fillId="2" borderId="1" xfId="0" applyNumberFormat="1" applyFont="1" applyFill="1" applyBorder="1"/>
    <xf numFmtId="0" fontId="3" fillId="2" borderId="1" xfId="0" applyFont="1" applyFill="1" applyBorder="1" applyAlignment="1">
      <alignment vertical="center"/>
    </xf>
    <xf numFmtId="9" fontId="2" fillId="3" borderId="1" xfId="0" applyNumberFormat="1" applyFont="1" applyFill="1" applyBorder="1"/>
    <xf numFmtId="0" fontId="2" fillId="4" borderId="1" xfId="0" applyFont="1" applyFill="1" applyBorder="1" applyAlignment="1">
      <alignment horizontal="left"/>
    </xf>
    <xf numFmtId="165" fontId="5" fillId="4" borderId="1" xfId="0" applyNumberFormat="1" applyFont="1" applyFill="1" applyBorder="1" applyAlignment="1">
      <alignment horizontal="left"/>
    </xf>
    <xf numFmtId="0" fontId="5" fillId="0" borderId="1" xfId="0" applyFont="1" applyBorder="1" applyAlignment="1">
      <alignment horizontal="left" vertical="center"/>
    </xf>
    <xf numFmtId="0" fontId="2" fillId="0" borderId="1" xfId="0" applyFont="1" applyBorder="1" applyAlignment="1">
      <alignment horizontal="left"/>
    </xf>
    <xf numFmtId="1" fontId="2" fillId="0" borderId="1" xfId="0" applyNumberFormat="1" applyFont="1" applyBorder="1" applyAlignment="1">
      <alignment horizontal="left"/>
    </xf>
    <xf numFmtId="0" fontId="4" fillId="0" borderId="1" xfId="0" applyFont="1" applyBorder="1" applyAlignment="1">
      <alignment horizontal="left" vertical="center"/>
    </xf>
    <xf numFmtId="0" fontId="3" fillId="2" borderId="1" xfId="0" applyFont="1" applyFill="1" applyBorder="1" applyAlignment="1">
      <alignment vertical="center" wrapText="1"/>
    </xf>
    <xf numFmtId="49" fontId="2" fillId="0" borderId="1" xfId="0" applyNumberFormat="1" applyFont="1" applyBorder="1"/>
    <xf numFmtId="167" fontId="3" fillId="2" borderId="1" xfId="0" applyNumberFormat="1" applyFont="1" applyFill="1" applyBorder="1" applyAlignment="1">
      <alignment vertical="center"/>
    </xf>
    <xf numFmtId="0" fontId="4" fillId="0" borderId="1" xfId="0" applyFont="1" applyBorder="1"/>
    <xf numFmtId="0" fontId="4" fillId="0" borderId="1" xfId="0" applyFont="1" applyBorder="1" applyAlignment="1">
      <alignment horizontal="right" vertical="center"/>
    </xf>
    <xf numFmtId="2" fontId="2" fillId="0" borderId="1" xfId="0" applyNumberFormat="1" applyFont="1" applyBorder="1"/>
    <xf numFmtId="0" fontId="6" fillId="0" borderId="1" xfId="0" applyFont="1" applyBorder="1"/>
    <xf numFmtId="0" fontId="7" fillId="0" borderId="0" xfId="0" applyFont="1"/>
    <xf numFmtId="0" fontId="2" fillId="0" borderId="0" xfId="0" applyFont="1" applyAlignment="1">
      <alignment horizontal="center" vertical="center"/>
    </xf>
    <xf numFmtId="0" fontId="7" fillId="0" borderId="0" xfId="0" applyFont="1" applyAlignment="1">
      <alignment horizontal="center" vertical="center"/>
    </xf>
    <xf numFmtId="10" fontId="2" fillId="3" borderId="1" xfId="0" applyNumberFormat="1" applyFont="1" applyFill="1" applyBorder="1"/>
    <xf numFmtId="0" fontId="2" fillId="0" borderId="1" xfId="0" applyFont="1" applyBorder="1" applyAlignment="1">
      <alignment horizontal="center"/>
    </xf>
    <xf numFmtId="2" fontId="2" fillId="3" borderId="1" xfId="1" applyNumberFormat="1" applyFont="1" applyFill="1" applyBorder="1"/>
    <xf numFmtId="10" fontId="2" fillId="0" borderId="0" xfId="0" applyNumberFormat="1" applyFont="1"/>
    <xf numFmtId="2" fontId="2" fillId="0" borderId="0" xfId="1" applyNumberFormat="1" applyFont="1"/>
    <xf numFmtId="9" fontId="4" fillId="0" borderId="1" xfId="0" applyNumberFormat="1" applyFont="1" applyBorder="1" applyAlignment="1">
      <alignment horizontal="center" vertical="center"/>
    </xf>
    <xf numFmtId="9" fontId="2" fillId="0" borderId="1" xfId="1" applyFont="1" applyBorder="1"/>
    <xf numFmtId="0" fontId="3" fillId="5" borderId="0" xfId="0" applyFont="1" applyFill="1"/>
    <xf numFmtId="0" fontId="3" fillId="5" borderId="0" xfId="0" applyFont="1" applyFill="1" applyAlignment="1">
      <alignment wrapText="1"/>
    </xf>
    <xf numFmtId="0" fontId="8" fillId="5" borderId="0" xfId="0" applyFont="1" applyFill="1"/>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2" xfId="0" applyFont="1" applyBorder="1"/>
    <xf numFmtId="0" fontId="6" fillId="0" borderId="0" xfId="0" applyFont="1"/>
    <xf numFmtId="0" fontId="6" fillId="0" borderId="6" xfId="0" applyFont="1" applyBorder="1"/>
    <xf numFmtId="0" fontId="2" fillId="0" borderId="6" xfId="0" applyFont="1" applyBorder="1" applyAlignment="1">
      <alignment horizontal="center" vertical="center"/>
    </xf>
    <xf numFmtId="9" fontId="6" fillId="0" borderId="6" xfId="1" applyFont="1" applyBorder="1" applyAlignment="1">
      <alignment horizontal="center" vertical="center"/>
    </xf>
    <xf numFmtId="9" fontId="6" fillId="0" borderId="6" xfId="0" applyNumberFormat="1" applyFont="1" applyBorder="1" applyAlignment="1">
      <alignment horizontal="center" vertical="center"/>
    </xf>
    <xf numFmtId="9" fontId="6" fillId="0" borderId="1" xfId="1" applyFont="1" applyBorder="1" applyAlignment="1">
      <alignment horizontal="center" vertical="center"/>
    </xf>
    <xf numFmtId="9" fontId="6" fillId="0" borderId="1" xfId="0" applyNumberFormat="1" applyFont="1" applyBorder="1" applyAlignment="1">
      <alignment horizontal="center" vertical="center"/>
    </xf>
    <xf numFmtId="0" fontId="9" fillId="0" borderId="1" xfId="0" applyFont="1" applyBorder="1"/>
    <xf numFmtId="0" fontId="6" fillId="0" borderId="1" xfId="0" applyFont="1" applyBorder="1" applyAlignment="1">
      <alignment horizontal="center" vertical="center"/>
    </xf>
    <xf numFmtId="0" fontId="2" fillId="3" borderId="0" xfId="0" applyFont="1" applyFill="1"/>
    <xf numFmtId="0" fontId="6" fillId="3" borderId="4" xfId="0" applyFont="1" applyFill="1" applyBorder="1"/>
    <xf numFmtId="0" fontId="6" fillId="3" borderId="5"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7" xfId="0" applyFont="1" applyFill="1" applyBorder="1" applyAlignment="1">
      <alignment wrapText="1"/>
    </xf>
    <xf numFmtId="0" fontId="0" fillId="0" borderId="7" xfId="0" applyBorder="1"/>
    <xf numFmtId="0" fontId="4" fillId="3" borderId="0" xfId="0" applyFont="1" applyFill="1" applyAlignment="1">
      <alignment horizontal="left" vertical="top" readingOrder="1"/>
    </xf>
    <xf numFmtId="166" fontId="4" fillId="3" borderId="0" xfId="0" applyNumberFormat="1" applyFont="1" applyFill="1" applyAlignment="1">
      <alignment horizontal="left" vertical="top" readingOrder="1"/>
    </xf>
    <xf numFmtId="166" fontId="4" fillId="4" borderId="0" xfId="0" applyNumberFormat="1" applyFont="1" applyFill="1" applyAlignment="1">
      <alignment horizontal="left" vertical="top" readingOrder="1"/>
    </xf>
    <xf numFmtId="0" fontId="4" fillId="3" borderId="0" xfId="0" applyFont="1" applyFill="1" applyAlignment="1">
      <alignment horizontal="center" vertical="center" readingOrder="1"/>
    </xf>
    <xf numFmtId="0" fontId="4" fillId="4" borderId="0" xfId="0" applyFont="1" applyFill="1" applyAlignment="1">
      <alignment horizontal="center" vertical="center" readingOrder="1"/>
    </xf>
    <xf numFmtId="0" fontId="2" fillId="3" borderId="0" xfId="0" applyFont="1" applyFill="1" applyAlignment="1">
      <alignment horizontal="center"/>
    </xf>
    <xf numFmtId="165" fontId="5" fillId="3" borderId="1" xfId="0" applyNumberFormat="1" applyFont="1" applyFill="1" applyBorder="1" applyAlignment="1">
      <alignment horizontal="left"/>
    </xf>
    <xf numFmtId="0" fontId="4" fillId="0" borderId="0" xfId="0" applyFont="1" applyAlignment="1">
      <alignment vertical="center"/>
    </xf>
    <xf numFmtId="17" fontId="2" fillId="0" borderId="0" xfId="0" applyNumberFormat="1" applyFont="1"/>
    <xf numFmtId="0" fontId="4" fillId="0" borderId="0" xfId="0" applyFont="1"/>
    <xf numFmtId="167" fontId="4" fillId="0" borderId="0" xfId="0" applyNumberFormat="1" applyFont="1"/>
    <xf numFmtId="2" fontId="2" fillId="0" borderId="0" xfId="0" applyNumberFormat="1" applyFont="1"/>
    <xf numFmtId="0" fontId="6" fillId="0" borderId="0" xfId="0" applyFont="1" applyAlignment="1">
      <alignment wrapText="1"/>
    </xf>
    <xf numFmtId="0" fontId="4" fillId="0" borderId="0" xfId="0" applyFont="1" applyAlignment="1">
      <alignment horizontal="right" vertical="center"/>
    </xf>
    <xf numFmtId="0" fontId="2" fillId="0" borderId="0" xfId="0" applyFont="1" applyAlignment="1">
      <alignment horizontal="center" vertical="center" wrapText="1"/>
    </xf>
    <xf numFmtId="0" fontId="10" fillId="0" borderId="0" xfId="0" applyFont="1"/>
    <xf numFmtId="0" fontId="3" fillId="0" borderId="0" xfId="0" applyFont="1"/>
    <xf numFmtId="0" fontId="11" fillId="3" borderId="0" xfId="0" applyFont="1" applyFill="1" applyAlignment="1">
      <alignment horizontal="left" vertical="top" readingOrder="1"/>
    </xf>
    <xf numFmtId="0" fontId="12" fillId="3" borderId="0" xfId="0" applyFont="1" applyFill="1" applyAlignment="1">
      <alignment horizontal="left" vertical="top" readingOrder="1"/>
    </xf>
    <xf numFmtId="0" fontId="2" fillId="3" borderId="0" xfId="0" applyFont="1" applyFill="1" applyAlignment="1">
      <alignment horizontal="left"/>
    </xf>
    <xf numFmtId="167" fontId="4" fillId="3" borderId="0" xfId="0" applyNumberFormat="1" applyFont="1" applyFill="1" applyAlignment="1">
      <alignment horizontal="left" vertical="top"/>
    </xf>
    <xf numFmtId="0" fontId="4" fillId="0" borderId="0" xfId="0" applyFont="1" applyAlignment="1">
      <alignment horizontal="center" vertical="center"/>
    </xf>
    <xf numFmtId="17" fontId="4" fillId="0" borderId="0" xfId="0" quotePrefix="1" applyNumberFormat="1" applyFont="1" applyAlignment="1">
      <alignment horizontal="center" vertical="center"/>
    </xf>
    <xf numFmtId="0" fontId="2" fillId="4" borderId="0" xfId="0" applyFont="1" applyFill="1"/>
    <xf numFmtId="9" fontId="2" fillId="3" borderId="0" xfId="0" applyNumberFormat="1" applyFont="1" applyFill="1"/>
    <xf numFmtId="0" fontId="5" fillId="0" borderId="0" xfId="0" applyFont="1" applyAlignment="1">
      <alignment horizontal="left" vertical="center"/>
    </xf>
    <xf numFmtId="0" fontId="2" fillId="0" borderId="0" xfId="0" applyFont="1" applyAlignment="1">
      <alignment horizontal="left"/>
    </xf>
    <xf numFmtId="1" fontId="2" fillId="0" borderId="0" xfId="0" applyNumberFormat="1" applyFont="1" applyAlignment="1">
      <alignment horizontal="left"/>
    </xf>
    <xf numFmtId="0" fontId="4" fillId="0" borderId="0" xfId="0" applyFont="1" applyAlignment="1">
      <alignment horizontal="left" vertical="center"/>
    </xf>
    <xf numFmtId="0" fontId="2" fillId="0" borderId="0" xfId="0" applyFont="1" applyAlignment="1">
      <alignment wrapText="1"/>
    </xf>
    <xf numFmtId="0" fontId="14" fillId="0" borderId="0" xfId="0" applyFont="1"/>
    <xf numFmtId="0" fontId="14" fillId="0" borderId="0" xfId="0" applyFont="1" applyAlignment="1">
      <alignment wrapText="1"/>
    </xf>
    <xf numFmtId="0" fontId="2" fillId="3" borderId="1" xfId="0" applyFont="1" applyFill="1" applyBorder="1" applyAlignment="1">
      <alignment wrapText="1"/>
    </xf>
    <xf numFmtId="0" fontId="11" fillId="0" borderId="0" xfId="0" applyFont="1" applyAlignment="1">
      <alignment vertical="center"/>
    </xf>
    <xf numFmtId="0" fontId="0" fillId="3" borderId="0" xfId="0" applyFill="1"/>
    <xf numFmtId="0" fontId="15" fillId="0" borderId="0" xfId="0" applyFont="1"/>
    <xf numFmtId="0" fontId="13" fillId="3" borderId="0" xfId="0" applyFont="1" applyFill="1"/>
    <xf numFmtId="2" fontId="2" fillId="3" borderId="1" xfId="0" applyNumberFormat="1" applyFont="1" applyFill="1" applyBorder="1"/>
    <xf numFmtId="0" fontId="13" fillId="3" borderId="0" xfId="0" applyFont="1" applyFill="1" applyAlignment="1">
      <alignment wrapText="1"/>
    </xf>
    <xf numFmtId="0" fontId="6" fillId="3" borderId="0" xfId="0" applyFont="1" applyFill="1"/>
    <xf numFmtId="0" fontId="3" fillId="3" borderId="0" xfId="0" applyFont="1" applyFill="1"/>
    <xf numFmtId="0" fontId="3" fillId="3" borderId="0" xfId="0" applyFont="1" applyFill="1" applyAlignment="1">
      <alignment vertical="center"/>
    </xf>
    <xf numFmtId="0" fontId="3" fillId="6" borderId="1" xfId="0" applyFont="1" applyFill="1" applyBorder="1" applyAlignment="1">
      <alignment vertical="center"/>
    </xf>
    <xf numFmtId="0" fontId="4" fillId="3" borderId="0" xfId="0" applyFont="1" applyFill="1" applyAlignment="1">
      <alignment vertical="center"/>
    </xf>
    <xf numFmtId="0" fontId="4" fillId="3" borderId="0" xfId="0" applyFont="1" applyFill="1" applyAlignment="1">
      <alignment horizontal="right" vertical="center"/>
    </xf>
    <xf numFmtId="0" fontId="3" fillId="5" borderId="1" xfId="0" applyFont="1" applyFill="1" applyBorder="1"/>
    <xf numFmtId="0" fontId="16" fillId="0" borderId="0" xfId="0" applyFont="1" applyAlignment="1">
      <alignment vertical="center"/>
    </xf>
    <xf numFmtId="0" fontId="2" fillId="3" borderId="1" xfId="0" applyFont="1" applyFill="1" applyBorder="1" applyAlignment="1">
      <alignment horizontal="center" vertical="center" wrapText="1"/>
    </xf>
    <xf numFmtId="0" fontId="17" fillId="0" borderId="0" xfId="0" applyFont="1" applyAlignment="1">
      <alignment vertical="center"/>
    </xf>
    <xf numFmtId="14" fontId="2" fillId="0" borderId="0" xfId="0" applyNumberFormat="1" applyFont="1"/>
    <xf numFmtId="0" fontId="9" fillId="0" borderId="0" xfId="0" applyFont="1"/>
    <xf numFmtId="0" fontId="2" fillId="0" borderId="0" xfId="0" applyFont="1" applyAlignment="1">
      <alignment horizontal="center"/>
    </xf>
    <xf numFmtId="0" fontId="20" fillId="0" borderId="1" xfId="0" applyFont="1" applyBorder="1"/>
    <xf numFmtId="0" fontId="21" fillId="0" borderId="1" xfId="0" applyFont="1" applyBorder="1" applyAlignment="1">
      <alignment horizontal="center" vertical="center"/>
    </xf>
    <xf numFmtId="0" fontId="20" fillId="0" borderId="0" xfId="0" applyFont="1"/>
    <xf numFmtId="0" fontId="21" fillId="0" borderId="0" xfId="0" applyFont="1" applyAlignment="1">
      <alignment horizontal="center" vertical="center"/>
    </xf>
    <xf numFmtId="0" fontId="21" fillId="0" borderId="1" xfId="0" applyFont="1" applyBorder="1"/>
    <xf numFmtId="0" fontId="21" fillId="0" borderId="0" xfId="0" applyFont="1"/>
    <xf numFmtId="0" fontId="21" fillId="0" borderId="3" xfId="0" applyFont="1" applyBorder="1"/>
    <xf numFmtId="0" fontId="21" fillId="0" borderId="3" xfId="0" applyFont="1" applyBorder="1" applyAlignment="1">
      <alignment horizontal="center" vertical="center"/>
    </xf>
    <xf numFmtId="0" fontId="21" fillId="0" borderId="1" xfId="0" applyFont="1" applyBorder="1" applyAlignment="1">
      <alignment horizontal="center"/>
    </xf>
    <xf numFmtId="0" fontId="21" fillId="0" borderId="1" xfId="0" applyFont="1" applyBorder="1" applyAlignment="1">
      <alignment wrapText="1"/>
    </xf>
    <xf numFmtId="0" fontId="2" fillId="0" borderId="1" xfId="0" quotePrefix="1" applyFont="1" applyBorder="1" applyAlignment="1">
      <alignment horizontal="left" vertical="center" wrapText="1"/>
    </xf>
    <xf numFmtId="0" fontId="2" fillId="0" borderId="6" xfId="0" applyFont="1" applyBorder="1"/>
    <xf numFmtId="0" fontId="4" fillId="0" borderId="6" xfId="0" applyFont="1" applyBorder="1" applyAlignment="1">
      <alignment horizontal="right" vertical="center"/>
    </xf>
    <xf numFmtId="14" fontId="2" fillId="0" borderId="1" xfId="0" applyNumberFormat="1" applyFont="1" applyBorder="1"/>
    <xf numFmtId="0" fontId="2" fillId="0" borderId="1" xfId="0" applyFont="1" applyBorder="1" applyAlignment="1">
      <alignment horizontal="center" vertical="center"/>
    </xf>
    <xf numFmtId="14" fontId="4" fillId="3" borderId="1" xfId="0" applyNumberFormat="1" applyFont="1" applyFill="1" applyBorder="1" applyAlignment="1">
      <alignment horizontal="left" vertical="top"/>
    </xf>
    <xf numFmtId="0" fontId="0" fillId="3" borderId="1" xfId="0" applyFill="1" applyBorder="1" applyAlignment="1">
      <alignment horizontal="left" wrapText="1"/>
    </xf>
    <xf numFmtId="0" fontId="2" fillId="0" borderId="1" xfId="0" applyFont="1" applyBorder="1" applyAlignment="1">
      <alignment horizontal="center" vertical="center"/>
    </xf>
    <xf numFmtId="0" fontId="19" fillId="0" borderId="0" xfId="0" applyFont="1" applyAlignment="1">
      <alignment horizontal="left" wrapText="1"/>
    </xf>
    <xf numFmtId="0" fontId="6" fillId="3" borderId="4" xfId="0" applyFont="1" applyFill="1" applyBorder="1" applyAlignment="1">
      <alignment horizontal="center"/>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0" fontId="3" fillId="5" borderId="0" xfId="0" applyFont="1" applyFill="1" applyAlignment="1"/>
    <xf numFmtId="0" fontId="2" fillId="0" borderId="0" xfId="0" applyFont="1" applyAlignment="1"/>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12700</xdr:colOff>
      <xdr:row>4</xdr:row>
      <xdr:rowOff>171451</xdr:rowOff>
    </xdr:from>
    <xdr:to>
      <xdr:col>5</xdr:col>
      <xdr:colOff>0</xdr:colOff>
      <xdr:row>12</xdr:row>
      <xdr:rowOff>57151</xdr:rowOff>
    </xdr:to>
    <xdr:sp macro="" textlink="">
      <xdr:nvSpPr>
        <xdr:cNvPr id="2" name="Rectangle 1">
          <a:extLst>
            <a:ext uri="{FF2B5EF4-FFF2-40B4-BE49-F238E27FC236}">
              <a16:creationId xmlns:a16="http://schemas.microsoft.com/office/drawing/2014/main" id="{E0888DC1-78FF-4D51-AB8E-6596CAFD866A}"/>
            </a:ext>
          </a:extLst>
        </xdr:cNvPr>
        <xdr:cNvSpPr/>
      </xdr:nvSpPr>
      <xdr:spPr>
        <a:xfrm>
          <a:off x="622300" y="908051"/>
          <a:ext cx="2673350" cy="13589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900">
            <a:latin typeface="Arial" panose="020B0604020202020204" pitchFamily="34" charset="0"/>
            <a:cs typeface="Arial" panose="020B0604020202020204" pitchFamily="34" charset="0"/>
          </a:endParaRPr>
        </a:p>
        <a:p>
          <a:pPr algn="ctr"/>
          <a:endParaRPr lang="en-IN" sz="900">
            <a:latin typeface="Arial" panose="020B0604020202020204" pitchFamily="34" charset="0"/>
            <a:cs typeface="Arial" panose="020B0604020202020204" pitchFamily="34" charset="0"/>
          </a:endParaRPr>
        </a:p>
        <a:p>
          <a:pPr algn="ctr"/>
          <a:r>
            <a:rPr lang="en-IN" sz="900">
              <a:latin typeface="Arial" panose="020B0604020202020204" pitchFamily="34" charset="0"/>
              <a:cs typeface="Arial" panose="020B0604020202020204" pitchFamily="34" charset="0"/>
            </a:rPr>
            <a:t>Users</a:t>
          </a:r>
          <a:r>
            <a:rPr lang="en-IN" sz="900" baseline="0">
              <a:latin typeface="Arial" panose="020B0604020202020204" pitchFamily="34" charset="0"/>
              <a:cs typeface="Arial" panose="020B0604020202020204" pitchFamily="34" charset="0"/>
            </a:rPr>
            <a:t> upload the base files in the shared folder - Refer Input file list sheet for the type of files to be uploaded and input file format sheet  for the respective formats. Below are the parameters for Frontend SRM,CA SRM and Execution SRM</a:t>
          </a:r>
          <a:endParaRPr lang="en-IN" sz="900">
            <a:latin typeface="Arial" panose="020B0604020202020204" pitchFamily="34" charset="0"/>
            <a:cs typeface="Arial" panose="020B0604020202020204" pitchFamily="34" charset="0"/>
          </a:endParaRPr>
        </a:p>
      </xdr:txBody>
    </xdr:sp>
    <xdr:clientData/>
  </xdr:twoCellAnchor>
  <xdr:twoCellAnchor>
    <xdr:from>
      <xdr:col>5</xdr:col>
      <xdr:colOff>0</xdr:colOff>
      <xdr:row>8</xdr:row>
      <xdr:rowOff>114301</xdr:rowOff>
    </xdr:from>
    <xdr:to>
      <xdr:col>5</xdr:col>
      <xdr:colOff>425450</xdr:colOff>
      <xdr:row>8</xdr:row>
      <xdr:rowOff>123825</xdr:rowOff>
    </xdr:to>
    <xdr:cxnSp macro="">
      <xdr:nvCxnSpPr>
        <xdr:cNvPr id="4" name="Straight Arrow Connector 3">
          <a:extLst>
            <a:ext uri="{FF2B5EF4-FFF2-40B4-BE49-F238E27FC236}">
              <a16:creationId xmlns:a16="http://schemas.microsoft.com/office/drawing/2014/main" id="{F96618AD-5463-4EF1-9840-B72BBD68775F}"/>
            </a:ext>
          </a:extLst>
        </xdr:cNvPr>
        <xdr:cNvCxnSpPr>
          <a:stCxn id="2" idx="3"/>
          <a:endCxn id="6" idx="1"/>
        </xdr:cNvCxnSpPr>
      </xdr:nvCxnSpPr>
      <xdr:spPr>
        <a:xfrm>
          <a:off x="3295650" y="1587501"/>
          <a:ext cx="425450" cy="95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425450</xdr:colOff>
      <xdr:row>4</xdr:row>
      <xdr:rowOff>177800</xdr:rowOff>
    </xdr:from>
    <xdr:to>
      <xdr:col>8</xdr:col>
      <xdr:colOff>152400</xdr:colOff>
      <xdr:row>12</xdr:row>
      <xdr:rowOff>69850</xdr:rowOff>
    </xdr:to>
    <xdr:sp macro="" textlink="">
      <xdr:nvSpPr>
        <xdr:cNvPr id="6" name="Rectangle 5">
          <a:extLst>
            <a:ext uri="{FF2B5EF4-FFF2-40B4-BE49-F238E27FC236}">
              <a16:creationId xmlns:a16="http://schemas.microsoft.com/office/drawing/2014/main" id="{13540A84-6E17-42A5-847A-98526F706D0F}"/>
            </a:ext>
          </a:extLst>
        </xdr:cNvPr>
        <xdr:cNvSpPr/>
      </xdr:nvSpPr>
      <xdr:spPr>
        <a:xfrm>
          <a:off x="3943350" y="914400"/>
          <a:ext cx="1816100" cy="136525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900">
            <a:latin typeface="Arial" panose="020B0604020202020204" pitchFamily="34" charset="0"/>
            <a:cs typeface="Arial" panose="020B0604020202020204" pitchFamily="34" charset="0"/>
          </a:endParaRPr>
        </a:p>
        <a:p>
          <a:pPr algn="ctr"/>
          <a:r>
            <a:rPr lang="en-IN" sz="900">
              <a:latin typeface="Arial" panose="020B0604020202020204" pitchFamily="34" charset="0"/>
              <a:cs typeface="Arial" panose="020B0604020202020204" pitchFamily="34" charset="0"/>
            </a:rPr>
            <a:t>Computations are done</a:t>
          </a:r>
          <a:r>
            <a:rPr lang="en-IN" sz="900" baseline="0">
              <a:latin typeface="Arial" panose="020B0604020202020204" pitchFamily="34" charset="0"/>
              <a:cs typeface="Arial" panose="020B0604020202020204" pitchFamily="34" charset="0"/>
            </a:rPr>
            <a:t> for ratings and rankings based on the logics - Refer computations sheet for detailed logics for base files and master files. Computations will be done for the below 3 types of SRM categories</a:t>
          </a:r>
          <a:endParaRPr lang="en-IN" sz="900">
            <a:latin typeface="Arial" panose="020B0604020202020204" pitchFamily="34" charset="0"/>
            <a:cs typeface="Arial" panose="020B0604020202020204" pitchFamily="34" charset="0"/>
          </a:endParaRPr>
        </a:p>
      </xdr:txBody>
    </xdr:sp>
    <xdr:clientData/>
  </xdr:twoCellAnchor>
  <xdr:twoCellAnchor>
    <xdr:from>
      <xdr:col>10</xdr:col>
      <xdr:colOff>514350</xdr:colOff>
      <xdr:row>1</xdr:row>
      <xdr:rowOff>31750</xdr:rowOff>
    </xdr:from>
    <xdr:to>
      <xdr:col>13</xdr:col>
      <xdr:colOff>298450</xdr:colOff>
      <xdr:row>4</xdr:row>
      <xdr:rowOff>171450</xdr:rowOff>
    </xdr:to>
    <xdr:sp macro="" textlink="">
      <xdr:nvSpPr>
        <xdr:cNvPr id="18" name="Rectangle 17">
          <a:extLst>
            <a:ext uri="{FF2B5EF4-FFF2-40B4-BE49-F238E27FC236}">
              <a16:creationId xmlns:a16="http://schemas.microsoft.com/office/drawing/2014/main" id="{D37DE32F-F77F-4149-BB86-20A929276CCB}"/>
            </a:ext>
          </a:extLst>
        </xdr:cNvPr>
        <xdr:cNvSpPr/>
      </xdr:nvSpPr>
      <xdr:spPr>
        <a:xfrm>
          <a:off x="6610350" y="215900"/>
          <a:ext cx="1612900" cy="69215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Monthly calculations will be done by Power</a:t>
          </a:r>
          <a:r>
            <a:rPr lang="en-IN" sz="900" baseline="0">
              <a:latin typeface="Arial" panose="020B0604020202020204" pitchFamily="34" charset="0"/>
              <a:cs typeface="Arial" panose="020B0604020202020204" pitchFamily="34" charset="0"/>
            </a:rPr>
            <a:t> BI- refer format in Output table 1,2,3 based on SRM Category</a:t>
          </a:r>
          <a:endParaRPr lang="en-IN" sz="900">
            <a:latin typeface="Arial" panose="020B0604020202020204" pitchFamily="34" charset="0"/>
            <a:cs typeface="Arial" panose="020B0604020202020204" pitchFamily="34" charset="0"/>
          </a:endParaRPr>
        </a:p>
      </xdr:txBody>
    </xdr:sp>
    <xdr:clientData/>
  </xdr:twoCellAnchor>
  <xdr:twoCellAnchor>
    <xdr:from>
      <xdr:col>10</xdr:col>
      <xdr:colOff>546100</xdr:colOff>
      <xdr:row>6</xdr:row>
      <xdr:rowOff>95250</xdr:rowOff>
    </xdr:from>
    <xdr:to>
      <xdr:col>13</xdr:col>
      <xdr:colOff>273050</xdr:colOff>
      <xdr:row>11</xdr:row>
      <xdr:rowOff>63500</xdr:rowOff>
    </xdr:to>
    <xdr:sp macro="" textlink="">
      <xdr:nvSpPr>
        <xdr:cNvPr id="19" name="Rectangle 18">
          <a:extLst>
            <a:ext uri="{FF2B5EF4-FFF2-40B4-BE49-F238E27FC236}">
              <a16:creationId xmlns:a16="http://schemas.microsoft.com/office/drawing/2014/main" id="{000FFAC7-1827-4EBF-96EA-555F826A34C2}"/>
            </a:ext>
          </a:extLst>
        </xdr:cNvPr>
        <xdr:cNvSpPr/>
      </xdr:nvSpPr>
      <xdr:spPr>
        <a:xfrm>
          <a:off x="6642100" y="1200150"/>
          <a:ext cx="1555750" cy="8890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Based on the monthly calculations , Quarter calculations</a:t>
          </a:r>
          <a:r>
            <a:rPr lang="en-IN" sz="900" baseline="0">
              <a:latin typeface="Arial" panose="020B0604020202020204" pitchFamily="34" charset="0"/>
              <a:cs typeface="Arial" panose="020B0604020202020204" pitchFamily="34" charset="0"/>
            </a:rPr>
            <a:t> will be done 30 days from quarter end date. These details will be stored in database</a:t>
          </a:r>
          <a:endParaRPr lang="en-IN" sz="900">
            <a:latin typeface="Arial" panose="020B0604020202020204" pitchFamily="34" charset="0"/>
            <a:cs typeface="Arial" panose="020B0604020202020204" pitchFamily="34" charset="0"/>
          </a:endParaRPr>
        </a:p>
      </xdr:txBody>
    </xdr:sp>
    <xdr:clientData/>
  </xdr:twoCellAnchor>
  <xdr:twoCellAnchor>
    <xdr:from>
      <xdr:col>10</xdr:col>
      <xdr:colOff>546100</xdr:colOff>
      <xdr:row>13</xdr:row>
      <xdr:rowOff>25400</xdr:rowOff>
    </xdr:from>
    <xdr:to>
      <xdr:col>13</xdr:col>
      <xdr:colOff>273050</xdr:colOff>
      <xdr:row>18</xdr:row>
      <xdr:rowOff>44450</xdr:rowOff>
    </xdr:to>
    <xdr:sp macro="" textlink="">
      <xdr:nvSpPr>
        <xdr:cNvPr id="21" name="Rectangle 20">
          <a:extLst>
            <a:ext uri="{FF2B5EF4-FFF2-40B4-BE49-F238E27FC236}">
              <a16:creationId xmlns:a16="http://schemas.microsoft.com/office/drawing/2014/main" id="{99B157F4-8F55-4C21-B007-B88657208634}"/>
            </a:ext>
          </a:extLst>
        </xdr:cNvPr>
        <xdr:cNvSpPr/>
      </xdr:nvSpPr>
      <xdr:spPr>
        <a:xfrm>
          <a:off x="6642100" y="2419350"/>
          <a:ext cx="1555750" cy="9398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Based on the</a:t>
          </a:r>
          <a:r>
            <a:rPr lang="en-IN" sz="900" baseline="0">
              <a:latin typeface="Arial" panose="020B0604020202020204" pitchFamily="34" charset="0"/>
              <a:cs typeface="Arial" panose="020B0604020202020204" pitchFamily="34" charset="0"/>
            </a:rPr>
            <a:t> quarter end data stored in database, annual calculations will be done (average of each quarter %) - Refer annexure 4 for sample</a:t>
          </a:r>
          <a:endParaRPr lang="en-IN" sz="900">
            <a:latin typeface="Arial" panose="020B0604020202020204" pitchFamily="34" charset="0"/>
            <a:cs typeface="Arial" panose="020B0604020202020204" pitchFamily="34" charset="0"/>
          </a:endParaRPr>
        </a:p>
      </xdr:txBody>
    </xdr:sp>
    <xdr:clientData/>
  </xdr:twoCellAnchor>
  <xdr:twoCellAnchor editAs="oneCell">
    <xdr:from>
      <xdr:col>14</xdr:col>
      <xdr:colOff>438150</xdr:colOff>
      <xdr:row>6</xdr:row>
      <xdr:rowOff>38100</xdr:rowOff>
    </xdr:from>
    <xdr:to>
      <xdr:col>16</xdr:col>
      <xdr:colOff>133350</xdr:colOff>
      <xdr:row>10</xdr:row>
      <xdr:rowOff>88900</xdr:rowOff>
    </xdr:to>
    <xdr:pic>
      <xdr:nvPicPr>
        <xdr:cNvPr id="28" name="Graphic 27" descr="Database">
          <a:extLst>
            <a:ext uri="{FF2B5EF4-FFF2-40B4-BE49-F238E27FC236}">
              <a16:creationId xmlns:a16="http://schemas.microsoft.com/office/drawing/2014/main" id="{3B03433B-FD74-4D70-8710-D1E1A14F4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72550" y="1143000"/>
          <a:ext cx="914400" cy="787400"/>
        </a:xfrm>
        <a:prstGeom prst="rect">
          <a:avLst/>
        </a:prstGeom>
      </xdr:spPr>
    </xdr:pic>
    <xdr:clientData/>
  </xdr:twoCellAnchor>
  <xdr:twoCellAnchor>
    <xdr:from>
      <xdr:col>8</xdr:col>
      <xdr:colOff>152400</xdr:colOff>
      <xdr:row>3</xdr:row>
      <xdr:rowOff>120653</xdr:rowOff>
    </xdr:from>
    <xdr:to>
      <xdr:col>10</xdr:col>
      <xdr:colOff>508000</xdr:colOff>
      <xdr:row>8</xdr:row>
      <xdr:rowOff>123825</xdr:rowOff>
    </xdr:to>
    <xdr:cxnSp macro="">
      <xdr:nvCxnSpPr>
        <xdr:cNvPr id="30" name="Connector: Elbow 29">
          <a:extLst>
            <a:ext uri="{FF2B5EF4-FFF2-40B4-BE49-F238E27FC236}">
              <a16:creationId xmlns:a16="http://schemas.microsoft.com/office/drawing/2014/main" id="{B4110462-60C1-45F6-990F-DAEFFD3D61CB}"/>
            </a:ext>
          </a:extLst>
        </xdr:cNvPr>
        <xdr:cNvCxnSpPr>
          <a:stCxn id="6" idx="3"/>
        </xdr:cNvCxnSpPr>
      </xdr:nvCxnSpPr>
      <xdr:spPr>
        <a:xfrm flipV="1">
          <a:off x="5759450" y="673103"/>
          <a:ext cx="1574800" cy="92392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101600</xdr:colOff>
      <xdr:row>4</xdr:row>
      <xdr:rowOff>171450</xdr:rowOff>
    </xdr:from>
    <xdr:to>
      <xdr:col>12</xdr:col>
      <xdr:colOff>104775</xdr:colOff>
      <xdr:row>6</xdr:row>
      <xdr:rowOff>95250</xdr:rowOff>
    </xdr:to>
    <xdr:cxnSp macro="">
      <xdr:nvCxnSpPr>
        <xdr:cNvPr id="32" name="Straight Arrow Connector 31">
          <a:extLst>
            <a:ext uri="{FF2B5EF4-FFF2-40B4-BE49-F238E27FC236}">
              <a16:creationId xmlns:a16="http://schemas.microsoft.com/office/drawing/2014/main" id="{AF489CFC-68D5-4D3D-AA0D-3210A96E58B6}"/>
            </a:ext>
          </a:extLst>
        </xdr:cNvPr>
        <xdr:cNvCxnSpPr>
          <a:stCxn id="18" idx="2"/>
          <a:endCxn id="19" idx="0"/>
        </xdr:cNvCxnSpPr>
      </xdr:nvCxnSpPr>
      <xdr:spPr>
        <a:xfrm>
          <a:off x="7416800" y="908050"/>
          <a:ext cx="3175" cy="2921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260350</xdr:colOff>
      <xdr:row>8</xdr:row>
      <xdr:rowOff>88900</xdr:rowOff>
    </xdr:from>
    <xdr:to>
      <xdr:col>15</xdr:col>
      <xdr:colOff>38100</xdr:colOff>
      <xdr:row>8</xdr:row>
      <xdr:rowOff>88900</xdr:rowOff>
    </xdr:to>
    <xdr:cxnSp macro="">
      <xdr:nvCxnSpPr>
        <xdr:cNvPr id="36" name="Straight Arrow Connector 35">
          <a:extLst>
            <a:ext uri="{FF2B5EF4-FFF2-40B4-BE49-F238E27FC236}">
              <a16:creationId xmlns:a16="http://schemas.microsoft.com/office/drawing/2014/main" id="{B910A491-A55A-4154-A3FB-C2EBC6680D96}"/>
            </a:ext>
          </a:extLst>
        </xdr:cNvPr>
        <xdr:cNvCxnSpPr/>
      </xdr:nvCxnSpPr>
      <xdr:spPr>
        <a:xfrm>
          <a:off x="8185150" y="1562100"/>
          <a:ext cx="996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279400</xdr:colOff>
      <xdr:row>10</xdr:row>
      <xdr:rowOff>12700</xdr:rowOff>
    </xdr:from>
    <xdr:to>
      <xdr:col>15</xdr:col>
      <xdr:colOff>279400</xdr:colOff>
      <xdr:row>12</xdr:row>
      <xdr:rowOff>0</xdr:rowOff>
    </xdr:to>
    <xdr:cxnSp macro="">
      <xdr:nvCxnSpPr>
        <xdr:cNvPr id="48" name="Straight Connector 47">
          <a:extLst>
            <a:ext uri="{FF2B5EF4-FFF2-40B4-BE49-F238E27FC236}">
              <a16:creationId xmlns:a16="http://schemas.microsoft.com/office/drawing/2014/main" id="{F0A4065F-8E0E-472D-B3D6-4A4F18F4BF52}"/>
            </a:ext>
          </a:extLst>
        </xdr:cNvPr>
        <xdr:cNvCxnSpPr/>
      </xdr:nvCxnSpPr>
      <xdr:spPr>
        <a:xfrm>
          <a:off x="9931400" y="1854200"/>
          <a:ext cx="0" cy="355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11</xdr:row>
      <xdr:rowOff>171450</xdr:rowOff>
    </xdr:from>
    <xdr:to>
      <xdr:col>15</xdr:col>
      <xdr:colOff>279400</xdr:colOff>
      <xdr:row>11</xdr:row>
      <xdr:rowOff>177800</xdr:rowOff>
    </xdr:to>
    <xdr:cxnSp macro="">
      <xdr:nvCxnSpPr>
        <xdr:cNvPr id="50" name="Straight Connector 49">
          <a:extLst>
            <a:ext uri="{FF2B5EF4-FFF2-40B4-BE49-F238E27FC236}">
              <a16:creationId xmlns:a16="http://schemas.microsoft.com/office/drawing/2014/main" id="{2C4753D1-96FE-415C-ACDE-837FE38AF5E9}"/>
            </a:ext>
          </a:extLst>
        </xdr:cNvPr>
        <xdr:cNvCxnSpPr/>
      </xdr:nvCxnSpPr>
      <xdr:spPr>
        <a:xfrm>
          <a:off x="7975600" y="2197100"/>
          <a:ext cx="1955800" cy="6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149225</xdr:colOff>
      <xdr:row>11</xdr:row>
      <xdr:rowOff>171450</xdr:rowOff>
    </xdr:from>
    <xdr:to>
      <xdr:col>12</xdr:col>
      <xdr:colOff>152400</xdr:colOff>
      <xdr:row>13</xdr:row>
      <xdr:rowOff>19050</xdr:rowOff>
    </xdr:to>
    <xdr:cxnSp macro="">
      <xdr:nvCxnSpPr>
        <xdr:cNvPr id="52" name="Straight Arrow Connector 51">
          <a:extLst>
            <a:ext uri="{FF2B5EF4-FFF2-40B4-BE49-F238E27FC236}">
              <a16:creationId xmlns:a16="http://schemas.microsoft.com/office/drawing/2014/main" id="{7BCD7C1E-0F48-427B-9FD9-7FAE98C9C9FF}"/>
            </a:ext>
          </a:extLst>
        </xdr:cNvPr>
        <xdr:cNvCxnSpPr/>
      </xdr:nvCxnSpPr>
      <xdr:spPr>
        <a:xfrm flipH="1">
          <a:off x="7972425" y="2197100"/>
          <a:ext cx="3175" cy="215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241300</xdr:colOff>
      <xdr:row>14</xdr:row>
      <xdr:rowOff>6350</xdr:rowOff>
    </xdr:from>
    <xdr:to>
      <xdr:col>6</xdr:col>
      <xdr:colOff>12700</xdr:colOff>
      <xdr:row>16</xdr:row>
      <xdr:rowOff>12700</xdr:rowOff>
    </xdr:to>
    <xdr:sp macro="" textlink="">
      <xdr:nvSpPr>
        <xdr:cNvPr id="88" name="Rectangle 87">
          <a:extLst>
            <a:ext uri="{FF2B5EF4-FFF2-40B4-BE49-F238E27FC236}">
              <a16:creationId xmlns:a16="http://schemas.microsoft.com/office/drawing/2014/main" id="{128F6F9C-1F57-4B0E-9737-8DA3EA0F9E1E}"/>
            </a:ext>
          </a:extLst>
        </xdr:cNvPr>
        <xdr:cNvSpPr/>
      </xdr:nvSpPr>
      <xdr:spPr>
        <a:xfrm>
          <a:off x="3536950" y="2584450"/>
          <a:ext cx="641350" cy="37465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Frontend SRM</a:t>
          </a:r>
        </a:p>
      </xdr:txBody>
    </xdr:sp>
    <xdr:clientData/>
  </xdr:twoCellAnchor>
  <xdr:twoCellAnchor>
    <xdr:from>
      <xdr:col>6</xdr:col>
      <xdr:colOff>152400</xdr:colOff>
      <xdr:row>14</xdr:row>
      <xdr:rowOff>12700</xdr:rowOff>
    </xdr:from>
    <xdr:to>
      <xdr:col>7</xdr:col>
      <xdr:colOff>273050</xdr:colOff>
      <xdr:row>16</xdr:row>
      <xdr:rowOff>19050</xdr:rowOff>
    </xdr:to>
    <xdr:sp macro="" textlink="">
      <xdr:nvSpPr>
        <xdr:cNvPr id="89" name="Rectangle 88">
          <a:extLst>
            <a:ext uri="{FF2B5EF4-FFF2-40B4-BE49-F238E27FC236}">
              <a16:creationId xmlns:a16="http://schemas.microsoft.com/office/drawing/2014/main" id="{54BDBA54-2889-49B2-ACA4-7D707D963B54}"/>
            </a:ext>
          </a:extLst>
        </xdr:cNvPr>
        <xdr:cNvSpPr/>
      </xdr:nvSpPr>
      <xdr:spPr>
        <a:xfrm>
          <a:off x="4318000" y="2590800"/>
          <a:ext cx="730250" cy="37465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Execution SRM</a:t>
          </a:r>
        </a:p>
      </xdr:txBody>
    </xdr:sp>
    <xdr:clientData/>
  </xdr:twoCellAnchor>
  <xdr:twoCellAnchor>
    <xdr:from>
      <xdr:col>6</xdr:col>
      <xdr:colOff>463550</xdr:colOff>
      <xdr:row>12</xdr:row>
      <xdr:rowOff>69850</xdr:rowOff>
    </xdr:from>
    <xdr:to>
      <xdr:col>6</xdr:col>
      <xdr:colOff>463550</xdr:colOff>
      <xdr:row>13</xdr:row>
      <xdr:rowOff>6350</xdr:rowOff>
    </xdr:to>
    <xdr:cxnSp macro="">
      <xdr:nvCxnSpPr>
        <xdr:cNvPr id="92" name="Straight Connector 91">
          <a:extLst>
            <a:ext uri="{FF2B5EF4-FFF2-40B4-BE49-F238E27FC236}">
              <a16:creationId xmlns:a16="http://schemas.microsoft.com/office/drawing/2014/main" id="{862E4450-68B7-4322-AF49-D6995901CB0E}"/>
            </a:ext>
          </a:extLst>
        </xdr:cNvPr>
        <xdr:cNvCxnSpPr>
          <a:stCxn id="6" idx="2"/>
        </xdr:cNvCxnSpPr>
      </xdr:nvCxnSpPr>
      <xdr:spPr>
        <a:xfrm>
          <a:off x="4629150" y="2279650"/>
          <a:ext cx="0" cy="1206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558800</xdr:colOff>
      <xdr:row>13</xdr:row>
      <xdr:rowOff>0</xdr:rowOff>
    </xdr:from>
    <xdr:to>
      <xdr:col>8</xdr:col>
      <xdr:colOff>88900</xdr:colOff>
      <xdr:row>13</xdr:row>
      <xdr:rowOff>6350</xdr:rowOff>
    </xdr:to>
    <xdr:cxnSp macro="">
      <xdr:nvCxnSpPr>
        <xdr:cNvPr id="94" name="Straight Connector 93">
          <a:extLst>
            <a:ext uri="{FF2B5EF4-FFF2-40B4-BE49-F238E27FC236}">
              <a16:creationId xmlns:a16="http://schemas.microsoft.com/office/drawing/2014/main" id="{A2C8F79E-5983-4819-9C2B-2BCBB372C67E}"/>
            </a:ext>
          </a:extLst>
        </xdr:cNvPr>
        <xdr:cNvCxnSpPr/>
      </xdr:nvCxnSpPr>
      <xdr:spPr>
        <a:xfrm flipV="1">
          <a:off x="3854450" y="2393950"/>
          <a:ext cx="1619250" cy="6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558801</xdr:colOff>
      <xdr:row>13</xdr:row>
      <xdr:rowOff>0</xdr:rowOff>
    </xdr:from>
    <xdr:to>
      <xdr:col>5</xdr:col>
      <xdr:colOff>561975</xdr:colOff>
      <xdr:row>14</xdr:row>
      <xdr:rowOff>6350</xdr:rowOff>
    </xdr:to>
    <xdr:cxnSp macro="">
      <xdr:nvCxnSpPr>
        <xdr:cNvPr id="96" name="Straight Arrow Connector 95">
          <a:extLst>
            <a:ext uri="{FF2B5EF4-FFF2-40B4-BE49-F238E27FC236}">
              <a16:creationId xmlns:a16="http://schemas.microsoft.com/office/drawing/2014/main" id="{F0E843D3-321D-418C-B408-A96DF7E83CAD}"/>
            </a:ext>
          </a:extLst>
        </xdr:cNvPr>
        <xdr:cNvCxnSpPr>
          <a:endCxn id="88" idx="0"/>
        </xdr:cNvCxnSpPr>
      </xdr:nvCxnSpPr>
      <xdr:spPr>
        <a:xfrm>
          <a:off x="3854451" y="2393950"/>
          <a:ext cx="3174" cy="190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463550</xdr:colOff>
      <xdr:row>13</xdr:row>
      <xdr:rowOff>0</xdr:rowOff>
    </xdr:from>
    <xdr:to>
      <xdr:col>6</xdr:col>
      <xdr:colOff>466725</xdr:colOff>
      <xdr:row>14</xdr:row>
      <xdr:rowOff>6350</xdr:rowOff>
    </xdr:to>
    <xdr:cxnSp macro="">
      <xdr:nvCxnSpPr>
        <xdr:cNvPr id="100" name="Straight Arrow Connector 99">
          <a:extLst>
            <a:ext uri="{FF2B5EF4-FFF2-40B4-BE49-F238E27FC236}">
              <a16:creationId xmlns:a16="http://schemas.microsoft.com/office/drawing/2014/main" id="{4D0B5E74-A4A0-4CF6-B72E-593479F6BB3D}"/>
            </a:ext>
          </a:extLst>
        </xdr:cNvPr>
        <xdr:cNvCxnSpPr/>
      </xdr:nvCxnSpPr>
      <xdr:spPr>
        <a:xfrm>
          <a:off x="4629150" y="2393950"/>
          <a:ext cx="3175" cy="190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406400</xdr:colOff>
      <xdr:row>14</xdr:row>
      <xdr:rowOff>6350</xdr:rowOff>
    </xdr:from>
    <xdr:to>
      <xdr:col>8</xdr:col>
      <xdr:colOff>381000</xdr:colOff>
      <xdr:row>16</xdr:row>
      <xdr:rowOff>12700</xdr:rowOff>
    </xdr:to>
    <xdr:sp macro="" textlink="">
      <xdr:nvSpPr>
        <xdr:cNvPr id="101" name="Rectangle 100">
          <a:extLst>
            <a:ext uri="{FF2B5EF4-FFF2-40B4-BE49-F238E27FC236}">
              <a16:creationId xmlns:a16="http://schemas.microsoft.com/office/drawing/2014/main" id="{BD601BAA-FAE2-46E7-B3E2-E8A6B23D4E60}"/>
            </a:ext>
          </a:extLst>
        </xdr:cNvPr>
        <xdr:cNvSpPr/>
      </xdr:nvSpPr>
      <xdr:spPr>
        <a:xfrm>
          <a:off x="5181600" y="2584450"/>
          <a:ext cx="584200" cy="37465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latin typeface="Arial" panose="020B0604020202020204" pitchFamily="34" charset="0"/>
              <a:cs typeface="Arial" panose="020B0604020202020204" pitchFamily="34" charset="0"/>
            </a:rPr>
            <a:t>CA SRM</a:t>
          </a:r>
        </a:p>
      </xdr:txBody>
    </xdr:sp>
    <xdr:clientData/>
  </xdr:twoCellAnchor>
  <xdr:twoCellAnchor>
    <xdr:from>
      <xdr:col>8</xdr:col>
      <xdr:colOff>88900</xdr:colOff>
      <xdr:row>13</xdr:row>
      <xdr:rowOff>6350</xdr:rowOff>
    </xdr:from>
    <xdr:to>
      <xdr:col>8</xdr:col>
      <xdr:colOff>92075</xdr:colOff>
      <xdr:row>14</xdr:row>
      <xdr:rowOff>12700</xdr:rowOff>
    </xdr:to>
    <xdr:cxnSp macro="">
      <xdr:nvCxnSpPr>
        <xdr:cNvPr id="102" name="Straight Arrow Connector 101">
          <a:extLst>
            <a:ext uri="{FF2B5EF4-FFF2-40B4-BE49-F238E27FC236}">
              <a16:creationId xmlns:a16="http://schemas.microsoft.com/office/drawing/2014/main" id="{8EE62E77-A8BB-48A9-9478-D3D5B329336F}"/>
            </a:ext>
          </a:extLst>
        </xdr:cNvPr>
        <xdr:cNvCxnSpPr/>
      </xdr:nvCxnSpPr>
      <xdr:spPr>
        <a:xfrm>
          <a:off x="5473700" y="2400300"/>
          <a:ext cx="3175" cy="190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33C4-E02D-4355-8C6A-1B1C9C93D360}">
  <dimension ref="B14:G29"/>
  <sheetViews>
    <sheetView zoomScaleNormal="100" workbookViewId="0">
      <selection activeCell="G24" sqref="G24"/>
    </sheetView>
  </sheetViews>
  <sheetFormatPr defaultRowHeight="14.45"/>
  <cols>
    <col min="2" max="2" width="16.7109375" customWidth="1"/>
    <col min="3" max="3" width="5.7109375" customWidth="1"/>
    <col min="4" max="4" width="13.140625" customWidth="1"/>
    <col min="5" max="5" width="4.7109375" customWidth="1"/>
    <col min="6" max="6" width="12.42578125" customWidth="1"/>
  </cols>
  <sheetData>
    <row r="14" spans="2:7">
      <c r="B14" s="131" t="s">
        <v>0</v>
      </c>
      <c r="C14" s="132"/>
      <c r="D14" s="133"/>
      <c r="E14" s="134"/>
      <c r="F14" s="129"/>
      <c r="G14" s="46"/>
    </row>
    <row r="15" spans="2:7">
      <c r="B15" s="135" t="s">
        <v>1</v>
      </c>
      <c r="C15" s="132">
        <v>15</v>
      </c>
      <c r="D15" s="136"/>
      <c r="E15" s="134"/>
      <c r="F15" s="11"/>
      <c r="G15" s="46"/>
    </row>
    <row r="16" spans="2:7">
      <c r="B16" s="135" t="s">
        <v>2</v>
      </c>
      <c r="C16" s="132">
        <v>15</v>
      </c>
      <c r="D16" s="136"/>
      <c r="E16" s="134"/>
      <c r="F16" s="11"/>
      <c r="G16" s="46"/>
    </row>
    <row r="17" spans="2:7">
      <c r="B17" s="135" t="s">
        <v>3</v>
      </c>
      <c r="C17" s="132">
        <v>30</v>
      </c>
      <c r="D17" s="136"/>
      <c r="E17" s="134"/>
      <c r="F17" s="11"/>
      <c r="G17" s="46"/>
    </row>
    <row r="18" spans="2:7">
      <c r="B18" s="135" t="s">
        <v>4</v>
      </c>
      <c r="C18" s="132">
        <v>10</v>
      </c>
      <c r="D18" s="136"/>
      <c r="E18" s="134"/>
      <c r="F18" s="11"/>
      <c r="G18" s="46"/>
    </row>
    <row r="19" spans="2:7">
      <c r="B19" s="135" t="s">
        <v>5</v>
      </c>
      <c r="C19" s="132">
        <v>20</v>
      </c>
      <c r="D19" s="136"/>
      <c r="E19" s="134"/>
      <c r="F19" s="11"/>
      <c r="G19" s="46"/>
    </row>
    <row r="20" spans="2:7">
      <c r="B20" s="135" t="s">
        <v>6</v>
      </c>
      <c r="C20" s="132">
        <v>10</v>
      </c>
      <c r="D20" s="136"/>
      <c r="E20" s="134"/>
      <c r="F20" s="11"/>
      <c r="G20" s="46"/>
    </row>
    <row r="21" spans="2:7">
      <c r="B21" s="137" t="s">
        <v>7</v>
      </c>
      <c r="C21" s="138">
        <v>-25</v>
      </c>
      <c r="D21" s="136"/>
      <c r="E21" s="134"/>
      <c r="F21" s="11"/>
      <c r="G21" s="130"/>
    </row>
    <row r="22" spans="2:7">
      <c r="B22" s="131" t="s">
        <v>8</v>
      </c>
      <c r="C22" s="132"/>
      <c r="D22" s="131" t="s">
        <v>9</v>
      </c>
      <c r="E22" s="132"/>
      <c r="F22" s="11"/>
      <c r="G22" s="130"/>
    </row>
    <row r="23" spans="2:7">
      <c r="B23" s="135" t="s">
        <v>1</v>
      </c>
      <c r="C23" s="132">
        <v>65</v>
      </c>
      <c r="D23" s="135" t="s">
        <v>1</v>
      </c>
      <c r="E23" s="132">
        <v>20</v>
      </c>
    </row>
    <row r="24" spans="2:7">
      <c r="B24" s="135" t="s">
        <v>10</v>
      </c>
      <c r="C24" s="132">
        <v>25</v>
      </c>
      <c r="D24" s="135" t="s">
        <v>10</v>
      </c>
      <c r="E24" s="132">
        <v>10</v>
      </c>
    </row>
    <row r="25" spans="2:7" ht="20.25">
      <c r="B25" s="135" t="s">
        <v>4</v>
      </c>
      <c r="C25" s="132">
        <v>10</v>
      </c>
      <c r="D25" s="140" t="s">
        <v>3</v>
      </c>
      <c r="E25" s="132">
        <v>30</v>
      </c>
    </row>
    <row r="26" spans="2:7">
      <c r="B26" s="135" t="s">
        <v>7</v>
      </c>
      <c r="C26" s="132">
        <v>-10</v>
      </c>
      <c r="D26" s="140" t="s">
        <v>5</v>
      </c>
      <c r="E26" s="132">
        <v>20</v>
      </c>
    </row>
    <row r="27" spans="2:7">
      <c r="B27" s="135"/>
      <c r="C27" s="132"/>
      <c r="D27" s="135" t="s">
        <v>6</v>
      </c>
      <c r="E27" s="132">
        <v>10</v>
      </c>
    </row>
    <row r="28" spans="2:7">
      <c r="B28" s="135"/>
      <c r="C28" s="132"/>
      <c r="D28" s="135" t="s">
        <v>7</v>
      </c>
      <c r="E28" s="132">
        <v>-15</v>
      </c>
    </row>
    <row r="29" spans="2:7">
      <c r="B29" s="135"/>
      <c r="C29" s="132"/>
      <c r="D29" s="135" t="s">
        <v>11</v>
      </c>
      <c r="E29" s="139">
        <v>10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4"/>
  <sheetViews>
    <sheetView workbookViewId="0">
      <selection activeCell="F8" sqref="F8"/>
    </sheetView>
  </sheetViews>
  <sheetFormatPr defaultColWidth="8.7109375" defaultRowHeight="12.95"/>
  <cols>
    <col min="1" max="1" width="23" style="45" customWidth="1"/>
    <col min="2" max="2" width="13.7109375" style="45" customWidth="1"/>
    <col min="3" max="3" width="14.85546875" style="45" customWidth="1"/>
    <col min="4" max="4" width="13.85546875" style="45" customWidth="1"/>
    <col min="5" max="5" width="16.140625" style="45" customWidth="1"/>
    <col min="6" max="16384" width="8.7109375" style="45"/>
  </cols>
  <sheetData>
    <row r="1" spans="1:7">
      <c r="A1" s="55" t="s">
        <v>469</v>
      </c>
    </row>
    <row r="2" spans="1:7">
      <c r="A2" s="1" t="s">
        <v>410</v>
      </c>
      <c r="B2" s="1" t="s">
        <v>470</v>
      </c>
      <c r="C2" s="1" t="s">
        <v>471</v>
      </c>
      <c r="D2" s="1" t="s">
        <v>468</v>
      </c>
      <c r="E2" s="1" t="s">
        <v>472</v>
      </c>
      <c r="F2" s="1" t="s">
        <v>172</v>
      </c>
      <c r="G2" s="1" t="s">
        <v>294</v>
      </c>
    </row>
    <row r="3" spans="1:7">
      <c r="A3" s="1" t="s">
        <v>255</v>
      </c>
      <c r="B3" s="1">
        <v>9</v>
      </c>
      <c r="C3" s="1">
        <v>1118</v>
      </c>
      <c r="D3" s="1">
        <v>1127</v>
      </c>
      <c r="E3" s="54">
        <v>0.99201419698314108</v>
      </c>
      <c r="F3" s="1">
        <v>40</v>
      </c>
      <c r="G3" s="1">
        <v>40</v>
      </c>
    </row>
    <row r="4" spans="1:7">
      <c r="A4" s="1" t="s">
        <v>473</v>
      </c>
      <c r="B4" s="1">
        <v>4</v>
      </c>
      <c r="C4" s="1">
        <v>854</v>
      </c>
      <c r="D4" s="1">
        <v>858</v>
      </c>
      <c r="E4" s="54">
        <v>0.99533799533799538</v>
      </c>
      <c r="F4" s="1">
        <v>40</v>
      </c>
      <c r="G4" s="1">
        <v>40</v>
      </c>
    </row>
    <row r="5" spans="1:7">
      <c r="A5" s="1" t="s">
        <v>474</v>
      </c>
      <c r="B5" s="1">
        <v>11</v>
      </c>
      <c r="C5" s="1">
        <v>651</v>
      </c>
      <c r="D5" s="1">
        <v>662</v>
      </c>
      <c r="E5" s="54">
        <v>0.9833836858006042</v>
      </c>
      <c r="F5" s="1">
        <v>40</v>
      </c>
      <c r="G5" s="1">
        <v>40</v>
      </c>
    </row>
    <row r="6" spans="1:7">
      <c r="A6" s="1" t="s">
        <v>475</v>
      </c>
      <c r="B6" s="1">
        <v>29</v>
      </c>
      <c r="C6" s="1">
        <v>459</v>
      </c>
      <c r="D6" s="1">
        <v>488</v>
      </c>
      <c r="E6" s="54">
        <v>0.94057377049180324</v>
      </c>
      <c r="F6" s="1">
        <v>30</v>
      </c>
      <c r="G6" s="1">
        <v>30</v>
      </c>
    </row>
    <row r="7" spans="1:7">
      <c r="A7" s="1" t="s">
        <v>190</v>
      </c>
      <c r="B7" s="1">
        <v>3</v>
      </c>
      <c r="C7" s="1">
        <v>409</v>
      </c>
      <c r="D7" s="1">
        <v>412</v>
      </c>
      <c r="E7" s="54">
        <v>0.99271844660194175</v>
      </c>
      <c r="F7" s="1">
        <v>40</v>
      </c>
      <c r="G7" s="1">
        <v>40</v>
      </c>
    </row>
    <row r="8" spans="1:7">
      <c r="A8" s="1" t="s">
        <v>476</v>
      </c>
      <c r="B8" s="1">
        <v>17</v>
      </c>
      <c r="C8" s="1">
        <v>353</v>
      </c>
      <c r="D8" s="1">
        <v>370</v>
      </c>
      <c r="E8" s="54">
        <v>0.95405405405405408</v>
      </c>
      <c r="F8" s="1">
        <v>40</v>
      </c>
      <c r="G8" s="1">
        <v>40</v>
      </c>
    </row>
    <row r="9" spans="1:7">
      <c r="A9" s="1" t="s">
        <v>477</v>
      </c>
      <c r="B9" s="1">
        <v>33</v>
      </c>
      <c r="C9" s="1">
        <v>331</v>
      </c>
      <c r="D9" s="1">
        <v>364</v>
      </c>
      <c r="E9" s="54">
        <v>0.90934065934065933</v>
      </c>
      <c r="F9" s="1">
        <v>30</v>
      </c>
      <c r="G9" s="1">
        <v>30</v>
      </c>
    </row>
    <row r="10" spans="1:7">
      <c r="A10" s="1" t="s">
        <v>198</v>
      </c>
      <c r="B10" s="1">
        <v>43</v>
      </c>
      <c r="C10" s="1">
        <v>239</v>
      </c>
      <c r="D10" s="1">
        <v>282</v>
      </c>
      <c r="E10" s="54">
        <v>0.84751773049645385</v>
      </c>
      <c r="F10" s="1">
        <v>20</v>
      </c>
      <c r="G10" s="1">
        <v>20</v>
      </c>
    </row>
    <row r="11" spans="1:7">
      <c r="A11" s="1" t="s">
        <v>478</v>
      </c>
      <c r="B11" s="1">
        <v>16</v>
      </c>
      <c r="C11" s="1">
        <v>168</v>
      </c>
      <c r="D11" s="1">
        <v>184</v>
      </c>
      <c r="E11" s="54">
        <v>0.91304347826086951</v>
      </c>
      <c r="F11" s="1">
        <v>30</v>
      </c>
      <c r="G11" s="1">
        <v>30</v>
      </c>
    </row>
    <row r="12" spans="1:7">
      <c r="A12" s="1" t="s">
        <v>466</v>
      </c>
      <c r="B12" s="1">
        <v>12</v>
      </c>
      <c r="C12" s="1">
        <v>166</v>
      </c>
      <c r="D12" s="1">
        <v>178</v>
      </c>
      <c r="E12" s="54">
        <v>0.93258426966292129</v>
      </c>
      <c r="F12" s="1">
        <v>30</v>
      </c>
      <c r="G12" s="1">
        <v>30</v>
      </c>
    </row>
    <row r="13" spans="1:7">
      <c r="A13" s="1" t="s">
        <v>479</v>
      </c>
      <c r="B13" s="1">
        <v>7</v>
      </c>
      <c r="C13" s="1">
        <v>84</v>
      </c>
      <c r="D13" s="1">
        <v>91</v>
      </c>
      <c r="E13" s="54">
        <v>0.92307692307692313</v>
      </c>
      <c r="F13" s="1">
        <v>30</v>
      </c>
      <c r="G13" s="1">
        <v>25.5</v>
      </c>
    </row>
    <row r="14" spans="1:7">
      <c r="A14" s="1" t="s">
        <v>480</v>
      </c>
      <c r="B14" s="1">
        <v>0</v>
      </c>
      <c r="C14" s="1">
        <v>1</v>
      </c>
      <c r="D14" s="1">
        <v>1</v>
      </c>
      <c r="E14" s="54">
        <v>1</v>
      </c>
      <c r="F14" s="1">
        <v>40</v>
      </c>
      <c r="G14"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
  <sheetViews>
    <sheetView workbookViewId="0">
      <selection activeCell="C4" sqref="C4"/>
    </sheetView>
  </sheetViews>
  <sheetFormatPr defaultColWidth="8.7109375" defaultRowHeight="12.95"/>
  <cols>
    <col min="1" max="1" width="29.85546875" style="45" customWidth="1"/>
    <col min="2" max="2" width="8.7109375" style="45"/>
    <col min="3" max="3" width="20.5703125" style="45" customWidth="1"/>
    <col min="4" max="4" width="21.85546875" style="45" customWidth="1"/>
    <col min="5" max="5" width="13.85546875" style="45" customWidth="1"/>
    <col min="6" max="16384" width="8.7109375" style="45"/>
  </cols>
  <sheetData>
    <row r="1" spans="1:5" ht="50.25" customHeight="1">
      <c r="A1" s="77" t="s">
        <v>481</v>
      </c>
      <c r="B1" s="78"/>
      <c r="C1" s="78"/>
    </row>
    <row r="2" spans="1:5">
      <c r="A2" s="27" t="s">
        <v>482</v>
      </c>
      <c r="B2" s="26" t="s">
        <v>141</v>
      </c>
      <c r="C2" s="27" t="s">
        <v>483</v>
      </c>
      <c r="D2" s="27" t="s">
        <v>484</v>
      </c>
      <c r="E2" s="27" t="s">
        <v>413</v>
      </c>
    </row>
    <row r="3" spans="1:5">
      <c r="A3" s="27" t="s">
        <v>485</v>
      </c>
      <c r="B3" s="26" t="s">
        <v>217</v>
      </c>
      <c r="C3" s="27">
        <v>8</v>
      </c>
      <c r="D3" s="27">
        <v>10</v>
      </c>
      <c r="E3" s="53">
        <v>0.8</v>
      </c>
    </row>
    <row r="4" spans="1:5">
      <c r="A4" s="27" t="s">
        <v>486</v>
      </c>
      <c r="B4" s="26" t="s">
        <v>217</v>
      </c>
      <c r="C4" s="27" t="s">
        <v>487</v>
      </c>
      <c r="D4" s="27" t="s">
        <v>488</v>
      </c>
      <c r="E4" s="53">
        <v>0.6</v>
      </c>
    </row>
    <row r="5" spans="1:5">
      <c r="A5" s="27" t="s">
        <v>489</v>
      </c>
      <c r="B5" s="26" t="s">
        <v>217</v>
      </c>
      <c r="C5" s="27" t="s">
        <v>490</v>
      </c>
      <c r="D5" s="27" t="s">
        <v>491</v>
      </c>
      <c r="E5" s="53">
        <v>0.67</v>
      </c>
    </row>
    <row r="6" spans="1:5" ht="44.1" customHeight="1">
      <c r="A6" s="27" t="s">
        <v>492</v>
      </c>
      <c r="B6" s="26" t="s">
        <v>217</v>
      </c>
      <c r="C6" s="27" t="s">
        <v>493</v>
      </c>
      <c r="D6" s="27" t="s">
        <v>494</v>
      </c>
      <c r="E6" s="5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1"/>
  <sheetViews>
    <sheetView workbookViewId="0">
      <selection activeCell="N6" sqref="N6"/>
    </sheetView>
  </sheetViews>
  <sheetFormatPr defaultRowHeight="14.45"/>
  <cols>
    <col min="1" max="1" width="31" customWidth="1"/>
    <col min="3" max="3" width="14.5703125" customWidth="1"/>
    <col min="5" max="5" width="16.7109375" customWidth="1"/>
  </cols>
  <sheetData>
    <row r="1" spans="1:14" ht="21.95" customHeight="1">
      <c r="A1" s="56" t="s">
        <v>495</v>
      </c>
    </row>
    <row r="2" spans="1:14" ht="15" thickBot="1">
      <c r="A2" s="71"/>
      <c r="B2" s="150" t="s">
        <v>485</v>
      </c>
      <c r="C2" s="150"/>
      <c r="D2" s="150"/>
      <c r="E2" s="150" t="s">
        <v>486</v>
      </c>
      <c r="F2" s="150"/>
      <c r="G2" s="150"/>
      <c r="H2" s="150" t="s">
        <v>489</v>
      </c>
      <c r="I2" s="150"/>
      <c r="J2" s="150"/>
      <c r="K2" s="150" t="s">
        <v>492</v>
      </c>
      <c r="L2" s="150"/>
      <c r="M2" s="150"/>
      <c r="N2" s="151" t="s">
        <v>496</v>
      </c>
    </row>
    <row r="3" spans="1:14" ht="15.6" thickTop="1" thickBot="1">
      <c r="A3" s="72" t="s">
        <v>497</v>
      </c>
      <c r="B3" s="73" t="s">
        <v>498</v>
      </c>
      <c r="C3" s="73" t="s">
        <v>387</v>
      </c>
      <c r="D3" s="73" t="s">
        <v>413</v>
      </c>
      <c r="E3" s="73" t="s">
        <v>498</v>
      </c>
      <c r="F3" s="73" t="s">
        <v>387</v>
      </c>
      <c r="G3" s="73" t="s">
        <v>413</v>
      </c>
      <c r="H3" s="73" t="s">
        <v>498</v>
      </c>
      <c r="I3" s="73" t="s">
        <v>387</v>
      </c>
      <c r="J3" s="73" t="s">
        <v>413</v>
      </c>
      <c r="K3" s="73" t="s">
        <v>498</v>
      </c>
      <c r="L3" s="73" t="s">
        <v>387</v>
      </c>
      <c r="M3" s="73" t="s">
        <v>413</v>
      </c>
      <c r="N3" s="152"/>
    </row>
    <row r="4" spans="1:14" ht="15" thickTop="1">
      <c r="A4" s="63" t="s">
        <v>499</v>
      </c>
      <c r="B4" s="64">
        <v>70</v>
      </c>
      <c r="C4" s="64">
        <v>100</v>
      </c>
      <c r="D4" s="65">
        <f>B4/C4</f>
        <v>0.7</v>
      </c>
      <c r="E4" s="64">
        <v>80</v>
      </c>
      <c r="F4" s="64">
        <v>100</v>
      </c>
      <c r="G4" s="65">
        <f>E4/F4</f>
        <v>0.8</v>
      </c>
      <c r="H4" s="64">
        <v>80</v>
      </c>
      <c r="I4" s="64">
        <v>100</v>
      </c>
      <c r="J4" s="65">
        <f>H4/I4</f>
        <v>0.8</v>
      </c>
      <c r="K4" s="64">
        <v>88</v>
      </c>
      <c r="L4" s="64">
        <v>100</v>
      </c>
      <c r="M4" s="65">
        <f>K4/L4</f>
        <v>0.88</v>
      </c>
      <c r="N4" s="66">
        <f>AVERAGE(D4,G4,J4,M4)</f>
        <v>0.79499999999999993</v>
      </c>
    </row>
    <row r="5" spans="1:14">
      <c r="A5" s="44" t="s">
        <v>500</v>
      </c>
      <c r="B5" s="64">
        <v>70</v>
      </c>
      <c r="C5" s="145">
        <v>100</v>
      </c>
      <c r="D5" s="67">
        <f t="shared" ref="D5" si="0">B5/C5</f>
        <v>0.7</v>
      </c>
      <c r="E5" s="64">
        <v>80</v>
      </c>
      <c r="F5" s="145">
        <v>100</v>
      </c>
      <c r="G5" s="67">
        <f t="shared" ref="G5:G7" si="1">E5/F5</f>
        <v>0.8</v>
      </c>
      <c r="H5" s="64">
        <v>80</v>
      </c>
      <c r="I5" s="145">
        <v>100</v>
      </c>
      <c r="J5" s="67">
        <f t="shared" ref="J5:J7" si="2">H5/I5</f>
        <v>0.8</v>
      </c>
      <c r="K5" s="64">
        <v>88</v>
      </c>
      <c r="L5" s="64">
        <v>100</v>
      </c>
      <c r="M5" s="67">
        <f t="shared" ref="M5:M7" si="3">K5/L5</f>
        <v>0.88</v>
      </c>
      <c r="N5" s="68">
        <f>AVERAGE(D5,G5,J5,M5)</f>
        <v>0.79499999999999993</v>
      </c>
    </row>
    <row r="6" spans="1:14">
      <c r="A6" s="44" t="s">
        <v>501</v>
      </c>
      <c r="B6" s="145"/>
      <c r="C6" s="145"/>
      <c r="D6" s="67"/>
      <c r="E6" s="64">
        <v>80</v>
      </c>
      <c r="F6" s="145">
        <v>100</v>
      </c>
      <c r="G6" s="67">
        <f t="shared" si="1"/>
        <v>0.8</v>
      </c>
      <c r="H6" s="64">
        <v>80</v>
      </c>
      <c r="I6" s="145">
        <v>100</v>
      </c>
      <c r="J6" s="67">
        <f t="shared" si="2"/>
        <v>0.8</v>
      </c>
      <c r="K6" s="64">
        <v>88</v>
      </c>
      <c r="L6" s="64">
        <v>100</v>
      </c>
      <c r="M6" s="67">
        <f t="shared" si="3"/>
        <v>0.88</v>
      </c>
      <c r="N6" s="68">
        <f>AVERAGE(D6,G6,J6,M6)</f>
        <v>0.82666666666666666</v>
      </c>
    </row>
    <row r="7" spans="1:14">
      <c r="A7" s="44" t="s">
        <v>502</v>
      </c>
      <c r="B7" s="64">
        <v>70</v>
      </c>
      <c r="C7" s="145">
        <v>100</v>
      </c>
      <c r="D7" s="67">
        <f t="shared" ref="D7" si="4">B7/C7</f>
        <v>0.7</v>
      </c>
      <c r="E7" s="64">
        <v>80</v>
      </c>
      <c r="F7" s="145">
        <v>100</v>
      </c>
      <c r="G7" s="67">
        <f t="shared" si="1"/>
        <v>0.8</v>
      </c>
      <c r="H7" s="64">
        <v>80</v>
      </c>
      <c r="I7" s="145">
        <v>100</v>
      </c>
      <c r="J7" s="67">
        <f t="shared" si="2"/>
        <v>0.8</v>
      </c>
      <c r="K7" s="64">
        <v>88</v>
      </c>
      <c r="L7" s="145">
        <v>100</v>
      </c>
      <c r="M7" s="67">
        <f t="shared" si="3"/>
        <v>0.88</v>
      </c>
      <c r="N7" s="68">
        <f>AVERAGE(D7,G7,J7,M7)</f>
        <v>0.79499999999999993</v>
      </c>
    </row>
    <row r="8" spans="1:14">
      <c r="A8" s="11"/>
      <c r="B8" s="11"/>
      <c r="C8" s="11"/>
      <c r="D8" s="11"/>
      <c r="E8" s="11"/>
      <c r="F8" s="11"/>
      <c r="G8" s="11"/>
      <c r="H8" s="11"/>
      <c r="I8" s="11"/>
      <c r="J8" s="11"/>
      <c r="K8" s="11"/>
      <c r="L8" s="11"/>
      <c r="M8" s="11"/>
      <c r="N8" s="11"/>
    </row>
    <row r="9" spans="1:14">
      <c r="A9" s="11"/>
      <c r="B9" s="11"/>
      <c r="C9" s="11"/>
      <c r="D9" s="11"/>
      <c r="E9" s="11"/>
      <c r="F9" s="11"/>
      <c r="G9" s="11"/>
      <c r="H9" s="11"/>
      <c r="I9" s="11"/>
      <c r="J9" s="11"/>
      <c r="K9" s="11"/>
      <c r="L9" s="11"/>
      <c r="M9" s="11"/>
      <c r="N9" s="11"/>
    </row>
    <row r="10" spans="1:14">
      <c r="A10" s="11"/>
      <c r="B10" s="11"/>
      <c r="C10" s="11"/>
      <c r="D10" s="11"/>
      <c r="E10" s="11"/>
      <c r="F10" s="11"/>
      <c r="G10" s="11"/>
      <c r="H10" s="11"/>
      <c r="I10" s="11"/>
      <c r="J10" s="11"/>
      <c r="K10" s="11"/>
      <c r="L10" s="11"/>
      <c r="M10" s="11"/>
      <c r="N10" s="11"/>
    </row>
    <row r="11" spans="1:14">
      <c r="A11" s="11"/>
      <c r="B11" s="11"/>
      <c r="C11" s="11"/>
      <c r="D11" s="11"/>
      <c r="E11" s="11"/>
      <c r="F11" s="11"/>
      <c r="G11" s="11"/>
      <c r="H11" s="11"/>
      <c r="I11" s="11"/>
      <c r="J11" s="11"/>
      <c r="K11" s="11"/>
      <c r="L11" s="11"/>
      <c r="M11" s="11"/>
      <c r="N11" s="11"/>
    </row>
    <row r="12" spans="1:14">
      <c r="A12" s="69" t="s">
        <v>503</v>
      </c>
      <c r="B12" s="145"/>
      <c r="C12" s="69" t="s">
        <v>305</v>
      </c>
      <c r="D12" s="145"/>
      <c r="E12" s="69" t="s">
        <v>9</v>
      </c>
      <c r="F12" s="145"/>
      <c r="G12" s="11"/>
      <c r="H12" s="11"/>
      <c r="I12" s="11"/>
      <c r="J12" s="11"/>
      <c r="K12" s="11"/>
      <c r="L12" s="11"/>
      <c r="M12" s="11"/>
      <c r="N12" s="11"/>
    </row>
    <row r="13" spans="1:14">
      <c r="A13" s="1" t="s">
        <v>1</v>
      </c>
      <c r="B13" s="145">
        <v>15</v>
      </c>
      <c r="C13" s="1" t="s">
        <v>1</v>
      </c>
      <c r="D13" s="145">
        <v>65</v>
      </c>
      <c r="E13" s="1" t="s">
        <v>1</v>
      </c>
      <c r="F13" s="145">
        <v>20</v>
      </c>
      <c r="G13" s="11"/>
      <c r="H13" s="62"/>
      <c r="I13" s="11"/>
      <c r="J13" s="11"/>
      <c r="K13" s="11"/>
      <c r="L13" s="11"/>
      <c r="M13" s="11"/>
      <c r="N13" s="11"/>
    </row>
    <row r="14" spans="1:14">
      <c r="A14" s="1" t="s">
        <v>2</v>
      </c>
      <c r="B14" s="145">
        <v>15</v>
      </c>
      <c r="C14" s="1" t="s">
        <v>10</v>
      </c>
      <c r="D14" s="145">
        <v>25</v>
      </c>
      <c r="E14" s="1" t="s">
        <v>10</v>
      </c>
      <c r="F14" s="145">
        <v>10</v>
      </c>
      <c r="G14" s="11"/>
      <c r="H14" s="127"/>
      <c r="I14" s="11"/>
      <c r="J14" s="11"/>
      <c r="K14" s="11"/>
      <c r="L14" s="11"/>
      <c r="M14" s="11"/>
      <c r="N14" s="11"/>
    </row>
    <row r="15" spans="1:14">
      <c r="A15" s="1" t="s">
        <v>3</v>
      </c>
      <c r="B15" s="145">
        <v>30</v>
      </c>
      <c r="C15" s="1" t="s">
        <v>504</v>
      </c>
      <c r="D15" s="145">
        <v>10</v>
      </c>
      <c r="E15" s="1" t="s">
        <v>3</v>
      </c>
      <c r="F15" s="145">
        <v>30</v>
      </c>
      <c r="G15" s="11"/>
      <c r="H15" s="127"/>
      <c r="I15" s="11"/>
      <c r="J15" s="11"/>
      <c r="K15" s="11"/>
      <c r="L15" s="11"/>
      <c r="M15" s="11"/>
      <c r="N15" s="11"/>
    </row>
    <row r="16" spans="1:14">
      <c r="A16" s="1" t="s">
        <v>504</v>
      </c>
      <c r="B16" s="145">
        <v>10</v>
      </c>
      <c r="C16" s="1"/>
      <c r="D16" s="70">
        <v>100</v>
      </c>
      <c r="E16" s="1" t="s">
        <v>5</v>
      </c>
      <c r="F16" s="145">
        <v>20</v>
      </c>
      <c r="G16" s="11"/>
      <c r="H16" s="127"/>
      <c r="I16" s="11"/>
      <c r="J16" s="11"/>
      <c r="K16" s="11"/>
      <c r="L16" s="11"/>
      <c r="M16" s="11"/>
      <c r="N16" s="11"/>
    </row>
    <row r="17" spans="1:14">
      <c r="A17" s="1" t="s">
        <v>5</v>
      </c>
      <c r="B17" s="145">
        <v>20</v>
      </c>
      <c r="C17" s="1" t="s">
        <v>7</v>
      </c>
      <c r="D17" s="145">
        <v>-10</v>
      </c>
      <c r="E17" s="1" t="s">
        <v>6</v>
      </c>
      <c r="F17" s="145">
        <v>10</v>
      </c>
      <c r="G17" s="11"/>
      <c r="H17" s="127"/>
      <c r="I17" s="11"/>
      <c r="J17" s="11"/>
      <c r="K17" s="11"/>
      <c r="L17" s="11"/>
      <c r="M17" s="11"/>
      <c r="N17" s="11"/>
    </row>
    <row r="18" spans="1:14">
      <c r="A18" s="1" t="s">
        <v>6</v>
      </c>
      <c r="B18" s="145">
        <v>10</v>
      </c>
      <c r="C18" s="1"/>
      <c r="D18" s="145"/>
      <c r="E18" s="1"/>
      <c r="F18" s="70">
        <v>100</v>
      </c>
      <c r="G18" s="11"/>
      <c r="H18" s="127"/>
      <c r="I18" s="11"/>
      <c r="J18" s="11"/>
      <c r="K18" s="11"/>
      <c r="L18" s="11"/>
      <c r="M18" s="11"/>
      <c r="N18" s="11"/>
    </row>
    <row r="19" spans="1:14">
      <c r="A19" s="1"/>
      <c r="B19" s="70">
        <v>100</v>
      </c>
      <c r="C19" s="1"/>
      <c r="D19" s="145"/>
      <c r="E19" s="1" t="s">
        <v>7</v>
      </c>
      <c r="F19" s="145">
        <v>-15</v>
      </c>
      <c r="G19" s="11"/>
      <c r="H19" s="127"/>
      <c r="I19" s="11"/>
      <c r="J19" s="11"/>
      <c r="K19" s="11"/>
      <c r="L19" s="11"/>
      <c r="M19" s="11"/>
      <c r="N19" s="11"/>
    </row>
    <row r="20" spans="1:14">
      <c r="A20" s="1" t="s">
        <v>7</v>
      </c>
      <c r="B20" s="145">
        <v>-25</v>
      </c>
      <c r="C20" s="1"/>
      <c r="D20" s="145"/>
      <c r="E20" s="1" t="s">
        <v>11</v>
      </c>
      <c r="F20" s="49">
        <v>10</v>
      </c>
      <c r="G20" s="11"/>
      <c r="H20" s="127"/>
      <c r="I20" s="11"/>
      <c r="J20" s="11"/>
      <c r="K20" s="11"/>
      <c r="L20" s="11"/>
      <c r="M20" s="11"/>
      <c r="N20" s="11"/>
    </row>
    <row r="21" spans="1:14">
      <c r="A21" s="11"/>
      <c r="B21" s="11"/>
      <c r="C21" s="11"/>
      <c r="D21" s="11"/>
      <c r="E21" s="11"/>
      <c r="F21" s="11"/>
      <c r="G21" s="11"/>
      <c r="H21" s="11"/>
      <c r="I21" s="11"/>
      <c r="J21" s="11"/>
      <c r="K21" s="11"/>
      <c r="L21" s="11"/>
      <c r="M21" s="11"/>
      <c r="N21" s="11"/>
    </row>
  </sheetData>
  <mergeCells count="5">
    <mergeCell ref="B2:D2"/>
    <mergeCell ref="E2:G2"/>
    <mergeCell ref="H2:J2"/>
    <mergeCell ref="K2:M2"/>
    <mergeCell ref="N2: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zoomScale="70" zoomScaleNormal="70" workbookViewId="0">
      <selection activeCell="G17" sqref="G17"/>
    </sheetView>
  </sheetViews>
  <sheetFormatPr defaultRowHeight="14.45"/>
  <cols>
    <col min="2" max="2" width="18.5703125" customWidth="1"/>
    <col min="3" max="3" width="21.85546875" bestFit="1" customWidth="1"/>
    <col min="4" max="4" width="25.42578125" customWidth="1"/>
    <col min="5" max="5" width="16.5703125" customWidth="1"/>
    <col min="6" max="6" width="23" customWidth="1"/>
    <col min="7" max="7" width="23.140625" customWidth="1"/>
    <col min="8" max="8" width="22.7109375" bestFit="1" customWidth="1"/>
    <col min="9" max="9" width="21.42578125" customWidth="1"/>
    <col min="10" max="10" width="55.5703125" customWidth="1"/>
    <col min="11" max="11" width="25.7109375" customWidth="1"/>
  </cols>
  <sheetData>
    <row r="1" spans="1:13" ht="45" customHeight="1">
      <c r="A1" s="9" t="s">
        <v>12</v>
      </c>
      <c r="B1" s="9" t="s">
        <v>13</v>
      </c>
      <c r="C1" s="9" t="s">
        <v>14</v>
      </c>
      <c r="D1" s="9" t="s">
        <v>15</v>
      </c>
      <c r="E1" s="10" t="s">
        <v>16</v>
      </c>
      <c r="F1" s="9" t="s">
        <v>17</v>
      </c>
      <c r="G1" s="9" t="s">
        <v>18</v>
      </c>
      <c r="H1" s="10" t="s">
        <v>19</v>
      </c>
      <c r="I1" s="10" t="s">
        <v>20</v>
      </c>
      <c r="J1" s="9" t="s">
        <v>21</v>
      </c>
      <c r="K1" s="9" t="s">
        <v>22</v>
      </c>
    </row>
    <row r="2" spans="1:13">
      <c r="A2" s="145">
        <v>1</v>
      </c>
      <c r="B2" s="1" t="s">
        <v>1</v>
      </c>
      <c r="C2" s="1" t="s">
        <v>23</v>
      </c>
      <c r="D2" s="7" t="s">
        <v>24</v>
      </c>
      <c r="E2" s="1" t="s">
        <v>25</v>
      </c>
      <c r="F2" s="1" t="s">
        <v>26</v>
      </c>
      <c r="G2" s="1" t="s">
        <v>27</v>
      </c>
      <c r="H2" s="1" t="s">
        <v>28</v>
      </c>
      <c r="I2" s="1" t="s">
        <v>1</v>
      </c>
      <c r="J2" s="5" t="s">
        <v>29</v>
      </c>
      <c r="K2" s="1" t="s">
        <v>30</v>
      </c>
    </row>
    <row r="3" spans="1:13">
      <c r="A3" s="145">
        <v>2</v>
      </c>
      <c r="B3" s="7" t="s">
        <v>1</v>
      </c>
      <c r="C3" s="7" t="s">
        <v>31</v>
      </c>
      <c r="D3" s="7" t="s">
        <v>24</v>
      </c>
      <c r="E3" s="7" t="s">
        <v>32</v>
      </c>
      <c r="F3" s="7" t="s">
        <v>33</v>
      </c>
      <c r="G3" s="7" t="s">
        <v>34</v>
      </c>
      <c r="H3" s="7" t="s">
        <v>32</v>
      </c>
      <c r="I3" s="7" t="s">
        <v>35</v>
      </c>
      <c r="J3" s="5" t="s">
        <v>36</v>
      </c>
      <c r="K3" s="147" t="s">
        <v>30</v>
      </c>
      <c r="L3" s="71"/>
      <c r="M3" s="113"/>
    </row>
    <row r="4" spans="1:13">
      <c r="A4" s="145">
        <v>3</v>
      </c>
      <c r="B4" s="7" t="s">
        <v>1</v>
      </c>
      <c r="C4" s="7" t="s">
        <v>37</v>
      </c>
      <c r="D4" s="7" t="s">
        <v>24</v>
      </c>
      <c r="E4" s="7" t="s">
        <v>32</v>
      </c>
      <c r="F4" s="7" t="s">
        <v>38</v>
      </c>
      <c r="G4" s="7" t="s">
        <v>34</v>
      </c>
      <c r="H4" s="7" t="s">
        <v>32</v>
      </c>
      <c r="I4" s="7" t="s">
        <v>35</v>
      </c>
      <c r="J4" s="5" t="s">
        <v>39</v>
      </c>
      <c r="K4" s="147"/>
      <c r="L4" s="113"/>
      <c r="M4" s="113"/>
    </row>
    <row r="5" spans="1:13">
      <c r="A5" s="145">
        <v>4</v>
      </c>
      <c r="B5" s="4" t="s">
        <v>2</v>
      </c>
      <c r="C5" s="1" t="s">
        <v>40</v>
      </c>
      <c r="D5" s="7" t="s">
        <v>24</v>
      </c>
      <c r="E5" s="1" t="s">
        <v>41</v>
      </c>
      <c r="F5" s="1" t="s">
        <v>42</v>
      </c>
      <c r="G5" s="1" t="s">
        <v>27</v>
      </c>
      <c r="H5" s="1" t="s">
        <v>28</v>
      </c>
      <c r="I5" s="1" t="s">
        <v>43</v>
      </c>
      <c r="J5" s="5" t="s">
        <v>44</v>
      </c>
      <c r="K5" s="1" t="s">
        <v>30</v>
      </c>
      <c r="L5" s="113"/>
      <c r="M5" s="113"/>
    </row>
    <row r="6" spans="1:13" ht="62.45" customHeight="1">
      <c r="A6" s="145">
        <v>5</v>
      </c>
      <c r="B6" s="4" t="s">
        <v>2</v>
      </c>
      <c r="C6" s="1" t="s">
        <v>45</v>
      </c>
      <c r="D6" s="7" t="s">
        <v>24</v>
      </c>
      <c r="E6" s="1" t="s">
        <v>32</v>
      </c>
      <c r="F6" s="1" t="s">
        <v>46</v>
      </c>
      <c r="G6" s="7" t="s">
        <v>34</v>
      </c>
      <c r="H6" s="1" t="s">
        <v>32</v>
      </c>
      <c r="I6" s="1" t="s">
        <v>35</v>
      </c>
      <c r="J6" s="5" t="s">
        <v>47</v>
      </c>
      <c r="K6" s="1" t="s">
        <v>30</v>
      </c>
    </row>
    <row r="7" spans="1:13">
      <c r="A7" s="145">
        <v>6</v>
      </c>
      <c r="B7" s="1" t="s">
        <v>7</v>
      </c>
      <c r="C7" s="1" t="s">
        <v>48</v>
      </c>
      <c r="D7" s="7" t="s">
        <v>24</v>
      </c>
      <c r="E7" s="1" t="s">
        <v>49</v>
      </c>
      <c r="F7" s="1" t="s">
        <v>50</v>
      </c>
      <c r="G7" s="1" t="s">
        <v>27</v>
      </c>
      <c r="H7" s="1" t="s">
        <v>28</v>
      </c>
      <c r="I7" s="1" t="s">
        <v>7</v>
      </c>
      <c r="J7" s="5" t="s">
        <v>51</v>
      </c>
      <c r="K7" s="1" t="s">
        <v>30</v>
      </c>
    </row>
    <row r="8" spans="1:13">
      <c r="A8" s="145">
        <v>7</v>
      </c>
      <c r="B8" s="7" t="s">
        <v>11</v>
      </c>
      <c r="C8" s="7" t="s">
        <v>52</v>
      </c>
      <c r="D8" s="7" t="s">
        <v>24</v>
      </c>
      <c r="E8" s="7" t="s">
        <v>41</v>
      </c>
      <c r="F8" s="7" t="s">
        <v>53</v>
      </c>
      <c r="G8" s="7" t="s">
        <v>54</v>
      </c>
      <c r="H8" s="7" t="s">
        <v>55</v>
      </c>
      <c r="I8" s="7" t="s">
        <v>56</v>
      </c>
      <c r="J8" s="5" t="s">
        <v>57</v>
      </c>
      <c r="K8" s="1" t="s">
        <v>30</v>
      </c>
    </row>
    <row r="9" spans="1:13">
      <c r="A9" s="145">
        <v>8</v>
      </c>
      <c r="B9" s="7" t="s">
        <v>11</v>
      </c>
      <c r="C9" s="7" t="s">
        <v>58</v>
      </c>
      <c r="D9" s="7" t="s">
        <v>24</v>
      </c>
      <c r="E9" s="7" t="s">
        <v>32</v>
      </c>
      <c r="F9" s="7" t="s">
        <v>59</v>
      </c>
      <c r="G9" s="7" t="s">
        <v>34</v>
      </c>
      <c r="H9" s="7" t="s">
        <v>32</v>
      </c>
      <c r="I9" s="7" t="s">
        <v>35</v>
      </c>
      <c r="J9" s="5" t="s">
        <v>60</v>
      </c>
      <c r="K9" s="1" t="s">
        <v>30</v>
      </c>
    </row>
    <row r="10" spans="1:13">
      <c r="A10" s="145">
        <v>9</v>
      </c>
      <c r="B10" s="1" t="s">
        <v>61</v>
      </c>
      <c r="C10" s="1" t="s">
        <v>62</v>
      </c>
      <c r="D10" s="7" t="s">
        <v>24</v>
      </c>
      <c r="E10" s="1" t="s">
        <v>63</v>
      </c>
      <c r="F10" s="1" t="s">
        <v>64</v>
      </c>
      <c r="G10" s="1" t="s">
        <v>27</v>
      </c>
      <c r="H10" s="1" t="s">
        <v>28</v>
      </c>
      <c r="I10" s="1" t="s">
        <v>65</v>
      </c>
      <c r="J10" s="5" t="s">
        <v>66</v>
      </c>
      <c r="K10" s="1" t="s">
        <v>30</v>
      </c>
    </row>
    <row r="11" spans="1:13">
      <c r="A11" s="145">
        <v>10</v>
      </c>
      <c r="B11" s="5" t="s">
        <v>67</v>
      </c>
      <c r="C11" s="5" t="s">
        <v>68</v>
      </c>
      <c r="D11" s="7" t="s">
        <v>24</v>
      </c>
      <c r="E11" s="5" t="s">
        <v>63</v>
      </c>
      <c r="F11" s="5" t="s">
        <v>69</v>
      </c>
      <c r="G11" s="1" t="s">
        <v>27</v>
      </c>
      <c r="H11" s="1" t="s">
        <v>28</v>
      </c>
      <c r="I11" s="1" t="s">
        <v>70</v>
      </c>
      <c r="J11" s="5" t="s">
        <v>71</v>
      </c>
      <c r="K11" s="1" t="s">
        <v>30</v>
      </c>
    </row>
    <row r="12" spans="1:13">
      <c r="A12" s="145">
        <v>11</v>
      </c>
      <c r="B12" s="5" t="s">
        <v>72</v>
      </c>
      <c r="C12" s="5" t="s">
        <v>73</v>
      </c>
      <c r="D12" s="7" t="s">
        <v>24</v>
      </c>
      <c r="E12" s="5" t="s">
        <v>41</v>
      </c>
      <c r="F12" s="5" t="s">
        <v>74</v>
      </c>
      <c r="G12" s="7" t="s">
        <v>34</v>
      </c>
      <c r="H12" s="1" t="s">
        <v>75</v>
      </c>
      <c r="I12" s="1" t="s">
        <v>76</v>
      </c>
      <c r="J12" s="5" t="s">
        <v>77</v>
      </c>
      <c r="K12" s="1" t="s">
        <v>30</v>
      </c>
    </row>
    <row r="13" spans="1:13" ht="26.1">
      <c r="A13" s="145">
        <v>12</v>
      </c>
      <c r="B13" s="5" t="s">
        <v>78</v>
      </c>
      <c r="C13" s="5" t="s">
        <v>79</v>
      </c>
      <c r="D13" s="7" t="s">
        <v>24</v>
      </c>
      <c r="E13" s="5" t="s">
        <v>41</v>
      </c>
      <c r="F13" s="5" t="s">
        <v>80</v>
      </c>
      <c r="G13" s="7" t="s">
        <v>34</v>
      </c>
      <c r="H13" s="1" t="s">
        <v>75</v>
      </c>
      <c r="I13" s="1" t="s">
        <v>81</v>
      </c>
      <c r="J13" s="5" t="s">
        <v>82</v>
      </c>
      <c r="K13" s="1" t="s">
        <v>30</v>
      </c>
    </row>
    <row r="14" spans="1:13">
      <c r="A14" s="145">
        <v>13</v>
      </c>
      <c r="B14" s="5" t="s">
        <v>83</v>
      </c>
      <c r="C14" s="5" t="s">
        <v>84</v>
      </c>
      <c r="D14" s="7" t="s">
        <v>24</v>
      </c>
      <c r="E14" s="5" t="s">
        <v>41</v>
      </c>
      <c r="F14" s="5" t="s">
        <v>85</v>
      </c>
      <c r="G14" s="7" t="s">
        <v>34</v>
      </c>
      <c r="H14" s="1" t="s">
        <v>75</v>
      </c>
      <c r="I14" s="1" t="s">
        <v>86</v>
      </c>
      <c r="J14" s="5" t="s">
        <v>87</v>
      </c>
      <c r="K14" s="1" t="s">
        <v>30</v>
      </c>
    </row>
    <row r="15" spans="1:13">
      <c r="A15" s="145">
        <v>14</v>
      </c>
      <c r="B15" s="5" t="s">
        <v>88</v>
      </c>
      <c r="C15" s="5" t="s">
        <v>89</v>
      </c>
      <c r="D15" s="7" t="s">
        <v>24</v>
      </c>
      <c r="E15" s="5" t="s">
        <v>41</v>
      </c>
      <c r="F15" s="5" t="s">
        <v>90</v>
      </c>
      <c r="G15" s="1" t="s">
        <v>27</v>
      </c>
      <c r="H15" s="1" t="s">
        <v>28</v>
      </c>
      <c r="I15" s="1" t="s">
        <v>91</v>
      </c>
      <c r="J15" s="5" t="s">
        <v>92</v>
      </c>
      <c r="K15" s="1" t="s">
        <v>30</v>
      </c>
    </row>
    <row r="16" spans="1:13">
      <c r="A16" s="145">
        <v>15</v>
      </c>
      <c r="B16" s="5" t="s">
        <v>88</v>
      </c>
      <c r="C16" s="5" t="s">
        <v>93</v>
      </c>
      <c r="D16" s="7" t="s">
        <v>24</v>
      </c>
      <c r="E16" s="5" t="s">
        <v>32</v>
      </c>
      <c r="F16" s="5" t="s">
        <v>94</v>
      </c>
      <c r="G16" s="7" t="s">
        <v>34</v>
      </c>
      <c r="H16" s="1" t="s">
        <v>32</v>
      </c>
      <c r="I16" s="1" t="s">
        <v>35</v>
      </c>
      <c r="J16" s="5" t="s">
        <v>95</v>
      </c>
      <c r="K16" s="1" t="s">
        <v>30</v>
      </c>
    </row>
    <row r="17" spans="1:11" ht="26.1">
      <c r="A17" s="145">
        <v>16</v>
      </c>
      <c r="B17" s="5" t="s">
        <v>96</v>
      </c>
      <c r="C17" s="5" t="s">
        <v>97</v>
      </c>
      <c r="D17" s="7" t="s">
        <v>24</v>
      </c>
      <c r="E17" s="5" t="s">
        <v>41</v>
      </c>
      <c r="F17" s="5" t="s">
        <v>98</v>
      </c>
      <c r="G17" s="1" t="s">
        <v>27</v>
      </c>
      <c r="H17" s="1" t="s">
        <v>28</v>
      </c>
      <c r="I17" s="1" t="s">
        <v>99</v>
      </c>
      <c r="J17" s="5" t="s">
        <v>100</v>
      </c>
      <c r="K17" s="1" t="s">
        <v>30</v>
      </c>
    </row>
    <row r="18" spans="1:11" ht="26.1">
      <c r="A18" s="145">
        <v>17</v>
      </c>
      <c r="B18" s="5" t="s">
        <v>101</v>
      </c>
      <c r="C18" s="5" t="s">
        <v>102</v>
      </c>
      <c r="D18" s="7" t="s">
        <v>24</v>
      </c>
      <c r="E18" s="5" t="s">
        <v>32</v>
      </c>
      <c r="F18" s="5" t="s">
        <v>103</v>
      </c>
      <c r="G18" s="7" t="s">
        <v>34</v>
      </c>
      <c r="H18" s="1" t="s">
        <v>32</v>
      </c>
      <c r="I18" s="1" t="s">
        <v>35</v>
      </c>
      <c r="J18" s="5" t="s">
        <v>104</v>
      </c>
      <c r="K18" s="1" t="s">
        <v>30</v>
      </c>
    </row>
    <row r="20" spans="1:11">
      <c r="B20" s="11"/>
    </row>
    <row r="21" spans="1:11">
      <c r="A21" s="11" t="s">
        <v>105</v>
      </c>
    </row>
    <row r="22" spans="1:11" ht="15">
      <c r="A22" s="75" t="s">
        <v>12</v>
      </c>
      <c r="B22" s="75" t="s">
        <v>13</v>
      </c>
      <c r="C22" s="75" t="s">
        <v>14</v>
      </c>
      <c r="D22" s="94" t="s">
        <v>106</v>
      </c>
    </row>
    <row r="23" spans="1:11" ht="72">
      <c r="A23" s="145">
        <v>1</v>
      </c>
      <c r="B23" s="5" t="s">
        <v>72</v>
      </c>
      <c r="C23" s="5" t="s">
        <v>73</v>
      </c>
      <c r="D23" s="5" t="s">
        <v>107</v>
      </c>
      <c r="E23" s="11" t="s">
        <v>108</v>
      </c>
    </row>
    <row r="24" spans="1:11" ht="50.45" customHeight="1">
      <c r="A24" s="145">
        <v>2</v>
      </c>
      <c r="B24" s="5" t="s">
        <v>78</v>
      </c>
      <c r="C24" s="5" t="s">
        <v>79</v>
      </c>
      <c r="D24" s="5" t="s">
        <v>109</v>
      </c>
      <c r="E24" s="11" t="s">
        <v>108</v>
      </c>
    </row>
    <row r="25" spans="1:11" ht="62.25" customHeight="1">
      <c r="A25" s="145">
        <v>3</v>
      </c>
      <c r="B25" s="5" t="s">
        <v>101</v>
      </c>
      <c r="C25" s="5" t="s">
        <v>102</v>
      </c>
      <c r="D25" s="5" t="s">
        <v>110</v>
      </c>
      <c r="E25" s="114"/>
    </row>
  </sheetData>
  <mergeCells count="1">
    <mergeCell ref="K3:K4"/>
  </mergeCells>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4"/>
  <sheetViews>
    <sheetView tabSelected="1" topLeftCell="A10" zoomScale="90" zoomScaleNormal="90" workbookViewId="0">
      <selection activeCell="E192" sqref="E192"/>
    </sheetView>
  </sheetViews>
  <sheetFormatPr defaultColWidth="8.7109375" defaultRowHeight="12.6"/>
  <cols>
    <col min="1" max="1" width="23.85546875" style="11" customWidth="1"/>
    <col min="2" max="2" width="25" style="11" bestFit="1" customWidth="1"/>
    <col min="3" max="3" width="21.140625" style="11" customWidth="1"/>
    <col min="4" max="4" width="20.42578125" style="11" customWidth="1"/>
    <col min="5" max="5" width="30.140625" style="11" customWidth="1"/>
    <col min="6" max="6" width="18.7109375" style="11" customWidth="1"/>
    <col min="7" max="7" width="16.140625" style="11" customWidth="1"/>
    <col min="8" max="8" width="14.42578125" style="11" customWidth="1"/>
    <col min="9" max="9" width="16.5703125" style="11" customWidth="1"/>
    <col min="10" max="10" width="16.140625" style="11" customWidth="1"/>
    <col min="11" max="11" width="14.7109375" style="11" customWidth="1"/>
    <col min="12" max="12" width="15.7109375" style="11" customWidth="1"/>
    <col min="13" max="13" width="17" style="11" customWidth="1"/>
    <col min="14" max="14" width="10.42578125" style="11" customWidth="1"/>
    <col min="15" max="16" width="8.85546875" style="11" bestFit="1" customWidth="1"/>
    <col min="17" max="17" width="8.7109375" style="11"/>
    <col min="18" max="18" width="8.85546875" style="11" bestFit="1" customWidth="1"/>
    <col min="19" max="16384" width="8.7109375" style="11"/>
  </cols>
  <sheetData>
    <row r="1" spans="1:14">
      <c r="A1" s="153" t="s">
        <v>111</v>
      </c>
      <c r="B1" s="154"/>
      <c r="C1" s="154"/>
    </row>
    <row r="3" spans="1:14">
      <c r="A3" s="55" t="s">
        <v>112</v>
      </c>
      <c r="M3" s="71"/>
    </row>
    <row r="4" spans="1:14">
      <c r="A4" s="95"/>
      <c r="M4" s="71"/>
    </row>
    <row r="5" spans="1:14" ht="12.95">
      <c r="A5" s="2" t="s">
        <v>113</v>
      </c>
      <c r="B5" s="2" t="s">
        <v>114</v>
      </c>
      <c r="C5" s="2" t="s">
        <v>115</v>
      </c>
      <c r="D5" s="2" t="s">
        <v>116</v>
      </c>
      <c r="E5" s="2" t="s">
        <v>117</v>
      </c>
      <c r="F5" s="2" t="s">
        <v>63</v>
      </c>
      <c r="G5" s="2" t="s">
        <v>118</v>
      </c>
      <c r="H5" s="2" t="s">
        <v>119</v>
      </c>
      <c r="I5" s="2" t="s">
        <v>120</v>
      </c>
      <c r="J5" s="2" t="s">
        <v>121</v>
      </c>
      <c r="K5" s="2" t="s">
        <v>122</v>
      </c>
      <c r="L5" s="2" t="s">
        <v>123</v>
      </c>
      <c r="M5" s="119"/>
      <c r="N5" s="91"/>
    </row>
    <row r="6" spans="1:14" ht="12.75">
      <c r="A6" s="12">
        <v>1</v>
      </c>
      <c r="B6" s="12">
        <v>2</v>
      </c>
      <c r="C6" s="12" t="s">
        <v>124</v>
      </c>
      <c r="D6" s="13">
        <v>43831.397268518522</v>
      </c>
      <c r="E6" s="13">
        <v>43952.66511574074</v>
      </c>
      <c r="F6" s="14" t="s">
        <v>125</v>
      </c>
      <c r="G6" s="15">
        <v>200</v>
      </c>
      <c r="H6" s="12" t="s">
        <v>126</v>
      </c>
      <c r="I6" s="14" t="s">
        <v>127</v>
      </c>
      <c r="J6" s="14"/>
      <c r="K6" s="12" t="s">
        <v>128</v>
      </c>
      <c r="L6" s="16" t="s">
        <v>129</v>
      </c>
      <c r="M6" s="71"/>
    </row>
    <row r="7" spans="1:14" ht="12.75">
      <c r="A7" s="17">
        <v>2</v>
      </c>
      <c r="B7" s="17">
        <v>3</v>
      </c>
      <c r="C7" s="17" t="s">
        <v>130</v>
      </c>
      <c r="D7" s="18">
        <v>43831.431539351855</v>
      </c>
      <c r="E7" s="13">
        <v>43922.627951388888</v>
      </c>
      <c r="F7" s="14" t="s">
        <v>125</v>
      </c>
      <c r="G7" s="15">
        <v>200</v>
      </c>
      <c r="H7" s="17" t="s">
        <v>126</v>
      </c>
      <c r="I7" s="7" t="s">
        <v>131</v>
      </c>
      <c r="J7" s="7"/>
      <c r="K7" s="17" t="s">
        <v>132</v>
      </c>
      <c r="L7" s="19" t="s">
        <v>133</v>
      </c>
      <c r="M7" s="71"/>
    </row>
    <row r="8" spans="1:14" ht="12.75">
      <c r="A8" s="12">
        <v>3</v>
      </c>
      <c r="B8" s="12">
        <v>4</v>
      </c>
      <c r="C8" s="12" t="s">
        <v>130</v>
      </c>
      <c r="D8" s="13">
        <v>43831.432083333333</v>
      </c>
      <c r="E8" s="13">
        <v>43922.627951388888</v>
      </c>
      <c r="F8" s="14" t="s">
        <v>125</v>
      </c>
      <c r="G8" s="15">
        <v>200</v>
      </c>
      <c r="H8" s="12" t="s">
        <v>126</v>
      </c>
      <c r="I8" s="14" t="s">
        <v>131</v>
      </c>
      <c r="J8" s="14"/>
      <c r="K8" s="12" t="s">
        <v>132</v>
      </c>
      <c r="L8" s="16" t="s">
        <v>133</v>
      </c>
      <c r="M8" s="71"/>
    </row>
    <row r="9" spans="1:14" ht="12.75">
      <c r="A9" s="17">
        <v>4</v>
      </c>
      <c r="B9" s="17">
        <v>5</v>
      </c>
      <c r="C9" s="17" t="s">
        <v>130</v>
      </c>
      <c r="D9" s="18">
        <v>43831.432453703703</v>
      </c>
      <c r="E9" s="13">
        <v>43983.627951388888</v>
      </c>
      <c r="F9" s="14" t="s">
        <v>125</v>
      </c>
      <c r="G9" s="15">
        <v>200</v>
      </c>
      <c r="H9" s="17" t="s">
        <v>126</v>
      </c>
      <c r="I9" s="7" t="s">
        <v>131</v>
      </c>
      <c r="J9" s="7"/>
      <c r="K9" s="17" t="s">
        <v>132</v>
      </c>
      <c r="L9" s="19" t="s">
        <v>133</v>
      </c>
      <c r="M9" s="71"/>
    </row>
    <row r="10" spans="1:14" ht="12.75">
      <c r="A10" s="12">
        <v>5</v>
      </c>
      <c r="B10" s="12">
        <v>6</v>
      </c>
      <c r="C10" s="12" t="s">
        <v>130</v>
      </c>
      <c r="D10" s="13">
        <v>43831.435324074075</v>
      </c>
      <c r="E10" s="13">
        <v>44013.627951388888</v>
      </c>
      <c r="F10" s="14" t="s">
        <v>125</v>
      </c>
      <c r="G10" s="15">
        <v>200</v>
      </c>
      <c r="H10" s="12" t="s">
        <v>126</v>
      </c>
      <c r="I10" s="14" t="s">
        <v>131</v>
      </c>
      <c r="J10" s="14"/>
      <c r="K10" s="12" t="s">
        <v>132</v>
      </c>
      <c r="L10" s="16" t="s">
        <v>133</v>
      </c>
      <c r="M10" s="71"/>
    </row>
    <row r="11" spans="1:14" ht="12.75">
      <c r="A11" s="17">
        <v>6</v>
      </c>
      <c r="B11" s="17">
        <v>7</v>
      </c>
      <c r="C11" s="17" t="s">
        <v>130</v>
      </c>
      <c r="D11" s="18">
        <v>43831.436550925922</v>
      </c>
      <c r="E11" s="13">
        <v>43983.627951388888</v>
      </c>
      <c r="F11" s="14" t="s">
        <v>125</v>
      </c>
      <c r="G11" s="15">
        <v>200</v>
      </c>
      <c r="H11" s="17" t="s">
        <v>134</v>
      </c>
      <c r="I11" s="7" t="s">
        <v>135</v>
      </c>
      <c r="J11" s="7"/>
      <c r="K11" s="17" t="s">
        <v>136</v>
      </c>
      <c r="L11" s="19" t="s">
        <v>137</v>
      </c>
      <c r="M11" s="71"/>
    </row>
    <row r="12" spans="1:14" ht="12.75">
      <c r="A12" s="12">
        <v>7</v>
      </c>
      <c r="B12" s="12">
        <v>8</v>
      </c>
      <c r="C12" s="12" t="s">
        <v>130</v>
      </c>
      <c r="D12" s="13">
        <v>43831.436620370368</v>
      </c>
      <c r="E12" s="13">
        <v>44013.627951388888</v>
      </c>
      <c r="F12" s="14" t="s">
        <v>125</v>
      </c>
      <c r="G12" s="15">
        <v>100</v>
      </c>
      <c r="H12" s="12" t="s">
        <v>126</v>
      </c>
      <c r="I12" s="14" t="s">
        <v>131</v>
      </c>
      <c r="J12" s="14"/>
      <c r="K12" s="12" t="s">
        <v>132</v>
      </c>
      <c r="L12" s="16" t="s">
        <v>133</v>
      </c>
      <c r="M12" s="71"/>
    </row>
    <row r="13" spans="1:14" ht="12.75">
      <c r="A13" s="17">
        <v>8</v>
      </c>
      <c r="B13" s="17">
        <v>9</v>
      </c>
      <c r="C13" s="17" t="s">
        <v>130</v>
      </c>
      <c r="D13" s="18">
        <v>43831.437210648146</v>
      </c>
      <c r="E13" s="13">
        <v>44044.627951388888</v>
      </c>
      <c r="F13" s="14" t="s">
        <v>125</v>
      </c>
      <c r="G13" s="15">
        <v>100</v>
      </c>
      <c r="H13" s="17" t="s">
        <v>126</v>
      </c>
      <c r="I13" s="7" t="s">
        <v>131</v>
      </c>
      <c r="J13" s="7"/>
      <c r="K13" s="17" t="s">
        <v>132</v>
      </c>
      <c r="L13" s="19" t="s">
        <v>133</v>
      </c>
      <c r="M13" s="71"/>
    </row>
    <row r="14" spans="1:14" ht="12.75">
      <c r="A14" s="12">
        <v>9</v>
      </c>
      <c r="B14" s="12">
        <v>10</v>
      </c>
      <c r="C14" s="12" t="s">
        <v>130</v>
      </c>
      <c r="D14" s="13">
        <v>43831.437743055554</v>
      </c>
      <c r="E14" s="13">
        <v>43921.627951388888</v>
      </c>
      <c r="F14" s="14" t="s">
        <v>125</v>
      </c>
      <c r="G14" s="15">
        <v>100</v>
      </c>
      <c r="H14" s="12" t="s">
        <v>126</v>
      </c>
      <c r="I14" s="14" t="s">
        <v>131</v>
      </c>
      <c r="J14" s="14"/>
      <c r="K14" s="12" t="s">
        <v>132</v>
      </c>
      <c r="L14" s="16" t="s">
        <v>133</v>
      </c>
      <c r="M14" s="71"/>
    </row>
    <row r="15" spans="1:14" ht="12.75">
      <c r="A15" s="17">
        <v>10</v>
      </c>
      <c r="B15" s="17">
        <v>11</v>
      </c>
      <c r="C15" s="17" t="s">
        <v>130</v>
      </c>
      <c r="D15" s="18">
        <v>43831.439560185187</v>
      </c>
      <c r="E15" s="13">
        <v>44044.627951388888</v>
      </c>
      <c r="F15" s="14" t="s">
        <v>125</v>
      </c>
      <c r="G15" s="15">
        <v>100</v>
      </c>
      <c r="H15" s="17" t="s">
        <v>126</v>
      </c>
      <c r="I15" s="7" t="s">
        <v>138</v>
      </c>
      <c r="J15" s="7"/>
      <c r="K15" s="17" t="s">
        <v>136</v>
      </c>
      <c r="L15" s="19" t="s">
        <v>137</v>
      </c>
      <c r="M15" s="71"/>
    </row>
    <row r="16" spans="1:14">
      <c r="A16" s="79"/>
      <c r="B16" s="79"/>
      <c r="C16" s="80"/>
      <c r="D16" s="81"/>
      <c r="E16" s="71"/>
      <c r="F16" s="82"/>
      <c r="G16" s="83"/>
      <c r="H16" s="79"/>
      <c r="I16" s="71"/>
      <c r="J16" s="79"/>
      <c r="K16" s="84"/>
      <c r="L16" s="71"/>
      <c r="M16" s="71"/>
    </row>
    <row r="17" spans="1:12" ht="12.95">
      <c r="A17" s="97" t="s">
        <v>139</v>
      </c>
      <c r="B17" s="79"/>
      <c r="C17" s="80"/>
      <c r="D17" s="81"/>
      <c r="E17" s="71"/>
      <c r="F17" s="82"/>
      <c r="G17" s="83"/>
      <c r="H17" s="79"/>
      <c r="I17" s="71"/>
      <c r="J17" s="79"/>
      <c r="K17" s="84"/>
      <c r="L17" s="71"/>
    </row>
    <row r="18" spans="1:12" ht="12.95">
      <c r="A18" s="97" t="s">
        <v>140</v>
      </c>
      <c r="B18" s="79"/>
      <c r="C18" s="80"/>
      <c r="D18" s="81"/>
      <c r="E18" s="71"/>
      <c r="F18" s="82"/>
      <c r="G18" s="83"/>
      <c r="H18" s="79"/>
      <c r="I18" s="71"/>
      <c r="J18" s="79"/>
      <c r="K18" s="84"/>
      <c r="L18" s="71"/>
    </row>
    <row r="19" spans="1:12">
      <c r="A19" s="79"/>
      <c r="B19" s="79"/>
      <c r="C19" s="80"/>
      <c r="D19" s="81"/>
      <c r="E19" s="71"/>
      <c r="F19" s="82"/>
      <c r="G19" s="83"/>
      <c r="H19" s="79"/>
      <c r="I19" s="71"/>
      <c r="J19" s="79"/>
      <c r="K19" s="84"/>
      <c r="L19" s="71"/>
    </row>
    <row r="20" spans="1:12">
      <c r="A20" s="79"/>
      <c r="B20" s="79"/>
      <c r="C20" s="80"/>
      <c r="D20" s="81"/>
      <c r="E20" s="71"/>
      <c r="F20" s="82"/>
      <c r="G20" s="83"/>
      <c r="H20" s="79"/>
      <c r="I20" s="71"/>
      <c r="J20" s="79"/>
      <c r="K20" s="84"/>
      <c r="L20" s="71"/>
    </row>
    <row r="21" spans="1:12">
      <c r="A21" s="55" t="s">
        <v>2</v>
      </c>
    </row>
    <row r="22" spans="1:12" ht="25.5" customHeight="1">
      <c r="A22" s="20" t="s">
        <v>114</v>
      </c>
      <c r="B22" s="21" t="s">
        <v>41</v>
      </c>
      <c r="C22" s="20" t="s">
        <v>43</v>
      </c>
      <c r="D22" s="22" t="s">
        <v>141</v>
      </c>
      <c r="E22" s="23" t="s">
        <v>121</v>
      </c>
      <c r="F22" s="24" t="s">
        <v>142</v>
      </c>
      <c r="G22" s="24" t="s">
        <v>123</v>
      </c>
    </row>
    <row r="23" spans="1:12">
      <c r="A23" s="25">
        <v>32</v>
      </c>
      <c r="B23" s="146">
        <v>44114</v>
      </c>
      <c r="C23" s="25" t="s">
        <v>143</v>
      </c>
      <c r="D23" s="25" t="s">
        <v>138</v>
      </c>
      <c r="E23" s="25"/>
      <c r="F23" s="25" t="s">
        <v>136</v>
      </c>
      <c r="G23" s="25" t="s">
        <v>137</v>
      </c>
    </row>
    <row r="24" spans="1:12">
      <c r="A24" s="25">
        <v>33</v>
      </c>
      <c r="B24" s="146">
        <v>44114</v>
      </c>
      <c r="C24" s="25" t="s">
        <v>143</v>
      </c>
      <c r="D24" s="25" t="s">
        <v>138</v>
      </c>
      <c r="E24" s="25"/>
      <c r="F24" s="25" t="s">
        <v>136</v>
      </c>
      <c r="G24" s="25" t="s">
        <v>137</v>
      </c>
    </row>
    <row r="25" spans="1:12">
      <c r="A25" s="25">
        <v>34</v>
      </c>
      <c r="B25" s="146">
        <v>44114</v>
      </c>
      <c r="C25" s="25" t="s">
        <v>144</v>
      </c>
      <c r="D25" s="25" t="s">
        <v>145</v>
      </c>
      <c r="E25" s="25"/>
      <c r="F25" s="25" t="s">
        <v>146</v>
      </c>
      <c r="G25" s="25" t="s">
        <v>129</v>
      </c>
    </row>
    <row r="26" spans="1:12">
      <c r="A26" s="25">
        <v>35</v>
      </c>
      <c r="B26" s="146">
        <v>44114</v>
      </c>
      <c r="C26" s="25" t="s">
        <v>147</v>
      </c>
      <c r="D26" s="25" t="s">
        <v>138</v>
      </c>
      <c r="E26" s="25"/>
      <c r="F26" s="25" t="s">
        <v>136</v>
      </c>
      <c r="G26" s="25" t="s">
        <v>137</v>
      </c>
    </row>
    <row r="27" spans="1:12">
      <c r="A27" s="25">
        <v>36</v>
      </c>
      <c r="B27" s="146">
        <v>44114</v>
      </c>
      <c r="C27" s="25" t="s">
        <v>147</v>
      </c>
      <c r="D27" s="25" t="s">
        <v>138</v>
      </c>
      <c r="E27" s="25"/>
      <c r="F27" s="25" t="s">
        <v>136</v>
      </c>
      <c r="G27" s="25" t="s">
        <v>137</v>
      </c>
    </row>
    <row r="28" spans="1:12">
      <c r="A28" s="25">
        <v>37</v>
      </c>
      <c r="B28" s="146">
        <v>44114</v>
      </c>
      <c r="C28" s="25" t="s">
        <v>147</v>
      </c>
      <c r="D28" s="25" t="s">
        <v>138</v>
      </c>
      <c r="E28" s="25"/>
      <c r="F28" s="25" t="s">
        <v>136</v>
      </c>
      <c r="G28" s="25" t="s">
        <v>137</v>
      </c>
    </row>
    <row r="29" spans="1:12">
      <c r="A29" s="25">
        <v>38</v>
      </c>
      <c r="B29" s="146">
        <v>44114</v>
      </c>
      <c r="C29" s="25" t="s">
        <v>148</v>
      </c>
      <c r="D29" s="25" t="s">
        <v>149</v>
      </c>
      <c r="E29" s="25"/>
      <c r="F29" s="25" t="s">
        <v>146</v>
      </c>
      <c r="G29" s="25" t="s">
        <v>129</v>
      </c>
    </row>
    <row r="30" spans="1:12">
      <c r="A30" s="25">
        <v>39</v>
      </c>
      <c r="B30" s="146">
        <v>44114</v>
      </c>
      <c r="C30" s="25" t="s">
        <v>147</v>
      </c>
      <c r="D30" s="25" t="s">
        <v>150</v>
      </c>
      <c r="E30" s="25"/>
      <c r="F30" s="25" t="s">
        <v>136</v>
      </c>
      <c r="G30" s="25" t="s">
        <v>137</v>
      </c>
    </row>
    <row r="31" spans="1:12">
      <c r="A31" s="25">
        <v>40</v>
      </c>
      <c r="B31" s="146">
        <v>44114</v>
      </c>
      <c r="C31" s="25" t="s">
        <v>147</v>
      </c>
      <c r="D31" s="25" t="s">
        <v>150</v>
      </c>
      <c r="E31" s="25"/>
      <c r="F31" s="25" t="s">
        <v>136</v>
      </c>
      <c r="G31" s="25" t="s">
        <v>137</v>
      </c>
    </row>
    <row r="32" spans="1:12">
      <c r="A32" s="25">
        <v>41</v>
      </c>
      <c r="B32" s="146">
        <v>44114</v>
      </c>
      <c r="C32" s="25" t="s">
        <v>148</v>
      </c>
      <c r="D32" s="25" t="s">
        <v>149</v>
      </c>
      <c r="E32" s="25"/>
      <c r="F32" s="25" t="s">
        <v>146</v>
      </c>
      <c r="G32" s="25" t="s">
        <v>129</v>
      </c>
    </row>
    <row r="33" spans="1:16">
      <c r="A33" s="98"/>
      <c r="B33" s="99"/>
      <c r="C33" s="98"/>
      <c r="D33" s="98"/>
      <c r="E33" s="98"/>
      <c r="F33" s="98"/>
      <c r="G33" s="98"/>
    </row>
    <row r="34" spans="1:16">
      <c r="A34" s="98"/>
      <c r="B34" s="99"/>
      <c r="C34" s="98"/>
      <c r="D34" s="98"/>
      <c r="E34" s="98"/>
      <c r="F34" s="98"/>
      <c r="G34" s="98"/>
    </row>
    <row r="36" spans="1:16">
      <c r="A36" s="55" t="s">
        <v>7</v>
      </c>
    </row>
    <row r="37" spans="1:16" ht="23.1" customHeight="1">
      <c r="A37" s="6" t="s">
        <v>141</v>
      </c>
      <c r="B37" s="6" t="s">
        <v>121</v>
      </c>
      <c r="C37" s="6" t="s">
        <v>142</v>
      </c>
      <c r="D37" s="24" t="s">
        <v>123</v>
      </c>
      <c r="E37" s="6" t="s">
        <v>151</v>
      </c>
      <c r="F37" s="6" t="s">
        <v>152</v>
      </c>
      <c r="G37" s="6" t="s">
        <v>153</v>
      </c>
      <c r="H37" s="6" t="s">
        <v>154</v>
      </c>
      <c r="I37" s="6" t="s">
        <v>155</v>
      </c>
      <c r="J37" s="6" t="s">
        <v>156</v>
      </c>
      <c r="K37" s="6" t="s">
        <v>157</v>
      </c>
      <c r="L37" s="6" t="s">
        <v>158</v>
      </c>
      <c r="M37" s="6" t="s">
        <v>159</v>
      </c>
      <c r="N37" s="6" t="s">
        <v>160</v>
      </c>
      <c r="O37" s="6" t="s">
        <v>161</v>
      </c>
      <c r="P37" s="6" t="s">
        <v>162</v>
      </c>
    </row>
    <row r="38" spans="1:16">
      <c r="A38" s="26" t="s">
        <v>163</v>
      </c>
      <c r="B38" s="26">
        <v>1234</v>
      </c>
      <c r="C38" s="27" t="s">
        <v>128</v>
      </c>
      <c r="D38" s="27" t="s">
        <v>129</v>
      </c>
      <c r="E38" s="28" t="s">
        <v>164</v>
      </c>
      <c r="F38" s="27">
        <v>-15</v>
      </c>
      <c r="G38" s="27">
        <v>-2.5</v>
      </c>
      <c r="H38" s="27">
        <f>F38+G38</f>
        <v>-17.5</v>
      </c>
      <c r="I38" s="27">
        <v>-15</v>
      </c>
      <c r="J38" s="27" t="s">
        <v>165</v>
      </c>
      <c r="K38" s="27">
        <v>-5</v>
      </c>
      <c r="L38" s="27" t="s">
        <v>166</v>
      </c>
      <c r="M38" s="27">
        <v>-1</v>
      </c>
      <c r="N38" s="27">
        <v>-6</v>
      </c>
      <c r="O38" s="27">
        <v>-6</v>
      </c>
      <c r="P38" s="1">
        <f>I38+O38</f>
        <v>-21</v>
      </c>
    </row>
    <row r="39" spans="1:16">
      <c r="A39" s="86"/>
      <c r="B39" s="86"/>
      <c r="C39" s="100"/>
      <c r="D39" s="100"/>
      <c r="E39" s="101"/>
      <c r="F39" s="100"/>
      <c r="G39" s="100"/>
      <c r="H39" s="100"/>
      <c r="I39" s="100"/>
      <c r="J39" s="100"/>
      <c r="K39" s="100"/>
      <c r="L39" s="100"/>
      <c r="M39" s="100"/>
      <c r="N39" s="100"/>
      <c r="O39" s="100"/>
    </row>
    <row r="40" spans="1:16">
      <c r="A40" s="86"/>
      <c r="B40" s="86"/>
      <c r="C40" s="100"/>
      <c r="D40" s="100"/>
      <c r="E40" s="101"/>
      <c r="F40" s="100"/>
      <c r="G40" s="100"/>
      <c r="H40" s="100"/>
      <c r="I40" s="100"/>
      <c r="J40" s="100"/>
      <c r="K40" s="100"/>
      <c r="L40" s="100"/>
      <c r="M40" s="100"/>
      <c r="N40" s="100"/>
      <c r="O40" s="100"/>
    </row>
    <row r="41" spans="1:16">
      <c r="A41" s="86"/>
      <c r="B41" s="86"/>
      <c r="C41" s="100"/>
      <c r="D41" s="100"/>
      <c r="E41" s="101"/>
      <c r="F41" s="100"/>
      <c r="G41" s="100"/>
      <c r="H41" s="100"/>
      <c r="I41" s="100"/>
      <c r="J41" s="100"/>
      <c r="K41" s="100"/>
      <c r="L41" s="100"/>
      <c r="M41" s="100"/>
      <c r="N41" s="100"/>
      <c r="O41" s="100"/>
    </row>
    <row r="43" spans="1:16">
      <c r="A43" s="55" t="s">
        <v>11</v>
      </c>
    </row>
    <row r="44" spans="1:16">
      <c r="A44" s="2" t="s">
        <v>114</v>
      </c>
      <c r="B44" s="2" t="s">
        <v>167</v>
      </c>
      <c r="C44" s="2" t="s">
        <v>168</v>
      </c>
      <c r="D44" s="2" t="s">
        <v>169</v>
      </c>
      <c r="E44" s="2" t="s">
        <v>141</v>
      </c>
      <c r="F44" s="2" t="s">
        <v>121</v>
      </c>
      <c r="G44" s="2" t="s">
        <v>142</v>
      </c>
      <c r="H44" s="2" t="s">
        <v>123</v>
      </c>
      <c r="I44" s="2" t="s">
        <v>170</v>
      </c>
      <c r="J44" s="2" t="s">
        <v>171</v>
      </c>
      <c r="K44" s="2" t="s">
        <v>172</v>
      </c>
      <c r="L44" s="29" t="s">
        <v>41</v>
      </c>
    </row>
    <row r="45" spans="1:16" ht="12.75">
      <c r="A45" s="1"/>
      <c r="B45" s="1" t="s">
        <v>173</v>
      </c>
      <c r="C45" s="27">
        <v>8</v>
      </c>
      <c r="D45" s="1"/>
      <c r="E45" s="1" t="s">
        <v>150</v>
      </c>
      <c r="F45" s="1"/>
      <c r="G45" s="1" t="s">
        <v>136</v>
      </c>
      <c r="H45" s="1" t="s">
        <v>137</v>
      </c>
      <c r="I45" s="1"/>
      <c r="J45" s="1"/>
      <c r="K45" s="1"/>
      <c r="L45" s="146" t="s">
        <v>174</v>
      </c>
    </row>
    <row r="46" spans="1:16" ht="12.75">
      <c r="A46" s="1"/>
      <c r="B46" s="1" t="s">
        <v>175</v>
      </c>
      <c r="C46" s="27">
        <v>10</v>
      </c>
      <c r="D46" s="1"/>
      <c r="E46" s="1" t="s">
        <v>150</v>
      </c>
      <c r="F46" s="1"/>
      <c r="G46" s="1" t="s">
        <v>136</v>
      </c>
      <c r="H46" s="1" t="s">
        <v>137</v>
      </c>
      <c r="I46" s="1"/>
      <c r="J46" s="1"/>
      <c r="K46" s="1"/>
      <c r="L46" s="146" t="s">
        <v>174</v>
      </c>
    </row>
    <row r="47" spans="1:16" ht="12.75">
      <c r="A47" s="1"/>
      <c r="B47" s="1" t="s">
        <v>176</v>
      </c>
      <c r="C47" s="27">
        <v>3</v>
      </c>
      <c r="D47" s="1"/>
      <c r="E47" s="1" t="s">
        <v>150</v>
      </c>
      <c r="F47" s="1"/>
      <c r="G47" s="1" t="s">
        <v>136</v>
      </c>
      <c r="H47" s="1" t="s">
        <v>137</v>
      </c>
      <c r="I47" s="1"/>
      <c r="J47" s="1"/>
      <c r="K47" s="1"/>
      <c r="L47" s="146" t="s">
        <v>174</v>
      </c>
    </row>
    <row r="48" spans="1:16" ht="12.75">
      <c r="A48" s="1"/>
      <c r="B48" s="1" t="s">
        <v>177</v>
      </c>
      <c r="C48" s="27">
        <v>0</v>
      </c>
      <c r="D48" s="1"/>
      <c r="E48" s="1" t="s">
        <v>150</v>
      </c>
      <c r="F48" s="1"/>
      <c r="G48" s="1" t="s">
        <v>136</v>
      </c>
      <c r="H48" s="1" t="s">
        <v>137</v>
      </c>
      <c r="I48" s="1"/>
      <c r="J48" s="1"/>
      <c r="K48" s="1"/>
      <c r="L48" s="146" t="s">
        <v>174</v>
      </c>
    </row>
    <row r="49" spans="1:12" ht="12.75">
      <c r="A49" s="1"/>
      <c r="B49" s="1" t="s">
        <v>178</v>
      </c>
      <c r="C49" s="27">
        <v>5</v>
      </c>
      <c r="D49" s="1"/>
      <c r="E49" s="1" t="s">
        <v>150</v>
      </c>
      <c r="F49" s="1"/>
      <c r="G49" s="1" t="s">
        <v>136</v>
      </c>
      <c r="H49" s="1" t="s">
        <v>137</v>
      </c>
      <c r="I49" s="1"/>
      <c r="J49" s="1"/>
      <c r="K49" s="1"/>
      <c r="L49" s="146" t="s">
        <v>174</v>
      </c>
    </row>
    <row r="50" spans="1:12" ht="12.75">
      <c r="A50" s="1"/>
      <c r="B50" s="1" t="s">
        <v>179</v>
      </c>
      <c r="C50" s="27">
        <v>8</v>
      </c>
      <c r="D50" s="1"/>
      <c r="E50" s="1" t="s">
        <v>180</v>
      </c>
      <c r="F50" s="1"/>
      <c r="G50" s="1" t="s">
        <v>146</v>
      </c>
      <c r="H50" s="1" t="s">
        <v>129</v>
      </c>
      <c r="I50" s="1"/>
      <c r="J50" s="1"/>
      <c r="K50" s="1"/>
      <c r="L50" s="146" t="s">
        <v>174</v>
      </c>
    </row>
    <row r="51" spans="1:12" ht="12.75">
      <c r="A51" s="1"/>
      <c r="B51" s="1" t="s">
        <v>181</v>
      </c>
      <c r="C51" s="27">
        <v>10</v>
      </c>
      <c r="D51" s="1"/>
      <c r="E51" s="1" t="s">
        <v>180</v>
      </c>
      <c r="F51" s="1"/>
      <c r="G51" s="1" t="s">
        <v>146</v>
      </c>
      <c r="H51" s="1" t="s">
        <v>129</v>
      </c>
      <c r="I51" s="1"/>
      <c r="J51" s="1"/>
      <c r="K51" s="1"/>
      <c r="L51" s="146" t="s">
        <v>174</v>
      </c>
    </row>
    <row r="52" spans="1:12" ht="12.75">
      <c r="A52" s="1"/>
      <c r="B52" s="1" t="s">
        <v>182</v>
      </c>
      <c r="C52" s="27">
        <v>3</v>
      </c>
      <c r="D52" s="1"/>
      <c r="E52" s="1" t="s">
        <v>180</v>
      </c>
      <c r="F52" s="1"/>
      <c r="G52" s="1" t="s">
        <v>146</v>
      </c>
      <c r="H52" s="1" t="s">
        <v>129</v>
      </c>
      <c r="I52" s="1"/>
      <c r="J52" s="1"/>
      <c r="K52" s="1"/>
      <c r="L52" s="146" t="s">
        <v>174</v>
      </c>
    </row>
    <row r="53" spans="1:12" ht="12.75">
      <c r="A53" s="1"/>
      <c r="B53" s="1" t="s">
        <v>183</v>
      </c>
      <c r="C53" s="27">
        <v>0</v>
      </c>
      <c r="D53" s="1"/>
      <c r="E53" s="1" t="s">
        <v>180</v>
      </c>
      <c r="F53" s="1"/>
      <c r="G53" s="1" t="s">
        <v>146</v>
      </c>
      <c r="H53" s="1" t="s">
        <v>129</v>
      </c>
      <c r="I53" s="1"/>
      <c r="J53" s="1"/>
      <c r="K53" s="1"/>
      <c r="L53" s="146" t="s">
        <v>174</v>
      </c>
    </row>
    <row r="54" spans="1:12" ht="12.75">
      <c r="A54" s="1"/>
      <c r="B54" s="1" t="s">
        <v>184</v>
      </c>
      <c r="C54" s="27">
        <v>4</v>
      </c>
      <c r="D54" s="1"/>
      <c r="E54" s="1" t="s">
        <v>180</v>
      </c>
      <c r="F54" s="1"/>
      <c r="G54" s="1" t="s">
        <v>146</v>
      </c>
      <c r="H54" s="1" t="s">
        <v>129</v>
      </c>
      <c r="I54" s="1"/>
      <c r="J54" s="1"/>
      <c r="K54" s="1"/>
      <c r="L54" s="146" t="s">
        <v>174</v>
      </c>
    </row>
    <row r="56" spans="1:12">
      <c r="A56" s="55" t="s">
        <v>185</v>
      </c>
    </row>
    <row r="57" spans="1:12">
      <c r="A57" s="30" t="s">
        <v>186</v>
      </c>
      <c r="B57" s="30" t="s">
        <v>121</v>
      </c>
      <c r="C57" s="30" t="s">
        <v>142</v>
      </c>
      <c r="D57" s="30" t="s">
        <v>123</v>
      </c>
      <c r="E57" s="30" t="s">
        <v>63</v>
      </c>
      <c r="F57" s="30" t="s">
        <v>187</v>
      </c>
      <c r="G57" s="120"/>
    </row>
    <row r="58" spans="1:12">
      <c r="A58" s="14" t="s">
        <v>127</v>
      </c>
      <c r="B58" s="14"/>
      <c r="C58" s="12" t="s">
        <v>128</v>
      </c>
      <c r="D58" s="16" t="s">
        <v>129</v>
      </c>
      <c r="E58" s="25" t="s">
        <v>164</v>
      </c>
      <c r="F58" s="31">
        <v>1</v>
      </c>
      <c r="G58" s="103"/>
    </row>
    <row r="59" spans="1:12">
      <c r="A59" s="7" t="s">
        <v>131</v>
      </c>
      <c r="B59" s="7"/>
      <c r="C59" s="17" t="s">
        <v>132</v>
      </c>
      <c r="D59" s="19" t="s">
        <v>133</v>
      </c>
      <c r="E59" s="25" t="s">
        <v>164</v>
      </c>
      <c r="F59" s="31">
        <v>0.97</v>
      </c>
      <c r="G59" s="103"/>
    </row>
    <row r="60" spans="1:12">
      <c r="A60" s="7" t="s">
        <v>188</v>
      </c>
      <c r="B60" s="7"/>
      <c r="C60" s="7" t="s">
        <v>189</v>
      </c>
      <c r="D60" s="19" t="s">
        <v>133</v>
      </c>
      <c r="E60" s="25" t="s">
        <v>164</v>
      </c>
      <c r="F60" s="31">
        <v>0.83</v>
      </c>
      <c r="G60" s="103"/>
    </row>
    <row r="61" spans="1:12">
      <c r="A61" s="14" t="s">
        <v>190</v>
      </c>
      <c r="B61" s="14"/>
      <c r="C61" s="7" t="s">
        <v>191</v>
      </c>
      <c r="D61" s="19" t="s">
        <v>192</v>
      </c>
      <c r="E61" s="25" t="s">
        <v>164</v>
      </c>
      <c r="F61" s="31">
        <v>0.77</v>
      </c>
      <c r="G61" s="103"/>
    </row>
    <row r="62" spans="1:12">
      <c r="A62" s="102"/>
      <c r="B62" s="102"/>
      <c r="C62" s="71"/>
      <c r="D62" s="84"/>
      <c r="E62" s="103"/>
      <c r="F62" s="98"/>
    </row>
    <row r="64" spans="1:12">
      <c r="A64" s="55" t="s">
        <v>67</v>
      </c>
    </row>
    <row r="65" spans="1:10" ht="12.95">
      <c r="A65" s="30" t="s">
        <v>186</v>
      </c>
      <c r="B65" s="30" t="s">
        <v>121</v>
      </c>
      <c r="C65" s="30" t="s">
        <v>142</v>
      </c>
      <c r="D65" s="30" t="s">
        <v>123</v>
      </c>
      <c r="E65" s="30" t="s">
        <v>63</v>
      </c>
      <c r="F65" s="30" t="s">
        <v>187</v>
      </c>
      <c r="G65" s="91"/>
    </row>
    <row r="66" spans="1:10">
      <c r="A66" s="14" t="s">
        <v>127</v>
      </c>
      <c r="B66" s="14"/>
      <c r="C66" s="12" t="s">
        <v>128</v>
      </c>
      <c r="D66" s="16" t="s">
        <v>129</v>
      </c>
      <c r="E66" s="25" t="s">
        <v>164</v>
      </c>
      <c r="F66" s="31">
        <v>1</v>
      </c>
    </row>
    <row r="67" spans="1:10">
      <c r="A67" s="7" t="s">
        <v>131</v>
      </c>
      <c r="B67" s="7"/>
      <c r="C67" s="17" t="s">
        <v>132</v>
      </c>
      <c r="D67" s="19" t="s">
        <v>133</v>
      </c>
      <c r="E67" s="25" t="s">
        <v>164</v>
      </c>
      <c r="F67" s="31">
        <v>0.97</v>
      </c>
    </row>
    <row r="68" spans="1:10">
      <c r="A68" s="7" t="s">
        <v>188</v>
      </c>
      <c r="B68" s="7"/>
      <c r="C68" s="7" t="s">
        <v>189</v>
      </c>
      <c r="D68" s="19" t="s">
        <v>133</v>
      </c>
      <c r="E68" s="25" t="s">
        <v>164</v>
      </c>
      <c r="F68" s="31">
        <v>0.83</v>
      </c>
    </row>
    <row r="69" spans="1:10">
      <c r="A69" s="14" t="s">
        <v>190</v>
      </c>
      <c r="B69" s="14"/>
      <c r="C69" s="7" t="s">
        <v>191</v>
      </c>
      <c r="D69" s="19" t="s">
        <v>192</v>
      </c>
      <c r="E69" s="25" t="s">
        <v>164</v>
      </c>
      <c r="F69" s="31">
        <v>0.77</v>
      </c>
    </row>
    <row r="71" spans="1:10" ht="19.5" customHeight="1">
      <c r="A71" s="56" t="s">
        <v>88</v>
      </c>
    </row>
    <row r="72" spans="1:10">
      <c r="A72" s="2" t="s">
        <v>193</v>
      </c>
      <c r="B72" s="2" t="s">
        <v>114</v>
      </c>
      <c r="C72" s="2" t="s">
        <v>194</v>
      </c>
      <c r="D72" s="2" t="s">
        <v>63</v>
      </c>
      <c r="E72" s="2" t="s">
        <v>124</v>
      </c>
      <c r="F72" s="2" t="s">
        <v>195</v>
      </c>
      <c r="G72" s="2" t="s">
        <v>141</v>
      </c>
      <c r="H72" s="2" t="s">
        <v>121</v>
      </c>
      <c r="I72" s="2" t="s">
        <v>122</v>
      </c>
      <c r="J72" s="24" t="s">
        <v>123</v>
      </c>
    </row>
    <row r="73" spans="1:10">
      <c r="A73" s="14">
        <v>1</v>
      </c>
      <c r="B73" s="32">
        <v>2</v>
      </c>
      <c r="C73" s="33">
        <v>44105</v>
      </c>
      <c r="D73" s="32" t="s">
        <v>196</v>
      </c>
      <c r="E73" s="32"/>
      <c r="F73" s="32" t="s">
        <v>197</v>
      </c>
      <c r="G73" s="14" t="s">
        <v>198</v>
      </c>
      <c r="H73" s="14"/>
      <c r="I73" s="14" t="s">
        <v>189</v>
      </c>
      <c r="J73" s="14" t="s">
        <v>133</v>
      </c>
    </row>
    <row r="74" spans="1:10">
      <c r="A74" s="14">
        <v>1</v>
      </c>
      <c r="B74" s="32">
        <v>2</v>
      </c>
      <c r="C74" s="33">
        <v>44105</v>
      </c>
      <c r="D74" s="32" t="s">
        <v>196</v>
      </c>
      <c r="E74" s="32"/>
      <c r="F74" s="32" t="s">
        <v>197</v>
      </c>
      <c r="G74" s="14" t="s">
        <v>198</v>
      </c>
      <c r="H74" s="14"/>
      <c r="I74" s="14" t="s">
        <v>189</v>
      </c>
      <c r="J74" s="14" t="s">
        <v>133</v>
      </c>
    </row>
    <row r="75" spans="1:10">
      <c r="A75" s="7">
        <v>2</v>
      </c>
      <c r="B75" s="25">
        <v>3</v>
      </c>
      <c r="C75" s="85">
        <v>44105</v>
      </c>
      <c r="D75" s="25" t="s">
        <v>196</v>
      </c>
      <c r="E75" s="25"/>
      <c r="F75" s="25" t="s">
        <v>197</v>
      </c>
      <c r="G75" s="7" t="s">
        <v>198</v>
      </c>
      <c r="H75" s="7"/>
      <c r="I75" s="7" t="s">
        <v>189</v>
      </c>
      <c r="J75" s="7" t="s">
        <v>133</v>
      </c>
    </row>
    <row r="76" spans="1:10">
      <c r="A76" s="14">
        <v>3</v>
      </c>
      <c r="B76" s="32">
        <v>4</v>
      </c>
      <c r="C76" s="33">
        <v>44110</v>
      </c>
      <c r="D76" s="32" t="s">
        <v>196</v>
      </c>
      <c r="E76" s="32"/>
      <c r="F76" s="32" t="s">
        <v>197</v>
      </c>
      <c r="G76" s="14" t="s">
        <v>188</v>
      </c>
      <c r="H76" s="14"/>
      <c r="I76" s="14" t="s">
        <v>189</v>
      </c>
      <c r="J76" s="14" t="s">
        <v>133</v>
      </c>
    </row>
    <row r="77" spans="1:10">
      <c r="A77" s="7">
        <v>4</v>
      </c>
      <c r="B77" s="25">
        <v>5</v>
      </c>
      <c r="C77" s="85">
        <v>44113</v>
      </c>
      <c r="D77" s="25" t="s">
        <v>196</v>
      </c>
      <c r="E77" s="25"/>
      <c r="F77" s="25" t="s">
        <v>197</v>
      </c>
      <c r="G77" s="7" t="s">
        <v>188</v>
      </c>
      <c r="H77" s="7"/>
      <c r="I77" s="7" t="s">
        <v>189</v>
      </c>
      <c r="J77" s="7" t="s">
        <v>133</v>
      </c>
    </row>
    <row r="78" spans="1:10">
      <c r="A78" s="14">
        <v>5</v>
      </c>
      <c r="B78" s="32">
        <v>6</v>
      </c>
      <c r="C78" s="33">
        <v>44114</v>
      </c>
      <c r="D78" s="32" t="s">
        <v>196</v>
      </c>
      <c r="E78" s="32"/>
      <c r="F78" s="32" t="s">
        <v>197</v>
      </c>
      <c r="G78" s="14" t="s">
        <v>188</v>
      </c>
      <c r="H78" s="14"/>
      <c r="I78" s="14" t="s">
        <v>189</v>
      </c>
      <c r="J78" s="14" t="s">
        <v>133</v>
      </c>
    </row>
    <row r="79" spans="1:10">
      <c r="A79" s="7">
        <v>6</v>
      </c>
      <c r="B79" s="25">
        <v>7</v>
      </c>
      <c r="C79" s="85">
        <v>44114</v>
      </c>
      <c r="D79" s="25" t="s">
        <v>196</v>
      </c>
      <c r="E79" s="25"/>
      <c r="F79" s="25" t="s">
        <v>197</v>
      </c>
      <c r="G79" s="7" t="s">
        <v>198</v>
      </c>
      <c r="H79" s="7"/>
      <c r="I79" s="7" t="s">
        <v>189</v>
      </c>
      <c r="J79" s="7" t="s">
        <v>133</v>
      </c>
    </row>
    <row r="80" spans="1:10">
      <c r="A80" s="14">
        <v>7</v>
      </c>
      <c r="B80" s="32">
        <v>8</v>
      </c>
      <c r="C80" s="33">
        <v>44114</v>
      </c>
      <c r="D80" s="32" t="s">
        <v>196</v>
      </c>
      <c r="E80" s="32"/>
      <c r="F80" s="32" t="s">
        <v>197</v>
      </c>
      <c r="G80" s="14" t="s">
        <v>198</v>
      </c>
      <c r="H80" s="14"/>
      <c r="I80" s="14" t="s">
        <v>189</v>
      </c>
      <c r="J80" s="14" t="s">
        <v>133</v>
      </c>
    </row>
    <row r="81" spans="1:12">
      <c r="A81" s="7">
        <v>8</v>
      </c>
      <c r="B81" s="25">
        <v>9</v>
      </c>
      <c r="C81" s="85">
        <v>44118</v>
      </c>
      <c r="D81" s="25" t="s">
        <v>196</v>
      </c>
      <c r="E81" s="25"/>
      <c r="F81" s="25" t="s">
        <v>197</v>
      </c>
      <c r="G81" s="7" t="s">
        <v>190</v>
      </c>
      <c r="H81" s="7"/>
      <c r="I81" s="7" t="s">
        <v>189</v>
      </c>
      <c r="J81" s="7" t="s">
        <v>133</v>
      </c>
    </row>
    <row r="82" spans="1:12">
      <c r="A82" s="14">
        <v>9</v>
      </c>
      <c r="B82" s="32">
        <v>10</v>
      </c>
      <c r="C82" s="33">
        <v>44119</v>
      </c>
      <c r="D82" s="32" t="s">
        <v>196</v>
      </c>
      <c r="E82" s="32"/>
      <c r="F82" s="32" t="s">
        <v>197</v>
      </c>
      <c r="G82" s="14" t="s">
        <v>188</v>
      </c>
      <c r="H82" s="14"/>
      <c r="I82" s="14" t="s">
        <v>189</v>
      </c>
      <c r="J82" s="14" t="s">
        <v>133</v>
      </c>
    </row>
    <row r="84" spans="1:12">
      <c r="A84" s="55" t="s">
        <v>199</v>
      </c>
    </row>
    <row r="85" spans="1:12" ht="35.450000000000003" customHeight="1">
      <c r="A85" s="2" t="s">
        <v>141</v>
      </c>
      <c r="B85" s="2" t="s">
        <v>121</v>
      </c>
      <c r="C85" s="2" t="s">
        <v>200</v>
      </c>
      <c r="D85" s="2" t="s">
        <v>201</v>
      </c>
      <c r="E85" s="2" t="s">
        <v>202</v>
      </c>
      <c r="F85" s="2" t="s">
        <v>203</v>
      </c>
      <c r="G85" s="2" t="s">
        <v>204</v>
      </c>
      <c r="H85" s="2" t="s">
        <v>172</v>
      </c>
      <c r="I85" s="2" t="s">
        <v>142</v>
      </c>
      <c r="J85" s="2" t="s">
        <v>123</v>
      </c>
      <c r="K85" s="30" t="s">
        <v>41</v>
      </c>
    </row>
    <row r="86" spans="1:12" ht="12.75">
      <c r="A86" s="34" t="s">
        <v>163</v>
      </c>
      <c r="B86" s="35"/>
      <c r="C86" s="35">
        <v>70</v>
      </c>
      <c r="D86" s="35">
        <v>50</v>
      </c>
      <c r="E86" s="35">
        <v>29</v>
      </c>
      <c r="F86" s="35">
        <v>149</v>
      </c>
      <c r="G86" s="36">
        <v>14.9</v>
      </c>
      <c r="H86" s="36">
        <v>163.9</v>
      </c>
      <c r="I86" s="37" t="s">
        <v>128</v>
      </c>
      <c r="J86" s="37" t="s">
        <v>129</v>
      </c>
      <c r="K86" s="33">
        <v>44013</v>
      </c>
    </row>
    <row r="87" spans="1:12">
      <c r="A87" s="104"/>
      <c r="B87" s="105"/>
      <c r="C87" s="105"/>
      <c r="D87" s="105"/>
      <c r="E87" s="105"/>
      <c r="F87" s="105"/>
      <c r="G87" s="106"/>
      <c r="H87" s="106"/>
      <c r="I87" s="107"/>
      <c r="J87" s="107"/>
      <c r="K87" s="105"/>
    </row>
    <row r="88" spans="1:12">
      <c r="A88" s="104"/>
      <c r="B88" s="105"/>
      <c r="C88" s="105"/>
      <c r="D88" s="105"/>
      <c r="E88" s="105"/>
      <c r="F88" s="105"/>
      <c r="G88" s="106"/>
      <c r="H88" s="106"/>
      <c r="I88" s="107"/>
      <c r="J88" s="107"/>
      <c r="K88" s="105"/>
    </row>
    <row r="89" spans="1:12">
      <c r="A89" s="104"/>
      <c r="B89" s="105"/>
      <c r="C89" s="105"/>
      <c r="D89" s="105"/>
      <c r="E89" s="105"/>
      <c r="F89" s="105"/>
      <c r="G89" s="106"/>
      <c r="H89" s="106"/>
      <c r="I89" s="107"/>
      <c r="J89" s="107"/>
      <c r="K89" s="105"/>
    </row>
    <row r="91" spans="1:12">
      <c r="A91" s="55" t="s">
        <v>205</v>
      </c>
    </row>
    <row r="92" spans="1:12" ht="24.95">
      <c r="A92" s="38" t="s">
        <v>206</v>
      </c>
      <c r="B92" s="38" t="s">
        <v>207</v>
      </c>
      <c r="C92" s="38" t="s">
        <v>208</v>
      </c>
      <c r="D92" s="38" t="s">
        <v>209</v>
      </c>
      <c r="E92" s="30" t="s">
        <v>210</v>
      </c>
      <c r="F92" s="30" t="s">
        <v>211</v>
      </c>
      <c r="G92" s="30" t="s">
        <v>212</v>
      </c>
      <c r="H92" s="30" t="s">
        <v>121</v>
      </c>
      <c r="I92" s="30" t="s">
        <v>142</v>
      </c>
      <c r="J92" s="30" t="s">
        <v>123</v>
      </c>
      <c r="K92" s="30" t="s">
        <v>213</v>
      </c>
      <c r="L92" s="30" t="s">
        <v>41</v>
      </c>
    </row>
    <row r="93" spans="1:12" ht="12.75">
      <c r="A93" s="1">
        <v>13683322</v>
      </c>
      <c r="B93" s="26" t="s">
        <v>214</v>
      </c>
      <c r="C93" s="39" t="s">
        <v>215</v>
      </c>
      <c r="D93" s="26" t="s">
        <v>216</v>
      </c>
      <c r="E93" s="26" t="s">
        <v>217</v>
      </c>
      <c r="F93" s="26">
        <v>123</v>
      </c>
      <c r="G93" s="1" t="s">
        <v>180</v>
      </c>
      <c r="H93" s="26">
        <v>123</v>
      </c>
      <c r="I93" s="26" t="s">
        <v>136</v>
      </c>
      <c r="J93" s="26" t="s">
        <v>137</v>
      </c>
      <c r="K93" s="26" t="s">
        <v>218</v>
      </c>
      <c r="L93" s="33">
        <v>44013</v>
      </c>
    </row>
    <row r="94" spans="1:12" ht="12.75">
      <c r="A94" s="1">
        <v>14284682</v>
      </c>
      <c r="B94" s="26" t="s">
        <v>219</v>
      </c>
      <c r="C94" s="39" t="s">
        <v>220</v>
      </c>
      <c r="D94" s="26" t="s">
        <v>221</v>
      </c>
      <c r="E94" s="26" t="s">
        <v>222</v>
      </c>
      <c r="F94" s="26">
        <v>222</v>
      </c>
      <c r="G94" s="1" t="s">
        <v>180</v>
      </c>
      <c r="H94" s="26">
        <v>234</v>
      </c>
      <c r="I94" s="26" t="s">
        <v>146</v>
      </c>
      <c r="J94" s="26" t="s">
        <v>129</v>
      </c>
      <c r="K94" s="26" t="s">
        <v>223</v>
      </c>
      <c r="L94" s="33">
        <v>44013</v>
      </c>
    </row>
    <row r="95" spans="1:12" ht="12.75">
      <c r="A95" s="1">
        <v>14288103</v>
      </c>
      <c r="B95" s="1" t="s">
        <v>224</v>
      </c>
      <c r="C95" s="39" t="s">
        <v>220</v>
      </c>
      <c r="D95" s="26" t="s">
        <v>225</v>
      </c>
      <c r="E95" s="26" t="s">
        <v>226</v>
      </c>
      <c r="F95" s="26">
        <v>333</v>
      </c>
      <c r="G95" s="1" t="s">
        <v>227</v>
      </c>
      <c r="H95" s="1">
        <v>678</v>
      </c>
      <c r="I95" s="1" t="s">
        <v>191</v>
      </c>
      <c r="J95" s="1" t="s">
        <v>192</v>
      </c>
      <c r="K95" s="26" t="s">
        <v>218</v>
      </c>
      <c r="L95" s="33">
        <v>44013</v>
      </c>
    </row>
    <row r="96" spans="1:12" ht="12.75">
      <c r="A96" s="1">
        <v>15296573</v>
      </c>
      <c r="B96" s="1" t="s">
        <v>228</v>
      </c>
      <c r="C96" s="39" t="s">
        <v>229</v>
      </c>
      <c r="D96" s="26" t="s">
        <v>230</v>
      </c>
      <c r="E96" s="26" t="s">
        <v>231</v>
      </c>
      <c r="F96" s="26">
        <v>444</v>
      </c>
      <c r="G96" s="1" t="s">
        <v>232</v>
      </c>
      <c r="H96" s="1">
        <v>555</v>
      </c>
      <c r="I96" s="26" t="s">
        <v>136</v>
      </c>
      <c r="J96" s="1" t="s">
        <v>137</v>
      </c>
      <c r="K96" s="26" t="s">
        <v>218</v>
      </c>
      <c r="L96" s="33">
        <v>44013</v>
      </c>
    </row>
    <row r="97" spans="1:12" ht="12.75">
      <c r="A97" s="1">
        <v>20251025</v>
      </c>
      <c r="B97" s="1" t="s">
        <v>233</v>
      </c>
      <c r="C97" s="39" t="s">
        <v>234</v>
      </c>
      <c r="D97" s="26" t="s">
        <v>235</v>
      </c>
      <c r="E97" s="26" t="s">
        <v>236</v>
      </c>
      <c r="F97" s="26">
        <v>555</v>
      </c>
      <c r="G97" s="1" t="s">
        <v>227</v>
      </c>
      <c r="H97" s="1">
        <v>5555</v>
      </c>
      <c r="I97" s="1" t="s">
        <v>189</v>
      </c>
      <c r="J97" s="1" t="s">
        <v>133</v>
      </c>
      <c r="K97" s="26" t="s">
        <v>223</v>
      </c>
      <c r="L97" s="33">
        <v>44013</v>
      </c>
    </row>
    <row r="98" spans="1:12" ht="12.75">
      <c r="A98" s="1">
        <v>241335123</v>
      </c>
      <c r="B98" s="1" t="s">
        <v>237</v>
      </c>
      <c r="C98" s="39" t="s">
        <v>238</v>
      </c>
      <c r="D98" s="26" t="s">
        <v>239</v>
      </c>
      <c r="E98" s="26" t="s">
        <v>240</v>
      </c>
      <c r="F98" s="26">
        <v>666</v>
      </c>
      <c r="G98" s="1" t="s">
        <v>232</v>
      </c>
      <c r="H98" s="1">
        <v>555</v>
      </c>
      <c r="I98" s="26" t="s">
        <v>136</v>
      </c>
      <c r="J98" s="1" t="s">
        <v>137</v>
      </c>
      <c r="K98" s="26" t="s">
        <v>223</v>
      </c>
      <c r="L98" s="33">
        <v>44013</v>
      </c>
    </row>
    <row r="99" spans="1:12">
      <c r="A99" s="11" t="s">
        <v>241</v>
      </c>
    </row>
    <row r="101" spans="1:12">
      <c r="A101" s="55" t="s">
        <v>242</v>
      </c>
    </row>
    <row r="102" spans="1:12">
      <c r="A102" s="30" t="s">
        <v>206</v>
      </c>
      <c r="B102" s="30" t="s">
        <v>207</v>
      </c>
      <c r="C102" s="30" t="s">
        <v>210</v>
      </c>
      <c r="D102" s="30" t="s">
        <v>243</v>
      </c>
      <c r="E102" s="30" t="s">
        <v>212</v>
      </c>
      <c r="F102" s="30" t="s">
        <v>121</v>
      </c>
      <c r="G102" s="30" t="s">
        <v>142</v>
      </c>
      <c r="H102" s="30" t="s">
        <v>123</v>
      </c>
      <c r="I102" s="6" t="s">
        <v>244</v>
      </c>
      <c r="J102" s="30" t="s">
        <v>209</v>
      </c>
      <c r="K102" s="6" t="s">
        <v>245</v>
      </c>
      <c r="L102" s="40" t="s">
        <v>41</v>
      </c>
    </row>
    <row r="103" spans="1:12" ht="12.75">
      <c r="A103" s="41">
        <v>3996179</v>
      </c>
      <c r="B103" s="41" t="s">
        <v>246</v>
      </c>
      <c r="C103" s="41" t="s">
        <v>247</v>
      </c>
      <c r="D103" s="41"/>
      <c r="E103" s="41" t="s">
        <v>248</v>
      </c>
      <c r="F103" s="26"/>
      <c r="G103" s="41" t="s">
        <v>249</v>
      </c>
      <c r="H103" s="41" t="s">
        <v>133</v>
      </c>
      <c r="I103" s="41" t="s">
        <v>250</v>
      </c>
      <c r="J103" s="41" t="s">
        <v>251</v>
      </c>
      <c r="K103" s="41" t="s">
        <v>252</v>
      </c>
      <c r="L103" s="33">
        <v>44013</v>
      </c>
    </row>
    <row r="104" spans="1:12" ht="12.75">
      <c r="A104" s="41">
        <v>3189901</v>
      </c>
      <c r="B104" s="41" t="s">
        <v>253</v>
      </c>
      <c r="C104" s="41" t="s">
        <v>254</v>
      </c>
      <c r="D104" s="41"/>
      <c r="E104" s="41" t="s">
        <v>255</v>
      </c>
      <c r="F104" s="26"/>
      <c r="G104" s="41" t="s">
        <v>136</v>
      </c>
      <c r="H104" s="41" t="s">
        <v>137</v>
      </c>
      <c r="I104" s="41" t="s">
        <v>256</v>
      </c>
      <c r="J104" s="41" t="s">
        <v>253</v>
      </c>
      <c r="K104" s="41" t="s">
        <v>257</v>
      </c>
      <c r="L104" s="33">
        <v>44013</v>
      </c>
    </row>
    <row r="105" spans="1:12" ht="12.75">
      <c r="A105" s="41">
        <v>5037436</v>
      </c>
      <c r="B105" s="41" t="s">
        <v>258</v>
      </c>
      <c r="C105" s="41" t="s">
        <v>259</v>
      </c>
      <c r="D105" s="41"/>
      <c r="E105" s="41" t="s">
        <v>260</v>
      </c>
      <c r="F105" s="26"/>
      <c r="G105" s="41" t="s">
        <v>136</v>
      </c>
      <c r="H105" s="41" t="s">
        <v>137</v>
      </c>
      <c r="I105" s="41" t="e">
        <v>#N/A</v>
      </c>
      <c r="J105" s="41" t="s">
        <v>261</v>
      </c>
      <c r="K105" s="41" t="s">
        <v>262</v>
      </c>
      <c r="L105" s="33">
        <v>44013</v>
      </c>
    </row>
    <row r="106" spans="1:12" ht="12.75">
      <c r="A106" s="41">
        <v>3793814</v>
      </c>
      <c r="B106" s="41" t="s">
        <v>263</v>
      </c>
      <c r="C106" s="41" t="s">
        <v>264</v>
      </c>
      <c r="D106" s="41"/>
      <c r="E106" s="41" t="s">
        <v>265</v>
      </c>
      <c r="F106" s="26"/>
      <c r="G106" s="41" t="s">
        <v>146</v>
      </c>
      <c r="H106" s="41" t="s">
        <v>129</v>
      </c>
      <c r="I106" s="41" t="e">
        <v>#N/A</v>
      </c>
      <c r="J106" s="41" t="s">
        <v>266</v>
      </c>
      <c r="K106" s="41" t="s">
        <v>262</v>
      </c>
      <c r="L106" s="33">
        <v>44013</v>
      </c>
    </row>
    <row r="107" spans="1:12" ht="12.75">
      <c r="A107" s="41">
        <v>5502976</v>
      </c>
      <c r="B107" s="41" t="s">
        <v>267</v>
      </c>
      <c r="C107" s="41" t="s">
        <v>268</v>
      </c>
      <c r="D107" s="41"/>
      <c r="E107" s="41" t="s">
        <v>180</v>
      </c>
      <c r="F107" s="26"/>
      <c r="G107" s="41" t="s">
        <v>136</v>
      </c>
      <c r="H107" s="41" t="s">
        <v>137</v>
      </c>
      <c r="I107" s="41" t="e">
        <v>#N/A</v>
      </c>
      <c r="J107" s="41" t="s">
        <v>269</v>
      </c>
      <c r="K107" s="41" t="s">
        <v>270</v>
      </c>
      <c r="L107" s="33">
        <v>44013</v>
      </c>
    </row>
    <row r="108" spans="1:12" ht="12.75">
      <c r="A108" s="41">
        <v>5503050</v>
      </c>
      <c r="B108" s="41" t="s">
        <v>271</v>
      </c>
      <c r="C108" s="41" t="s">
        <v>268</v>
      </c>
      <c r="D108" s="41"/>
      <c r="E108" s="41" t="s">
        <v>180</v>
      </c>
      <c r="F108" s="26"/>
      <c r="G108" s="41" t="s">
        <v>136</v>
      </c>
      <c r="H108" s="41" t="s">
        <v>137</v>
      </c>
      <c r="I108" s="41" t="e">
        <v>#N/A</v>
      </c>
      <c r="J108" s="41" t="s">
        <v>269</v>
      </c>
      <c r="K108" s="41" t="s">
        <v>270</v>
      </c>
      <c r="L108" s="33">
        <v>44013</v>
      </c>
    </row>
    <row r="109" spans="1:12" ht="12.75">
      <c r="A109" s="41">
        <v>5503142</v>
      </c>
      <c r="B109" s="41" t="s">
        <v>272</v>
      </c>
      <c r="C109" s="41" t="s">
        <v>273</v>
      </c>
      <c r="D109" s="41"/>
      <c r="E109" s="41" t="s">
        <v>150</v>
      </c>
      <c r="F109" s="26"/>
      <c r="G109" s="41" t="s">
        <v>146</v>
      </c>
      <c r="H109" s="41" t="s">
        <v>129</v>
      </c>
      <c r="I109" s="41" t="e">
        <v>#N/A</v>
      </c>
      <c r="J109" s="41" t="s">
        <v>269</v>
      </c>
      <c r="K109" s="41" t="s">
        <v>252</v>
      </c>
      <c r="L109" s="33">
        <v>44013</v>
      </c>
    </row>
    <row r="110" spans="1:12" ht="12.75">
      <c r="A110" s="41">
        <v>5503291</v>
      </c>
      <c r="B110" s="41" t="s">
        <v>274</v>
      </c>
      <c r="C110" s="41" t="s">
        <v>275</v>
      </c>
      <c r="D110" s="41"/>
      <c r="E110" s="41" t="s">
        <v>150</v>
      </c>
      <c r="F110" s="26"/>
      <c r="G110" s="41" t="s">
        <v>249</v>
      </c>
      <c r="H110" s="41" t="s">
        <v>133</v>
      </c>
      <c r="I110" s="41" t="e">
        <v>#N/A</v>
      </c>
      <c r="J110" s="41" t="s">
        <v>276</v>
      </c>
      <c r="K110" s="41" t="s">
        <v>270</v>
      </c>
      <c r="L110" s="33">
        <v>44013</v>
      </c>
    </row>
    <row r="111" spans="1:12">
      <c r="A111" s="88"/>
      <c r="B111" s="88"/>
      <c r="C111" s="88"/>
      <c r="D111" s="88"/>
      <c r="E111" s="88"/>
      <c r="F111" s="86"/>
      <c r="G111" s="88"/>
      <c r="H111" s="88"/>
      <c r="I111" s="88"/>
      <c r="J111" s="88"/>
      <c r="K111" s="88"/>
      <c r="L111" s="89"/>
    </row>
    <row r="112" spans="1:12">
      <c r="A112" s="55" t="s">
        <v>277</v>
      </c>
    </row>
    <row r="113" spans="1:18" ht="34.5" customHeight="1">
      <c r="A113" s="38" t="s">
        <v>278</v>
      </c>
      <c r="B113" s="38" t="s">
        <v>279</v>
      </c>
      <c r="C113" s="38" t="s">
        <v>280</v>
      </c>
      <c r="D113" s="38" t="s">
        <v>281</v>
      </c>
      <c r="E113" s="38" t="s">
        <v>282</v>
      </c>
      <c r="F113" s="38" t="s">
        <v>283</v>
      </c>
      <c r="G113" s="38" t="s">
        <v>211</v>
      </c>
      <c r="H113" s="38" t="s">
        <v>210</v>
      </c>
      <c r="I113" s="38" t="s">
        <v>121</v>
      </c>
      <c r="J113" s="38" t="s">
        <v>212</v>
      </c>
      <c r="K113" s="38" t="s">
        <v>142</v>
      </c>
      <c r="L113" s="121" t="s">
        <v>123</v>
      </c>
      <c r="M113" s="38" t="s">
        <v>284</v>
      </c>
      <c r="N113" s="38" t="s">
        <v>285</v>
      </c>
      <c r="O113" s="38" t="s">
        <v>286</v>
      </c>
      <c r="P113" s="38" t="s">
        <v>287</v>
      </c>
      <c r="Q113" s="38" t="s">
        <v>288</v>
      </c>
      <c r="R113" s="38" t="s">
        <v>41</v>
      </c>
    </row>
    <row r="114" spans="1:18" ht="12.75">
      <c r="A114" s="1"/>
      <c r="B114" s="1"/>
      <c r="C114" s="1"/>
      <c r="D114" s="1"/>
      <c r="E114" s="1"/>
      <c r="F114" s="1"/>
      <c r="G114" s="1"/>
      <c r="H114" s="1" t="s">
        <v>268</v>
      </c>
      <c r="I114" s="1"/>
      <c r="J114" s="1" t="s">
        <v>180</v>
      </c>
      <c r="K114" s="1" t="s">
        <v>136</v>
      </c>
      <c r="L114" s="1" t="s">
        <v>137</v>
      </c>
      <c r="M114" s="1"/>
      <c r="N114" s="1"/>
      <c r="O114" s="1"/>
      <c r="P114" s="1"/>
      <c r="Q114" s="1" t="s">
        <v>289</v>
      </c>
      <c r="R114" s="33">
        <v>44013</v>
      </c>
    </row>
    <row r="115" spans="1:18" ht="12.75">
      <c r="A115" s="1"/>
      <c r="B115" s="1"/>
      <c r="C115" s="1"/>
      <c r="D115" s="1"/>
      <c r="E115" s="1"/>
      <c r="F115" s="1"/>
      <c r="G115" s="1"/>
      <c r="H115" s="1" t="s">
        <v>273</v>
      </c>
      <c r="I115" s="1"/>
      <c r="J115" s="1" t="s">
        <v>227</v>
      </c>
      <c r="K115" s="1" t="s">
        <v>146</v>
      </c>
      <c r="L115" s="1" t="s">
        <v>129</v>
      </c>
      <c r="M115" s="1"/>
      <c r="N115" s="1"/>
      <c r="O115" s="1"/>
      <c r="P115" s="1"/>
      <c r="Q115" s="1" t="s">
        <v>289</v>
      </c>
      <c r="R115" s="33">
        <v>44013</v>
      </c>
    </row>
    <row r="116" spans="1:18" ht="12.75">
      <c r="A116" s="1"/>
      <c r="B116" s="1"/>
      <c r="C116" s="1"/>
      <c r="D116" s="1"/>
      <c r="E116" s="1"/>
      <c r="F116" s="1"/>
      <c r="G116" s="1"/>
      <c r="H116" s="1" t="s">
        <v>273</v>
      </c>
      <c r="I116" s="1"/>
      <c r="J116" s="1" t="s">
        <v>227</v>
      </c>
      <c r="K116" s="1" t="s">
        <v>146</v>
      </c>
      <c r="L116" s="1" t="s">
        <v>129</v>
      </c>
      <c r="M116" s="1"/>
      <c r="N116" s="1"/>
      <c r="O116" s="1"/>
      <c r="P116" s="1"/>
      <c r="Q116" s="1" t="s">
        <v>290</v>
      </c>
      <c r="R116" s="33">
        <v>44013</v>
      </c>
    </row>
    <row r="117" spans="1:18" ht="12.75">
      <c r="A117" s="1"/>
      <c r="B117" s="1"/>
      <c r="C117" s="1"/>
      <c r="D117" s="1"/>
      <c r="E117" s="1"/>
      <c r="F117" s="1"/>
      <c r="G117" s="1"/>
      <c r="H117" s="1" t="s">
        <v>259</v>
      </c>
      <c r="I117" s="1"/>
      <c r="J117" s="1" t="s">
        <v>260</v>
      </c>
      <c r="K117" s="1" t="s">
        <v>136</v>
      </c>
      <c r="L117" s="1" t="s">
        <v>137</v>
      </c>
      <c r="M117" s="1"/>
      <c r="N117" s="1"/>
      <c r="O117" s="1"/>
      <c r="P117" s="1"/>
      <c r="Q117" s="1" t="s">
        <v>290</v>
      </c>
      <c r="R117" s="33">
        <v>44013</v>
      </c>
    </row>
    <row r="118" spans="1:18" ht="12.75">
      <c r="A118" s="1"/>
      <c r="B118" s="1"/>
      <c r="C118" s="1"/>
      <c r="D118" s="1"/>
      <c r="E118" s="1"/>
      <c r="F118" s="1"/>
      <c r="G118" s="1"/>
      <c r="H118" s="1" t="s">
        <v>291</v>
      </c>
      <c r="I118" s="1"/>
      <c r="J118" s="1" t="s">
        <v>232</v>
      </c>
      <c r="K118" s="1" t="s">
        <v>146</v>
      </c>
      <c r="L118" s="1" t="s">
        <v>129</v>
      </c>
      <c r="M118" s="1"/>
      <c r="N118" s="1"/>
      <c r="O118" s="1"/>
      <c r="P118" s="1"/>
      <c r="Q118" s="1" t="s">
        <v>290</v>
      </c>
      <c r="R118" s="33">
        <v>44013</v>
      </c>
    </row>
    <row r="119" spans="1:18" ht="12.95">
      <c r="A119" s="96"/>
      <c r="R119" s="87"/>
    </row>
    <row r="120" spans="1:18">
      <c r="A120" s="55" t="s">
        <v>33</v>
      </c>
    </row>
    <row r="121" spans="1:18">
      <c r="A121" s="2" t="s">
        <v>292</v>
      </c>
      <c r="B121" s="2" t="s">
        <v>293</v>
      </c>
      <c r="C121" s="2" t="s">
        <v>294</v>
      </c>
      <c r="D121" s="2" t="s">
        <v>295</v>
      </c>
      <c r="E121" s="1" t="s">
        <v>296</v>
      </c>
      <c r="F121" s="1" t="s">
        <v>297</v>
      </c>
    </row>
    <row r="122" spans="1:18">
      <c r="A122" s="1">
        <v>0</v>
      </c>
      <c r="B122" s="1">
        <v>9</v>
      </c>
      <c r="C122" s="42">
        <v>0</v>
      </c>
      <c r="D122" s="1" t="s">
        <v>298</v>
      </c>
      <c r="E122" s="1"/>
      <c r="F122" s="144">
        <v>73050</v>
      </c>
    </row>
    <row r="123" spans="1:18">
      <c r="A123" s="1">
        <v>10</v>
      </c>
      <c r="B123" s="1">
        <v>19</v>
      </c>
      <c r="C123" s="42">
        <v>0.3</v>
      </c>
      <c r="D123" s="1" t="s">
        <v>298</v>
      </c>
      <c r="E123" s="1"/>
      <c r="F123" s="1"/>
    </row>
    <row r="124" spans="1:18">
      <c r="A124" s="1">
        <v>20</v>
      </c>
      <c r="B124" s="1">
        <v>29</v>
      </c>
      <c r="C124" s="42">
        <v>0.4</v>
      </c>
      <c r="D124" s="1" t="s">
        <v>298</v>
      </c>
      <c r="E124" s="1"/>
      <c r="F124" s="1"/>
    </row>
    <row r="125" spans="1:18">
      <c r="A125" s="1">
        <v>30</v>
      </c>
      <c r="B125" s="1">
        <v>59</v>
      </c>
      <c r="C125" s="42">
        <v>0.6</v>
      </c>
      <c r="D125" s="1" t="s">
        <v>298</v>
      </c>
      <c r="E125" s="1"/>
      <c r="F125" s="1"/>
    </row>
    <row r="126" spans="1:18">
      <c r="A126" s="1">
        <v>60</v>
      </c>
      <c r="B126" s="1">
        <v>119</v>
      </c>
      <c r="C126" s="42">
        <v>0.7</v>
      </c>
      <c r="D126" s="1" t="s">
        <v>298</v>
      </c>
      <c r="E126" s="1"/>
      <c r="F126" s="1"/>
    </row>
    <row r="127" spans="1:18">
      <c r="A127" s="1">
        <v>120</v>
      </c>
      <c r="B127" s="1">
        <v>149</v>
      </c>
      <c r="C127" s="42">
        <v>0.85</v>
      </c>
      <c r="D127" s="1" t="s">
        <v>298</v>
      </c>
      <c r="E127" s="1"/>
      <c r="F127" s="1"/>
    </row>
    <row r="128" spans="1:18">
      <c r="A128" s="1">
        <v>150</v>
      </c>
      <c r="B128" s="1">
        <v>179</v>
      </c>
      <c r="C128" s="42">
        <v>0.9</v>
      </c>
      <c r="D128" s="1" t="s">
        <v>298</v>
      </c>
      <c r="E128" s="1"/>
      <c r="F128" s="1"/>
    </row>
    <row r="129" spans="1:6">
      <c r="A129" s="1">
        <v>180</v>
      </c>
      <c r="B129" s="1">
        <v>224</v>
      </c>
      <c r="C129" s="42">
        <v>0.95</v>
      </c>
      <c r="D129" s="1" t="s">
        <v>298</v>
      </c>
      <c r="E129" s="1"/>
      <c r="F129" s="1"/>
    </row>
    <row r="130" spans="1:6">
      <c r="A130" s="1">
        <v>225</v>
      </c>
      <c r="B130" s="1"/>
      <c r="C130" s="42">
        <v>1</v>
      </c>
      <c r="D130" s="1" t="s">
        <v>298</v>
      </c>
      <c r="E130" s="1"/>
      <c r="F130" s="1"/>
    </row>
    <row r="131" spans="1:6">
      <c r="A131" s="1">
        <v>0</v>
      </c>
      <c r="B131" s="1">
        <v>4</v>
      </c>
      <c r="C131" s="42">
        <v>0</v>
      </c>
      <c r="D131" s="1" t="s">
        <v>299</v>
      </c>
      <c r="E131" s="1"/>
      <c r="F131" s="1"/>
    </row>
    <row r="132" spans="1:6">
      <c r="A132" s="1">
        <v>5</v>
      </c>
      <c r="B132" s="1">
        <v>9</v>
      </c>
      <c r="C132" s="42">
        <v>0.3</v>
      </c>
      <c r="D132" s="1" t="s">
        <v>299</v>
      </c>
      <c r="E132" s="1"/>
      <c r="F132" s="1"/>
    </row>
    <row r="133" spans="1:6">
      <c r="A133" s="1">
        <v>10</v>
      </c>
      <c r="B133" s="1">
        <v>14</v>
      </c>
      <c r="C133" s="42">
        <v>0.4</v>
      </c>
      <c r="D133" s="1" t="s">
        <v>299</v>
      </c>
      <c r="E133" s="1"/>
      <c r="F133" s="1"/>
    </row>
    <row r="134" spans="1:6">
      <c r="A134" s="1">
        <v>15</v>
      </c>
      <c r="B134" s="1">
        <v>19</v>
      </c>
      <c r="C134" s="42">
        <v>0.6</v>
      </c>
      <c r="D134" s="1" t="s">
        <v>299</v>
      </c>
      <c r="E134" s="1"/>
      <c r="F134" s="1"/>
    </row>
    <row r="135" spans="1:6">
      <c r="A135" s="1">
        <v>20</v>
      </c>
      <c r="B135" s="1">
        <v>24</v>
      </c>
      <c r="C135" s="42">
        <v>0.7</v>
      </c>
      <c r="D135" s="1" t="s">
        <v>299</v>
      </c>
      <c r="E135" s="1"/>
      <c r="F135" s="1"/>
    </row>
    <row r="136" spans="1:6">
      <c r="A136" s="1">
        <v>25</v>
      </c>
      <c r="B136" s="1">
        <v>29</v>
      </c>
      <c r="C136" s="42">
        <v>0.85</v>
      </c>
      <c r="D136" s="1" t="s">
        <v>299</v>
      </c>
      <c r="E136" s="1"/>
      <c r="F136" s="1"/>
    </row>
    <row r="137" spans="1:6">
      <c r="A137" s="1">
        <v>30</v>
      </c>
      <c r="B137" s="1">
        <v>34</v>
      </c>
      <c r="C137" s="42">
        <v>0.9</v>
      </c>
      <c r="D137" s="1" t="s">
        <v>299</v>
      </c>
      <c r="E137" s="1"/>
      <c r="F137" s="1"/>
    </row>
    <row r="138" spans="1:6">
      <c r="A138" s="1">
        <v>35</v>
      </c>
      <c r="B138" s="1">
        <v>39</v>
      </c>
      <c r="C138" s="42">
        <v>0.95</v>
      </c>
      <c r="D138" s="1" t="s">
        <v>299</v>
      </c>
      <c r="E138" s="1"/>
      <c r="F138" s="1"/>
    </row>
    <row r="139" spans="1:6">
      <c r="A139" s="1">
        <v>40</v>
      </c>
      <c r="B139" s="1"/>
      <c r="C139" s="42">
        <v>1</v>
      </c>
      <c r="D139" s="1" t="s">
        <v>299</v>
      </c>
      <c r="E139" s="1"/>
      <c r="F139" s="1"/>
    </row>
    <row r="140" spans="1:6">
      <c r="A140" s="142">
        <v>0</v>
      </c>
      <c r="B140" s="142">
        <v>39</v>
      </c>
      <c r="C140" s="143">
        <v>0</v>
      </c>
      <c r="D140" s="142" t="s">
        <v>300</v>
      </c>
    </row>
    <row r="141" spans="1:6">
      <c r="A141" s="1">
        <v>40</v>
      </c>
      <c r="B141" s="1">
        <v>79</v>
      </c>
      <c r="C141" s="42">
        <v>0.3</v>
      </c>
      <c r="D141" s="1" t="s">
        <v>300</v>
      </c>
    </row>
    <row r="142" spans="1:6">
      <c r="A142" s="1">
        <v>80</v>
      </c>
      <c r="B142" s="1">
        <v>119</v>
      </c>
      <c r="C142" s="42">
        <v>0.4</v>
      </c>
      <c r="D142" s="1" t="s">
        <v>300</v>
      </c>
    </row>
    <row r="143" spans="1:6">
      <c r="A143" s="1">
        <v>120</v>
      </c>
      <c r="B143" s="1">
        <v>239</v>
      </c>
      <c r="C143" s="42">
        <v>0.6</v>
      </c>
      <c r="D143" s="1" t="s">
        <v>300</v>
      </c>
    </row>
    <row r="144" spans="1:6">
      <c r="A144" s="1">
        <v>240</v>
      </c>
      <c r="B144" s="1">
        <v>449</v>
      </c>
      <c r="C144" s="42">
        <v>0.7</v>
      </c>
      <c r="D144" s="1" t="s">
        <v>300</v>
      </c>
    </row>
    <row r="145" spans="1:8">
      <c r="A145" s="1">
        <v>450</v>
      </c>
      <c r="B145" s="1">
        <v>599</v>
      </c>
      <c r="C145" s="42">
        <v>0.85</v>
      </c>
      <c r="D145" s="1" t="s">
        <v>300</v>
      </c>
    </row>
    <row r="146" spans="1:8">
      <c r="A146" s="1">
        <v>600</v>
      </c>
      <c r="B146" s="1">
        <v>749</v>
      </c>
      <c r="C146" s="42">
        <v>0.9</v>
      </c>
      <c r="D146" s="1" t="s">
        <v>300</v>
      </c>
    </row>
    <row r="147" spans="1:8">
      <c r="A147" s="1">
        <v>750</v>
      </c>
      <c r="B147" s="1">
        <v>899</v>
      </c>
      <c r="C147" s="42">
        <v>0.95</v>
      </c>
      <c r="D147" s="1" t="s">
        <v>300</v>
      </c>
    </row>
    <row r="148" spans="1:8">
      <c r="A148" s="1">
        <v>900</v>
      </c>
      <c r="B148" s="1"/>
      <c r="C148" s="42">
        <v>1</v>
      </c>
      <c r="D148" s="1" t="s">
        <v>300</v>
      </c>
    </row>
    <row r="149" spans="1:8">
      <c r="C149" s="92"/>
    </row>
    <row r="151" spans="1:8">
      <c r="A151" s="55" t="s">
        <v>38</v>
      </c>
    </row>
    <row r="152" spans="1:8">
      <c r="A152" s="2" t="s">
        <v>301</v>
      </c>
      <c r="B152" s="2" t="s">
        <v>302</v>
      </c>
      <c r="C152" s="2" t="s">
        <v>303</v>
      </c>
      <c r="D152" s="2" t="s">
        <v>172</v>
      </c>
      <c r="E152" s="11" t="s">
        <v>296</v>
      </c>
      <c r="F152" s="11" t="s">
        <v>297</v>
      </c>
    </row>
    <row r="153" spans="1:8">
      <c r="A153" s="1" t="s">
        <v>304</v>
      </c>
      <c r="B153" s="43">
        <v>0.95</v>
      </c>
      <c r="C153" s="43">
        <v>1</v>
      </c>
      <c r="D153" s="43">
        <v>15</v>
      </c>
      <c r="F153" s="128">
        <v>73050</v>
      </c>
      <c r="G153" s="71"/>
      <c r="H153" s="71"/>
    </row>
    <row r="154" spans="1:8">
      <c r="A154" s="1" t="s">
        <v>304</v>
      </c>
      <c r="B154" s="43">
        <v>0.9</v>
      </c>
      <c r="C154" s="43">
        <v>0.94</v>
      </c>
      <c r="D154" s="43">
        <v>10</v>
      </c>
      <c r="G154" s="71"/>
      <c r="H154" s="71"/>
    </row>
    <row r="155" spans="1:8">
      <c r="A155" s="1" t="s">
        <v>304</v>
      </c>
      <c r="B155" s="43">
        <v>0.8</v>
      </c>
      <c r="C155" s="43">
        <v>0.89</v>
      </c>
      <c r="D155" s="43">
        <v>8</v>
      </c>
      <c r="G155" s="71"/>
      <c r="H155" s="71"/>
    </row>
    <row r="156" spans="1:8">
      <c r="A156" s="1" t="s">
        <v>304</v>
      </c>
      <c r="B156" s="116">
        <v>0.7</v>
      </c>
      <c r="C156" s="116">
        <v>0.79</v>
      </c>
      <c r="D156" s="116">
        <v>6</v>
      </c>
      <c r="F156" s="71"/>
      <c r="G156" s="71"/>
      <c r="H156" s="71"/>
    </row>
    <row r="157" spans="1:8">
      <c r="A157" s="1" t="s">
        <v>304</v>
      </c>
      <c r="B157" s="116">
        <v>0.6</v>
      </c>
      <c r="C157" s="116">
        <v>0.69</v>
      </c>
      <c r="D157" s="116">
        <v>4</v>
      </c>
      <c r="E157" s="108"/>
      <c r="F157" s="71"/>
      <c r="G157" s="71"/>
      <c r="H157" s="71"/>
    </row>
    <row r="158" spans="1:8">
      <c r="A158" s="1" t="s">
        <v>304</v>
      </c>
      <c r="B158" s="116">
        <v>0</v>
      </c>
      <c r="C158" s="116">
        <v>0.59</v>
      </c>
      <c r="D158" s="116">
        <v>0</v>
      </c>
      <c r="E158" s="108"/>
      <c r="F158" s="71"/>
      <c r="G158" s="71"/>
      <c r="H158" s="71"/>
    </row>
    <row r="159" spans="1:8">
      <c r="A159" s="1" t="s">
        <v>305</v>
      </c>
      <c r="B159" s="116">
        <v>0.95</v>
      </c>
      <c r="C159" s="116">
        <v>1</v>
      </c>
      <c r="D159" s="116">
        <v>65</v>
      </c>
      <c r="F159" s="71"/>
      <c r="G159" s="71"/>
      <c r="H159" s="71"/>
    </row>
    <row r="160" spans="1:8">
      <c r="A160" s="1" t="s">
        <v>305</v>
      </c>
      <c r="B160" s="116">
        <v>0.91</v>
      </c>
      <c r="C160" s="116">
        <v>0.94</v>
      </c>
      <c r="D160" s="116">
        <v>55</v>
      </c>
      <c r="G160" s="71"/>
      <c r="H160" s="71"/>
    </row>
    <row r="161" spans="1:8">
      <c r="A161" s="7" t="s">
        <v>305</v>
      </c>
      <c r="B161" s="116">
        <v>0.81</v>
      </c>
      <c r="C161" s="116">
        <v>0.89</v>
      </c>
      <c r="D161" s="116">
        <v>45</v>
      </c>
      <c r="G161" s="71"/>
      <c r="H161" s="71"/>
    </row>
    <row r="162" spans="1:8">
      <c r="A162" s="7" t="s">
        <v>305</v>
      </c>
      <c r="B162" s="116">
        <v>0.71</v>
      </c>
      <c r="C162" s="116">
        <v>0.79</v>
      </c>
      <c r="D162" s="116">
        <v>35</v>
      </c>
      <c r="G162" s="71"/>
      <c r="H162" s="71"/>
    </row>
    <row r="163" spans="1:8">
      <c r="A163" s="7" t="s">
        <v>305</v>
      </c>
      <c r="B163" s="116">
        <v>0.61</v>
      </c>
      <c r="C163" s="116">
        <v>0.69</v>
      </c>
      <c r="D163" s="116">
        <v>25</v>
      </c>
      <c r="G163" s="71"/>
      <c r="H163" s="71"/>
    </row>
    <row r="164" spans="1:8" ht="12.95">
      <c r="A164" s="7" t="s">
        <v>305</v>
      </c>
      <c r="B164" s="116">
        <v>0.5</v>
      </c>
      <c r="C164" s="116">
        <v>0.59</v>
      </c>
      <c r="D164" s="116">
        <v>15</v>
      </c>
      <c r="F164" s="62"/>
      <c r="G164" s="71"/>
      <c r="H164" s="71"/>
    </row>
    <row r="165" spans="1:8">
      <c r="A165" s="7" t="s">
        <v>305</v>
      </c>
      <c r="B165" s="116">
        <v>0</v>
      </c>
      <c r="C165" s="116">
        <v>0.49</v>
      </c>
      <c r="D165" s="116">
        <v>0</v>
      </c>
      <c r="F165" s="71"/>
      <c r="G165" s="71"/>
      <c r="H165" s="71"/>
    </row>
    <row r="166" spans="1:8" ht="14.45">
      <c r="A166" s="7" t="s">
        <v>9</v>
      </c>
      <c r="B166" s="116">
        <v>0.95</v>
      </c>
      <c r="C166" s="116">
        <v>1</v>
      </c>
      <c r="D166" s="116">
        <v>20</v>
      </c>
      <c r="F166" s="125"/>
      <c r="G166" s="71"/>
      <c r="H166" s="71"/>
    </row>
    <row r="167" spans="1:8" ht="14.45">
      <c r="A167" s="7" t="s">
        <v>9</v>
      </c>
      <c r="B167" s="116">
        <v>0.9</v>
      </c>
      <c r="C167" s="116">
        <v>0.94</v>
      </c>
      <c r="D167" s="116">
        <v>15</v>
      </c>
      <c r="E167" s="71"/>
      <c r="F167" s="125"/>
      <c r="G167" s="71"/>
      <c r="H167" s="71"/>
    </row>
    <row r="168" spans="1:8" ht="14.45">
      <c r="A168" s="7" t="s">
        <v>9</v>
      </c>
      <c r="B168" s="116">
        <v>0.8</v>
      </c>
      <c r="C168" s="116">
        <v>0.89</v>
      </c>
      <c r="D168" s="116">
        <v>10</v>
      </c>
      <c r="E168" s="71"/>
      <c r="F168" s="125"/>
      <c r="G168" s="71"/>
      <c r="H168" s="71"/>
    </row>
    <row r="169" spans="1:8" ht="14.45">
      <c r="A169" s="7" t="s">
        <v>9</v>
      </c>
      <c r="B169" s="116">
        <v>0.7</v>
      </c>
      <c r="C169" s="116">
        <v>0.79</v>
      </c>
      <c r="D169" s="116">
        <v>5</v>
      </c>
      <c r="E169" s="71"/>
      <c r="F169" s="125"/>
      <c r="G169" s="71"/>
      <c r="H169" s="71"/>
    </row>
    <row r="170" spans="1:8" ht="12.95">
      <c r="A170" s="7" t="s">
        <v>9</v>
      </c>
      <c r="B170" s="116">
        <v>0</v>
      </c>
      <c r="C170" s="116">
        <v>0.69</v>
      </c>
      <c r="D170" s="116">
        <v>0</v>
      </c>
      <c r="E170" s="117"/>
      <c r="F170" s="71"/>
      <c r="G170" s="71"/>
      <c r="H170" s="71"/>
    </row>
    <row r="171" spans="1:8">
      <c r="B171" s="90"/>
      <c r="C171" s="90"/>
      <c r="D171" s="90"/>
      <c r="E171" s="71"/>
    </row>
    <row r="172" spans="1:8">
      <c r="A172" s="55" t="s">
        <v>46</v>
      </c>
    </row>
    <row r="173" spans="1:8">
      <c r="A173" s="2" t="s">
        <v>306</v>
      </c>
      <c r="B173" s="2" t="s">
        <v>307</v>
      </c>
      <c r="C173" s="2" t="s">
        <v>172</v>
      </c>
      <c r="D173" s="11" t="s">
        <v>296</v>
      </c>
      <c r="E173" s="11" t="s">
        <v>297</v>
      </c>
    </row>
    <row r="174" spans="1:8">
      <c r="A174" s="1">
        <v>0.95</v>
      </c>
      <c r="B174" s="1">
        <v>1</v>
      </c>
      <c r="C174" s="1">
        <v>10</v>
      </c>
      <c r="E174" s="128">
        <v>73050</v>
      </c>
    </row>
    <row r="175" spans="1:8">
      <c r="A175" s="1">
        <v>0.85</v>
      </c>
      <c r="B175" s="1">
        <v>0.94</v>
      </c>
      <c r="C175" s="1">
        <v>9</v>
      </c>
    </row>
    <row r="176" spans="1:8">
      <c r="A176" s="1">
        <v>0.75</v>
      </c>
      <c r="B176" s="1">
        <v>0.84</v>
      </c>
      <c r="C176" s="1">
        <v>8</v>
      </c>
    </row>
    <row r="177" spans="1:6">
      <c r="A177" s="1">
        <v>0.65</v>
      </c>
      <c r="B177" s="1">
        <v>0.74</v>
      </c>
      <c r="C177" s="1">
        <v>7</v>
      </c>
    </row>
    <row r="178" spans="1:6">
      <c r="A178" s="1">
        <v>0.55000000000000004</v>
      </c>
      <c r="B178" s="1">
        <v>0.64</v>
      </c>
      <c r="C178" s="1">
        <v>6</v>
      </c>
    </row>
    <row r="179" spans="1:6">
      <c r="A179" s="1">
        <v>0.45</v>
      </c>
      <c r="B179" s="1">
        <v>0.54</v>
      </c>
      <c r="C179" s="1">
        <v>5</v>
      </c>
    </row>
    <row r="180" spans="1:6">
      <c r="A180" s="1">
        <v>0.35</v>
      </c>
      <c r="B180" s="1">
        <v>0.44</v>
      </c>
      <c r="C180" s="1">
        <v>4</v>
      </c>
    </row>
    <row r="181" spans="1:6">
      <c r="A181" s="1">
        <v>0.25</v>
      </c>
      <c r="B181" s="1">
        <v>0.34</v>
      </c>
      <c r="C181" s="1">
        <v>3</v>
      </c>
    </row>
    <row r="182" spans="1:6">
      <c r="A182" s="1">
        <v>0.15</v>
      </c>
      <c r="B182" s="1">
        <v>0.24</v>
      </c>
      <c r="C182" s="1">
        <v>2</v>
      </c>
    </row>
    <row r="183" spans="1:6">
      <c r="A183" s="1">
        <v>0</v>
      </c>
      <c r="B183" s="1">
        <v>0.14000000000000001</v>
      </c>
      <c r="C183" s="1">
        <v>1</v>
      </c>
    </row>
    <row r="185" spans="1:6">
      <c r="A185" s="55" t="s">
        <v>59</v>
      </c>
    </row>
    <row r="186" spans="1:6">
      <c r="A186" s="2" t="s">
        <v>308</v>
      </c>
      <c r="B186" s="2" t="s">
        <v>309</v>
      </c>
      <c r="C186" s="2" t="s">
        <v>294</v>
      </c>
      <c r="D186" s="11" t="s">
        <v>296</v>
      </c>
      <c r="E186" s="11" t="s">
        <v>297</v>
      </c>
    </row>
    <row r="187" spans="1:6">
      <c r="A187" s="1">
        <v>0</v>
      </c>
      <c r="B187" s="1">
        <v>4</v>
      </c>
      <c r="C187" s="1">
        <v>0.85</v>
      </c>
      <c r="E187" s="128">
        <v>73050</v>
      </c>
    </row>
    <row r="188" spans="1:6">
      <c r="A188" s="1">
        <v>5</v>
      </c>
      <c r="B188" s="1">
        <v>7</v>
      </c>
      <c r="C188" s="1">
        <v>0.9</v>
      </c>
    </row>
    <row r="189" spans="1:6">
      <c r="A189" s="1">
        <v>8</v>
      </c>
      <c r="B189" s="1">
        <v>10</v>
      </c>
      <c r="C189" s="1">
        <v>1</v>
      </c>
    </row>
    <row r="191" spans="1:6">
      <c r="A191" s="124" t="s">
        <v>94</v>
      </c>
      <c r="B191" s="1"/>
      <c r="C191" s="1"/>
      <c r="D191" s="1"/>
    </row>
    <row r="192" spans="1:6">
      <c r="A192" s="2" t="s">
        <v>301</v>
      </c>
      <c r="B192" s="2" t="s">
        <v>310</v>
      </c>
      <c r="C192" s="2" t="s">
        <v>311</v>
      </c>
      <c r="D192" s="2" t="s">
        <v>172</v>
      </c>
      <c r="E192" s="11" t="s">
        <v>296</v>
      </c>
      <c r="F192" s="11" t="s">
        <v>297</v>
      </c>
    </row>
    <row r="193" spans="1:7">
      <c r="A193" s="7" t="s">
        <v>305</v>
      </c>
      <c r="B193" s="7">
        <v>0.95</v>
      </c>
      <c r="C193" s="7">
        <v>1</v>
      </c>
      <c r="D193" s="7">
        <v>25</v>
      </c>
      <c r="F193" s="128">
        <v>73050</v>
      </c>
      <c r="G193" s="71"/>
    </row>
    <row r="194" spans="1:7">
      <c r="A194" s="7" t="s">
        <v>305</v>
      </c>
      <c r="B194" s="7">
        <v>0.9</v>
      </c>
      <c r="C194" s="7">
        <v>0.94</v>
      </c>
      <c r="D194" s="7">
        <v>20</v>
      </c>
      <c r="G194" s="71"/>
    </row>
    <row r="195" spans="1:7">
      <c r="A195" s="7" t="s">
        <v>305</v>
      </c>
      <c r="B195" s="7">
        <v>0.85</v>
      </c>
      <c r="C195" s="7">
        <v>0.89</v>
      </c>
      <c r="D195" s="7">
        <v>15</v>
      </c>
      <c r="G195" s="71"/>
    </row>
    <row r="196" spans="1:7">
      <c r="A196" s="7" t="s">
        <v>305</v>
      </c>
      <c r="B196" s="7">
        <v>0.84</v>
      </c>
      <c r="C196" s="7">
        <v>0.8</v>
      </c>
      <c r="D196" s="7">
        <v>10</v>
      </c>
      <c r="E196" s="119"/>
      <c r="F196" s="119"/>
      <c r="G196" s="119"/>
    </row>
    <row r="197" spans="1:7" ht="12.95">
      <c r="A197" s="7" t="s">
        <v>305</v>
      </c>
      <c r="B197" s="7">
        <v>0.79</v>
      </c>
      <c r="C197" s="7">
        <v>0</v>
      </c>
      <c r="D197" s="7">
        <v>0</v>
      </c>
      <c r="E197" s="118"/>
      <c r="F197" s="71"/>
      <c r="G197" s="71"/>
    </row>
    <row r="198" spans="1:7">
      <c r="A198" s="7" t="s">
        <v>9</v>
      </c>
      <c r="B198" s="7">
        <v>0.9</v>
      </c>
      <c r="C198" s="7">
        <v>1</v>
      </c>
      <c r="D198" s="7">
        <v>10</v>
      </c>
      <c r="E198" s="122"/>
      <c r="F198" s="123"/>
      <c r="G198" s="71"/>
    </row>
    <row r="199" spans="1:7">
      <c r="A199" s="7" t="s">
        <v>9</v>
      </c>
      <c r="B199" s="7">
        <v>0.8</v>
      </c>
      <c r="C199" s="7">
        <v>0.89</v>
      </c>
      <c r="D199" s="7">
        <v>8</v>
      </c>
      <c r="E199" s="122"/>
      <c r="F199" s="123"/>
      <c r="G199" s="71"/>
    </row>
    <row r="200" spans="1:7">
      <c r="A200" s="7" t="s">
        <v>9</v>
      </c>
      <c r="B200" s="7">
        <v>0.7</v>
      </c>
      <c r="C200" s="7">
        <v>0.79</v>
      </c>
      <c r="D200" s="7">
        <v>5</v>
      </c>
      <c r="E200" s="122"/>
      <c r="F200" s="123"/>
      <c r="G200" s="71"/>
    </row>
    <row r="201" spans="1:7">
      <c r="A201" s="7" t="s">
        <v>9</v>
      </c>
      <c r="B201" s="7">
        <v>0</v>
      </c>
      <c r="C201" s="7">
        <v>0.79</v>
      </c>
      <c r="D201" s="7">
        <v>0</v>
      </c>
      <c r="E201" s="122"/>
      <c r="F201" s="123"/>
      <c r="G201" s="71"/>
    </row>
    <row r="202" spans="1:7">
      <c r="E202" s="71"/>
      <c r="F202" s="71"/>
      <c r="G202" s="71"/>
    </row>
    <row r="203" spans="1:7">
      <c r="A203" s="55" t="s">
        <v>312</v>
      </c>
      <c r="E203" s="71"/>
      <c r="F203" s="71"/>
      <c r="G203" s="71"/>
    </row>
    <row r="204" spans="1:7">
      <c r="A204" s="2" t="s">
        <v>301</v>
      </c>
      <c r="B204" s="2" t="s">
        <v>313</v>
      </c>
      <c r="C204" s="2" t="s">
        <v>314</v>
      </c>
      <c r="D204" s="11" t="s">
        <v>296</v>
      </c>
      <c r="E204" s="11" t="s">
        <v>297</v>
      </c>
      <c r="F204" s="71"/>
      <c r="G204" s="71"/>
    </row>
    <row r="205" spans="1:7">
      <c r="A205" s="1" t="s">
        <v>315</v>
      </c>
      <c r="B205" s="1" t="s">
        <v>1</v>
      </c>
      <c r="C205" s="1">
        <v>15</v>
      </c>
      <c r="E205" s="128">
        <v>73050</v>
      </c>
      <c r="F205" s="71"/>
      <c r="G205" s="71"/>
    </row>
    <row r="206" spans="1:7">
      <c r="A206" s="1" t="s">
        <v>315</v>
      </c>
      <c r="B206" s="1" t="s">
        <v>2</v>
      </c>
      <c r="C206" s="1">
        <v>15</v>
      </c>
      <c r="F206" s="71"/>
      <c r="G206" s="71"/>
    </row>
    <row r="207" spans="1:7">
      <c r="A207" s="1" t="s">
        <v>315</v>
      </c>
      <c r="B207" s="1" t="s">
        <v>7</v>
      </c>
      <c r="C207" s="1">
        <v>-25</v>
      </c>
    </row>
    <row r="208" spans="1:7">
      <c r="A208" s="1" t="s">
        <v>315</v>
      </c>
      <c r="B208" s="1" t="s">
        <v>11</v>
      </c>
      <c r="C208" s="1">
        <v>10</v>
      </c>
    </row>
    <row r="209" spans="1:5">
      <c r="A209" s="1" t="s">
        <v>315</v>
      </c>
      <c r="B209" s="1" t="s">
        <v>67</v>
      </c>
      <c r="C209" s="1">
        <v>10</v>
      </c>
    </row>
    <row r="210" spans="1:5">
      <c r="A210" s="1" t="s">
        <v>315</v>
      </c>
      <c r="B210" s="1" t="s">
        <v>316</v>
      </c>
      <c r="C210" s="1">
        <v>10</v>
      </c>
    </row>
    <row r="211" spans="1:5">
      <c r="A211" s="1" t="s">
        <v>315</v>
      </c>
      <c r="B211" s="1" t="s">
        <v>3</v>
      </c>
      <c r="C211" s="1">
        <v>30</v>
      </c>
    </row>
    <row r="212" spans="1:5">
      <c r="A212" s="1" t="s">
        <v>315</v>
      </c>
      <c r="B212" s="1" t="s">
        <v>6</v>
      </c>
      <c r="C212" s="1">
        <v>10</v>
      </c>
    </row>
    <row r="213" spans="1:5">
      <c r="A213" s="1" t="s">
        <v>305</v>
      </c>
      <c r="B213" s="1" t="s">
        <v>1</v>
      </c>
      <c r="C213" s="1">
        <v>65</v>
      </c>
    </row>
    <row r="214" spans="1:5">
      <c r="A214" s="1" t="s">
        <v>305</v>
      </c>
      <c r="B214" s="1" t="s">
        <v>197</v>
      </c>
      <c r="C214" s="1">
        <v>25</v>
      </c>
    </row>
    <row r="215" spans="1:5">
      <c r="A215" s="1" t="s">
        <v>305</v>
      </c>
      <c r="B215" s="1" t="s">
        <v>7</v>
      </c>
      <c r="C215" s="1">
        <v>-10</v>
      </c>
    </row>
    <row r="216" spans="1:5" ht="12.95">
      <c r="A216" s="1" t="s">
        <v>305</v>
      </c>
      <c r="B216" s="1" t="s">
        <v>11</v>
      </c>
      <c r="C216" s="1">
        <v>10</v>
      </c>
      <c r="D216" s="71"/>
      <c r="E216" s="62"/>
    </row>
    <row r="217" spans="1:5" ht="14.45">
      <c r="A217" s="1" t="s">
        <v>9</v>
      </c>
      <c r="B217" s="7" t="s">
        <v>1</v>
      </c>
      <c r="C217" s="7">
        <v>20</v>
      </c>
      <c r="D217" s="71"/>
      <c r="E217" s="127"/>
    </row>
    <row r="218" spans="1:5" ht="14.45">
      <c r="A218" s="1" t="s">
        <v>9</v>
      </c>
      <c r="B218" s="7" t="s">
        <v>197</v>
      </c>
      <c r="C218" s="7">
        <v>10</v>
      </c>
      <c r="D218" s="115"/>
      <c r="E218" s="127"/>
    </row>
    <row r="219" spans="1:5" ht="14.45">
      <c r="A219" s="1" t="s">
        <v>9</v>
      </c>
      <c r="B219" s="7" t="s">
        <v>7</v>
      </c>
      <c r="C219" s="7">
        <v>-15</v>
      </c>
      <c r="D219" s="115"/>
      <c r="E219" s="127"/>
    </row>
    <row r="220" spans="1:5" ht="14.45">
      <c r="A220" s="1" t="s">
        <v>9</v>
      </c>
      <c r="B220" s="7" t="s">
        <v>3</v>
      </c>
      <c r="C220" s="7">
        <v>30</v>
      </c>
      <c r="D220" s="115"/>
      <c r="E220" s="127"/>
    </row>
    <row r="221" spans="1:5" ht="14.45">
      <c r="A221" s="1" t="s">
        <v>9</v>
      </c>
      <c r="B221" s="7" t="s">
        <v>6</v>
      </c>
      <c r="C221" s="7">
        <v>10</v>
      </c>
      <c r="D221" s="115"/>
      <c r="E221" s="127"/>
    </row>
    <row r="222" spans="1:5" ht="14.45">
      <c r="A222" s="1" t="s">
        <v>9</v>
      </c>
      <c r="B222" s="1" t="s">
        <v>67</v>
      </c>
      <c r="C222" s="7">
        <v>10</v>
      </c>
      <c r="D222" s="71"/>
      <c r="E222" s="127"/>
    </row>
    <row r="223" spans="1:5" ht="14.45">
      <c r="A223" s="1" t="s">
        <v>9</v>
      </c>
      <c r="B223" s="1" t="s">
        <v>316</v>
      </c>
      <c r="C223" s="7">
        <v>10</v>
      </c>
      <c r="D223" s="71"/>
      <c r="E223" s="127"/>
    </row>
    <row r="224" spans="1:5">
      <c r="A224" s="1" t="s">
        <v>9</v>
      </c>
      <c r="B224" s="1" t="s">
        <v>11</v>
      </c>
      <c r="C224" s="7">
        <v>10</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zoomScale="80" zoomScaleNormal="80" workbookViewId="0">
      <pane xSplit="1" ySplit="1" topLeftCell="D2" activePane="bottomRight" state="frozen"/>
      <selection pane="bottomRight" activeCell="D1" sqref="D1"/>
      <selection pane="bottomLeft" activeCell="A2" sqref="A2"/>
      <selection pane="topRight" activeCell="B1" sqref="B1"/>
    </sheetView>
  </sheetViews>
  <sheetFormatPr defaultColWidth="8.7109375" defaultRowHeight="138" customHeight="1"/>
  <cols>
    <col min="1" max="1" width="8.7109375" style="11"/>
    <col min="2" max="2" width="11.85546875" style="11" customWidth="1"/>
    <col min="3" max="3" width="24.28515625" style="11" customWidth="1"/>
    <col min="4" max="4" width="14.7109375" style="11" customWidth="1"/>
    <col min="5" max="5" width="18.42578125" style="11" customWidth="1"/>
    <col min="6" max="6" width="58.42578125" style="11" customWidth="1"/>
    <col min="7" max="7" width="24.85546875" style="11" customWidth="1"/>
    <col min="8" max="8" width="23.28515625" style="11" customWidth="1"/>
    <col min="9" max="9" width="26.42578125" style="11" customWidth="1"/>
    <col min="10" max="10" width="18.7109375" style="11" customWidth="1"/>
    <col min="11" max="11" width="34.28515625" style="11" customWidth="1"/>
    <col min="12" max="16384" width="8.7109375" style="11"/>
  </cols>
  <sheetData>
    <row r="1" spans="1:11" ht="39.950000000000003" customHeight="1">
      <c r="A1" s="9" t="s">
        <v>12</v>
      </c>
      <c r="B1" s="9" t="s">
        <v>317</v>
      </c>
      <c r="C1" s="9" t="s">
        <v>318</v>
      </c>
      <c r="D1" s="10" t="s">
        <v>15</v>
      </c>
      <c r="E1" s="9" t="s">
        <v>319</v>
      </c>
      <c r="F1" s="9" t="s">
        <v>320</v>
      </c>
      <c r="G1" s="74" t="s">
        <v>321</v>
      </c>
      <c r="H1" s="75" t="s">
        <v>322</v>
      </c>
      <c r="I1" s="76" t="s">
        <v>323</v>
      </c>
      <c r="J1" s="76" t="s">
        <v>324</v>
      </c>
      <c r="K1" s="76" t="s">
        <v>325</v>
      </c>
    </row>
    <row r="2" spans="1:11" ht="396.75" customHeight="1">
      <c r="A2" s="145">
        <v>1</v>
      </c>
      <c r="B2" s="4" t="s">
        <v>326</v>
      </c>
      <c r="C2" s="4" t="s">
        <v>327</v>
      </c>
      <c r="D2" s="4" t="s">
        <v>299</v>
      </c>
      <c r="E2" s="58" t="s">
        <v>328</v>
      </c>
      <c r="F2" s="59" t="s">
        <v>329</v>
      </c>
      <c r="G2" s="58" t="s">
        <v>330</v>
      </c>
      <c r="H2" s="58" t="s">
        <v>331</v>
      </c>
      <c r="I2" s="58" t="s">
        <v>332</v>
      </c>
      <c r="J2" s="58" t="s">
        <v>333</v>
      </c>
      <c r="K2" s="60" t="s">
        <v>334</v>
      </c>
    </row>
    <row r="3" spans="1:11" ht="266.25" customHeight="1">
      <c r="A3" s="145">
        <v>2</v>
      </c>
      <c r="B3" s="4" t="s">
        <v>326</v>
      </c>
      <c r="C3" s="4" t="s">
        <v>7</v>
      </c>
      <c r="D3" s="4" t="s">
        <v>299</v>
      </c>
      <c r="E3" s="58" t="s">
        <v>328</v>
      </c>
      <c r="F3" s="58" t="s">
        <v>335</v>
      </c>
      <c r="G3" s="58" t="s">
        <v>330</v>
      </c>
      <c r="H3" s="58" t="s">
        <v>331</v>
      </c>
      <c r="I3" s="58" t="s">
        <v>336</v>
      </c>
      <c r="J3" s="58" t="s">
        <v>333</v>
      </c>
      <c r="K3" s="60" t="s">
        <v>337</v>
      </c>
    </row>
    <row r="4" spans="1:11" ht="243" customHeight="1">
      <c r="A4" s="145">
        <v>3</v>
      </c>
      <c r="B4" s="4" t="s">
        <v>326</v>
      </c>
      <c r="C4" s="4" t="s">
        <v>2</v>
      </c>
      <c r="D4" s="4" t="s">
        <v>299</v>
      </c>
      <c r="E4" s="58" t="s">
        <v>0</v>
      </c>
      <c r="F4" s="59" t="s">
        <v>338</v>
      </c>
      <c r="G4" s="58" t="s">
        <v>330</v>
      </c>
      <c r="H4" s="58" t="s">
        <v>331</v>
      </c>
      <c r="I4" s="58" t="s">
        <v>336</v>
      </c>
      <c r="J4" s="58" t="s">
        <v>333</v>
      </c>
      <c r="K4" s="60" t="s">
        <v>339</v>
      </c>
    </row>
    <row r="5" spans="1:11" ht="214.5" customHeight="1">
      <c r="A5" s="145">
        <v>4</v>
      </c>
      <c r="B5" s="4" t="s">
        <v>326</v>
      </c>
      <c r="C5" s="4" t="s">
        <v>11</v>
      </c>
      <c r="D5" s="4" t="s">
        <v>340</v>
      </c>
      <c r="E5" s="58" t="s">
        <v>341</v>
      </c>
      <c r="F5" s="58" t="s">
        <v>342</v>
      </c>
      <c r="G5" s="58" t="s">
        <v>330</v>
      </c>
      <c r="H5" s="58" t="s">
        <v>331</v>
      </c>
      <c r="I5" s="58" t="s">
        <v>336</v>
      </c>
      <c r="J5" s="58" t="s">
        <v>333</v>
      </c>
      <c r="K5" s="60"/>
    </row>
    <row r="6" spans="1:11" ht="217.5" customHeight="1">
      <c r="A6" s="145">
        <v>5</v>
      </c>
      <c r="B6" s="4" t="s">
        <v>326</v>
      </c>
      <c r="C6" s="4" t="s">
        <v>343</v>
      </c>
      <c r="D6" s="4" t="s">
        <v>32</v>
      </c>
      <c r="E6" s="58" t="s">
        <v>341</v>
      </c>
      <c r="F6" s="4" t="s">
        <v>344</v>
      </c>
      <c r="G6" s="58" t="s">
        <v>330</v>
      </c>
      <c r="H6" s="58" t="s">
        <v>331</v>
      </c>
      <c r="I6" s="58" t="s">
        <v>336</v>
      </c>
      <c r="J6" s="58" t="s">
        <v>333</v>
      </c>
      <c r="K6" s="60"/>
    </row>
    <row r="7" spans="1:11" ht="232.5" customHeight="1">
      <c r="A7" s="145">
        <v>6</v>
      </c>
      <c r="B7" s="4" t="s">
        <v>326</v>
      </c>
      <c r="C7" s="4" t="s">
        <v>345</v>
      </c>
      <c r="D7" s="4" t="s">
        <v>299</v>
      </c>
      <c r="E7" s="58" t="s">
        <v>346</v>
      </c>
      <c r="F7" s="4" t="s">
        <v>347</v>
      </c>
      <c r="G7" s="58" t="s">
        <v>330</v>
      </c>
      <c r="H7" s="58" t="s">
        <v>331</v>
      </c>
      <c r="I7" s="58" t="s">
        <v>336</v>
      </c>
      <c r="J7" s="58" t="s">
        <v>333</v>
      </c>
      <c r="K7" s="60" t="s">
        <v>348</v>
      </c>
    </row>
    <row r="8" spans="1:11" ht="222.75" customHeight="1">
      <c r="A8" s="145">
        <v>7</v>
      </c>
      <c r="B8" s="4" t="s">
        <v>326</v>
      </c>
      <c r="C8" s="4" t="s">
        <v>61</v>
      </c>
      <c r="D8" s="4" t="s">
        <v>299</v>
      </c>
      <c r="E8" s="58" t="s">
        <v>346</v>
      </c>
      <c r="F8" s="58" t="s">
        <v>349</v>
      </c>
      <c r="G8" s="58" t="s">
        <v>330</v>
      </c>
      <c r="H8" s="58" t="s">
        <v>331</v>
      </c>
      <c r="I8" s="58" t="s">
        <v>336</v>
      </c>
      <c r="J8" s="58" t="s">
        <v>333</v>
      </c>
      <c r="K8" s="141" t="s">
        <v>350</v>
      </c>
    </row>
    <row r="9" spans="1:11" ht="210.75" customHeight="1">
      <c r="A9" s="145">
        <v>8</v>
      </c>
      <c r="B9" s="4" t="s">
        <v>326</v>
      </c>
      <c r="C9" s="4" t="s">
        <v>351</v>
      </c>
      <c r="D9" s="4" t="s">
        <v>299</v>
      </c>
      <c r="E9" s="58" t="s">
        <v>346</v>
      </c>
      <c r="F9" s="58" t="s">
        <v>352</v>
      </c>
      <c r="G9" s="58" t="s">
        <v>330</v>
      </c>
      <c r="H9" s="58" t="s">
        <v>331</v>
      </c>
      <c r="I9" s="58" t="s">
        <v>336</v>
      </c>
      <c r="J9" s="58" t="s">
        <v>333</v>
      </c>
      <c r="K9" s="60" t="s">
        <v>353</v>
      </c>
    </row>
    <row r="10" spans="1:11" ht="213.75" customHeight="1">
      <c r="A10" s="145">
        <v>9</v>
      </c>
      <c r="B10" s="4" t="s">
        <v>326</v>
      </c>
      <c r="C10" s="58" t="s">
        <v>354</v>
      </c>
      <c r="D10" s="4" t="s">
        <v>299</v>
      </c>
      <c r="E10" s="58" t="s">
        <v>355</v>
      </c>
      <c r="F10" s="58" t="s">
        <v>356</v>
      </c>
      <c r="G10" s="58" t="s">
        <v>330</v>
      </c>
      <c r="H10" s="58" t="s">
        <v>331</v>
      </c>
      <c r="I10" s="58" t="s">
        <v>336</v>
      </c>
      <c r="J10" s="58" t="s">
        <v>333</v>
      </c>
      <c r="K10" s="60" t="s">
        <v>357</v>
      </c>
    </row>
    <row r="11" spans="1:11" ht="222.75" customHeight="1">
      <c r="A11" s="145">
        <v>10</v>
      </c>
      <c r="B11" s="4" t="s">
        <v>326</v>
      </c>
      <c r="C11" s="4" t="s">
        <v>6</v>
      </c>
      <c r="D11" s="4" t="s">
        <v>299</v>
      </c>
      <c r="E11" s="58" t="s">
        <v>358</v>
      </c>
      <c r="F11" s="59" t="s">
        <v>359</v>
      </c>
      <c r="G11" s="58" t="s">
        <v>330</v>
      </c>
      <c r="H11" s="58" t="s">
        <v>331</v>
      </c>
      <c r="I11" s="58" t="s">
        <v>336</v>
      </c>
      <c r="J11" s="58" t="s">
        <v>333</v>
      </c>
      <c r="K11" s="60" t="s">
        <v>360</v>
      </c>
    </row>
    <row r="12" spans="1:11" ht="230.25" customHeight="1">
      <c r="A12" s="145">
        <v>11</v>
      </c>
      <c r="B12" s="4" t="s">
        <v>326</v>
      </c>
      <c r="C12" s="4" t="s">
        <v>361</v>
      </c>
      <c r="D12" s="4" t="s">
        <v>300</v>
      </c>
      <c r="E12" s="4" t="s">
        <v>362</v>
      </c>
      <c r="F12" s="58" t="s">
        <v>363</v>
      </c>
      <c r="G12" s="4" t="s">
        <v>32</v>
      </c>
      <c r="H12" s="58" t="s">
        <v>331</v>
      </c>
      <c r="I12" s="58" t="s">
        <v>336</v>
      </c>
      <c r="J12" s="58" t="s">
        <v>333</v>
      </c>
      <c r="K12" s="1"/>
    </row>
    <row r="13" spans="1:11" ht="210" customHeight="1">
      <c r="A13" s="145">
        <v>12</v>
      </c>
      <c r="B13" s="4" t="s">
        <v>326</v>
      </c>
      <c r="C13" s="4" t="s">
        <v>364</v>
      </c>
      <c r="D13" s="4" t="s">
        <v>365</v>
      </c>
      <c r="E13" s="4" t="s">
        <v>366</v>
      </c>
      <c r="F13" s="58" t="s">
        <v>367</v>
      </c>
      <c r="G13" s="4" t="s">
        <v>32</v>
      </c>
      <c r="H13" s="58" t="s">
        <v>331</v>
      </c>
      <c r="I13" s="58" t="s">
        <v>336</v>
      </c>
      <c r="J13" s="58" t="s">
        <v>333</v>
      </c>
      <c r="K13" s="1"/>
    </row>
    <row r="14" spans="1:11" ht="218.25" customHeight="1">
      <c r="A14" s="145">
        <v>13</v>
      </c>
      <c r="B14" s="4" t="s">
        <v>326</v>
      </c>
      <c r="C14" s="4" t="s">
        <v>368</v>
      </c>
      <c r="D14" s="4" t="s">
        <v>365</v>
      </c>
      <c r="E14" s="4" t="s">
        <v>369</v>
      </c>
      <c r="F14" s="4" t="s">
        <v>370</v>
      </c>
      <c r="G14" s="4" t="s">
        <v>32</v>
      </c>
      <c r="H14" s="58" t="s">
        <v>331</v>
      </c>
      <c r="I14" s="58" t="s">
        <v>336</v>
      </c>
      <c r="J14" s="58" t="s">
        <v>333</v>
      </c>
      <c r="K14" s="1"/>
    </row>
    <row r="15" spans="1:11" ht="362.25" customHeight="1">
      <c r="A15" s="145">
        <v>14</v>
      </c>
      <c r="B15" s="4" t="s">
        <v>326</v>
      </c>
      <c r="C15" s="4" t="s">
        <v>314</v>
      </c>
      <c r="D15" s="4" t="s">
        <v>365</v>
      </c>
      <c r="E15" s="58" t="s">
        <v>328</v>
      </c>
      <c r="F15" s="59" t="s">
        <v>371</v>
      </c>
      <c r="G15" s="4" t="s">
        <v>32</v>
      </c>
      <c r="H15" s="58" t="s">
        <v>331</v>
      </c>
      <c r="I15" s="58" t="s">
        <v>336</v>
      </c>
      <c r="J15" s="58" t="s">
        <v>333</v>
      </c>
      <c r="K15" s="1"/>
    </row>
    <row r="16" spans="1:11" ht="138" customHeight="1">
      <c r="C16" s="61"/>
    </row>
    <row r="17" spans="1:1" ht="138" customHeight="1">
      <c r="A17" s="62"/>
    </row>
  </sheetData>
  <autoFilter ref="A1:K15" xr:uid="{00000000-0001-0000-02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workbookViewId="0">
      <selection activeCell="A11" sqref="A11"/>
    </sheetView>
  </sheetViews>
  <sheetFormatPr defaultColWidth="8.7109375" defaultRowHeight="12.95"/>
  <cols>
    <col min="1" max="1" width="20.85546875" style="45" customWidth="1"/>
    <col min="2" max="2" width="8.5703125" style="45" customWidth="1"/>
    <col min="3" max="3" width="9.140625" style="45" customWidth="1"/>
    <col min="4" max="4" width="18.5703125" style="45" customWidth="1"/>
    <col min="5" max="5" width="14" style="45" customWidth="1"/>
    <col min="6" max="7" width="8.7109375" style="45"/>
    <col min="8" max="8" width="11.5703125" style="45" customWidth="1"/>
    <col min="9" max="9" width="11.28515625" style="45" customWidth="1"/>
    <col min="10" max="10" width="13.140625" style="45" customWidth="1"/>
    <col min="11" max="11" width="12.42578125" style="45" customWidth="1"/>
    <col min="12" max="14" width="8.7109375" style="45"/>
    <col min="15" max="15" width="16.85546875" style="45" customWidth="1"/>
    <col min="16" max="16" width="14.85546875" style="45" customWidth="1"/>
    <col min="17" max="16384" width="8.7109375" style="45"/>
  </cols>
  <sheetData>
    <row r="1" spans="1:17" ht="15.6">
      <c r="A1" s="57" t="s">
        <v>372</v>
      </c>
    </row>
    <row r="2" spans="1:17">
      <c r="A2" s="3" t="s">
        <v>373</v>
      </c>
      <c r="B2" s="11"/>
      <c r="C2" s="11"/>
      <c r="D2" s="11"/>
      <c r="E2" s="11"/>
      <c r="F2" s="11"/>
      <c r="G2" s="11"/>
      <c r="H2" s="11"/>
      <c r="I2" s="11"/>
      <c r="J2" s="11"/>
    </row>
    <row r="3" spans="1:17">
      <c r="A3" s="11"/>
      <c r="B3" s="11"/>
      <c r="C3" s="11"/>
      <c r="D3" s="11"/>
      <c r="E3" s="11"/>
      <c r="F3" s="11"/>
      <c r="G3" s="11"/>
      <c r="H3" s="11"/>
      <c r="I3" s="11"/>
      <c r="J3" s="11"/>
    </row>
    <row r="4" spans="1:17">
      <c r="A4" s="148" t="s">
        <v>374</v>
      </c>
      <c r="B4" s="148"/>
      <c r="C4" s="148"/>
      <c r="D4" s="148"/>
      <c r="E4" s="148"/>
      <c r="F4" s="1"/>
      <c r="G4" s="148" t="s">
        <v>375</v>
      </c>
      <c r="H4" s="148"/>
      <c r="I4" s="148"/>
      <c r="J4" s="148"/>
    </row>
    <row r="5" spans="1:17">
      <c r="A5" s="145"/>
      <c r="B5" s="145"/>
      <c r="C5" s="145"/>
      <c r="D5" s="145"/>
      <c r="E5" s="145"/>
      <c r="F5" s="1"/>
      <c r="G5" s="145"/>
      <c r="H5" s="145"/>
      <c r="I5" s="145"/>
      <c r="J5" s="145"/>
    </row>
    <row r="6" spans="1:17">
      <c r="A6" s="145" t="s">
        <v>167</v>
      </c>
      <c r="B6" s="145" t="s">
        <v>142</v>
      </c>
      <c r="C6" s="145" t="s">
        <v>123</v>
      </c>
      <c r="D6" s="145" t="s">
        <v>376</v>
      </c>
      <c r="E6" s="145" t="s">
        <v>377</v>
      </c>
      <c r="F6" s="1"/>
      <c r="G6" s="145" t="s">
        <v>378</v>
      </c>
      <c r="H6" s="145" t="s">
        <v>379</v>
      </c>
      <c r="I6" s="145" t="s">
        <v>377</v>
      </c>
      <c r="J6" s="145" t="s">
        <v>380</v>
      </c>
    </row>
    <row r="7" spans="1:17" ht="39" customHeight="1">
      <c r="A7" s="46"/>
      <c r="B7" s="46"/>
      <c r="C7" s="46"/>
      <c r="D7" s="46"/>
      <c r="E7" s="46"/>
      <c r="F7" s="11"/>
      <c r="G7" s="46"/>
      <c r="H7" s="46"/>
      <c r="I7" s="46"/>
      <c r="J7" s="46"/>
      <c r="L7" s="149"/>
      <c r="M7" s="149"/>
      <c r="N7" s="149"/>
      <c r="O7" s="149"/>
    </row>
    <row r="9" spans="1:17">
      <c r="A9" s="3" t="s">
        <v>381</v>
      </c>
      <c r="B9" s="11"/>
      <c r="C9" s="11"/>
      <c r="D9" s="11"/>
      <c r="E9" s="11"/>
      <c r="F9" s="11"/>
      <c r="G9" s="11"/>
      <c r="H9" s="11"/>
      <c r="I9" s="11"/>
      <c r="J9" s="11"/>
      <c r="K9" s="11"/>
      <c r="L9" s="11"/>
      <c r="M9" s="11"/>
      <c r="N9" s="11"/>
      <c r="O9" s="11"/>
      <c r="P9" s="11"/>
    </row>
    <row r="10" spans="1:17" ht="24.95">
      <c r="A10" s="8" t="s">
        <v>167</v>
      </c>
      <c r="B10" s="8" t="s">
        <v>142</v>
      </c>
      <c r="C10" s="8" t="s">
        <v>123</v>
      </c>
      <c r="D10" s="8" t="s">
        <v>382</v>
      </c>
      <c r="E10" s="8" t="s">
        <v>383</v>
      </c>
      <c r="F10" s="8" t="s">
        <v>7</v>
      </c>
      <c r="G10" s="8" t="s">
        <v>61</v>
      </c>
      <c r="H10" s="8" t="s">
        <v>384</v>
      </c>
      <c r="I10" s="8" t="s">
        <v>385</v>
      </c>
      <c r="J10" s="8" t="s">
        <v>3</v>
      </c>
      <c r="K10" s="8" t="s">
        <v>6</v>
      </c>
      <c r="L10" s="126" t="s">
        <v>203</v>
      </c>
      <c r="M10" s="8" t="s">
        <v>386</v>
      </c>
      <c r="N10" s="8" t="s">
        <v>387</v>
      </c>
      <c r="O10" s="8" t="s">
        <v>376</v>
      </c>
      <c r="P10" s="8" t="s">
        <v>388</v>
      </c>
      <c r="Q10" s="8" t="s">
        <v>377</v>
      </c>
    </row>
    <row r="11" spans="1:17" ht="48.95" customHeight="1">
      <c r="A11" s="1"/>
      <c r="B11" s="1"/>
      <c r="C11" s="1"/>
      <c r="D11" s="1">
        <v>15</v>
      </c>
      <c r="E11" s="1">
        <v>15</v>
      </c>
      <c r="F11" s="1">
        <v>-25</v>
      </c>
      <c r="G11" s="1">
        <v>10</v>
      </c>
      <c r="H11" s="1">
        <v>10</v>
      </c>
      <c r="I11" s="1">
        <v>10</v>
      </c>
      <c r="J11" s="1">
        <v>30</v>
      </c>
      <c r="K11" s="1">
        <v>10</v>
      </c>
      <c r="M11" s="1">
        <f>SUM(D11:K11)</f>
        <v>75</v>
      </c>
      <c r="N11" s="1">
        <v>100</v>
      </c>
      <c r="O11" s="54">
        <f>M11/N11</f>
        <v>0.75</v>
      </c>
      <c r="P11" s="1"/>
      <c r="Q11" s="5" t="s">
        <v>389</v>
      </c>
    </row>
    <row r="12" spans="1:17" ht="33" customHeight="1">
      <c r="A12" s="1"/>
      <c r="B12" s="1"/>
      <c r="C12" s="1"/>
      <c r="D12" s="1"/>
      <c r="E12" s="1"/>
      <c r="F12" s="1"/>
      <c r="G12" s="1"/>
      <c r="H12" s="1"/>
      <c r="I12" s="1"/>
      <c r="J12" s="1"/>
      <c r="K12" s="1"/>
      <c r="L12" s="1"/>
      <c r="M12" s="1"/>
      <c r="N12" s="1"/>
      <c r="O12" s="1"/>
      <c r="P12" s="1"/>
    </row>
    <row r="13" spans="1:17">
      <c r="L13" s="11" t="s">
        <v>390</v>
      </c>
    </row>
    <row r="14" spans="1:17">
      <c r="A14" s="11" t="s">
        <v>391</v>
      </c>
    </row>
    <row r="15" spans="1:17">
      <c r="A15" s="11" t="s">
        <v>392</v>
      </c>
    </row>
    <row r="16" spans="1:17">
      <c r="A16" s="11"/>
    </row>
  </sheetData>
  <mergeCells count="3">
    <mergeCell ref="A4:E4"/>
    <mergeCell ref="G4:J4"/>
    <mergeCell ref="L7:O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
  <sheetViews>
    <sheetView workbookViewId="0">
      <selection activeCell="F11" sqref="F11"/>
    </sheetView>
  </sheetViews>
  <sheetFormatPr defaultColWidth="8.7109375" defaultRowHeight="12.95"/>
  <cols>
    <col min="1" max="1" width="19.42578125" style="45" customWidth="1"/>
    <col min="2" max="3" width="8.7109375" style="45"/>
    <col min="4" max="4" width="11.42578125" style="45" customWidth="1"/>
    <col min="5" max="10" width="8.7109375" style="45"/>
    <col min="11" max="11" width="12.5703125" style="45" customWidth="1"/>
    <col min="12" max="16384" width="8.7109375" style="45"/>
  </cols>
  <sheetData>
    <row r="1" spans="1:13" ht="15.6">
      <c r="A1" s="57" t="s">
        <v>8</v>
      </c>
    </row>
    <row r="2" spans="1:13">
      <c r="A2" s="3" t="s">
        <v>373</v>
      </c>
    </row>
    <row r="4" spans="1:13">
      <c r="A4" s="148" t="s">
        <v>374</v>
      </c>
      <c r="B4" s="148"/>
      <c r="C4" s="148"/>
      <c r="D4" s="148"/>
      <c r="E4" s="148"/>
      <c r="F4" s="1"/>
      <c r="G4" s="1"/>
      <c r="H4" s="148" t="s">
        <v>375</v>
      </c>
      <c r="I4" s="148"/>
      <c r="J4" s="148"/>
      <c r="K4" s="148"/>
    </row>
    <row r="5" spans="1:13">
      <c r="A5" s="145"/>
      <c r="B5" s="145"/>
      <c r="C5" s="145"/>
      <c r="D5" s="145"/>
      <c r="E5" s="145"/>
      <c r="F5" s="1"/>
      <c r="G5" s="1"/>
      <c r="H5" s="145"/>
      <c r="I5" s="145"/>
      <c r="J5" s="145"/>
      <c r="K5" s="145"/>
    </row>
    <row r="6" spans="1:13" ht="24.95">
      <c r="A6" s="145" t="s">
        <v>167</v>
      </c>
      <c r="B6" s="145" t="s">
        <v>142</v>
      </c>
      <c r="C6" s="145" t="s">
        <v>123</v>
      </c>
      <c r="D6" s="8" t="s">
        <v>376</v>
      </c>
      <c r="E6" s="145" t="s">
        <v>377</v>
      </c>
      <c r="F6" s="1"/>
      <c r="G6" s="1"/>
      <c r="H6" s="145" t="s">
        <v>378</v>
      </c>
      <c r="I6" s="8" t="s">
        <v>379</v>
      </c>
      <c r="J6" s="145" t="s">
        <v>377</v>
      </c>
      <c r="K6" s="145" t="s">
        <v>380</v>
      </c>
    </row>
    <row r="8" spans="1:13" ht="48.75" customHeight="1">
      <c r="I8" s="149"/>
      <c r="J8" s="149"/>
      <c r="K8" s="149"/>
      <c r="L8" s="149"/>
    </row>
    <row r="9" spans="1:13">
      <c r="A9" s="3" t="s">
        <v>381</v>
      </c>
    </row>
    <row r="10" spans="1:13" ht="50.1">
      <c r="A10" s="8" t="s">
        <v>167</v>
      </c>
      <c r="B10" s="8" t="s">
        <v>142</v>
      </c>
      <c r="C10" s="8" t="s">
        <v>123</v>
      </c>
      <c r="D10" s="8" t="s">
        <v>382</v>
      </c>
      <c r="E10" s="8" t="s">
        <v>393</v>
      </c>
      <c r="F10" s="8" t="s">
        <v>7</v>
      </c>
      <c r="G10" s="8" t="s">
        <v>385</v>
      </c>
      <c r="H10" s="126" t="s">
        <v>203</v>
      </c>
      <c r="I10" s="8" t="s">
        <v>386</v>
      </c>
      <c r="J10" s="8" t="s">
        <v>387</v>
      </c>
      <c r="K10" s="8" t="s">
        <v>376</v>
      </c>
      <c r="L10" s="8" t="s">
        <v>388</v>
      </c>
      <c r="M10" s="8" t="s">
        <v>377</v>
      </c>
    </row>
    <row r="11" spans="1:13">
      <c r="A11" s="1"/>
      <c r="B11" s="1"/>
      <c r="C11" s="1"/>
      <c r="D11" s="1">
        <v>65</v>
      </c>
      <c r="E11" s="1">
        <v>25</v>
      </c>
      <c r="F11" s="7">
        <v>-10</v>
      </c>
      <c r="G11" s="1">
        <v>10</v>
      </c>
      <c r="H11" s="1"/>
      <c r="I11" s="1">
        <f>SUM(D11:G11)</f>
        <v>90</v>
      </c>
      <c r="J11" s="1">
        <f>D11+E11+G11</f>
        <v>100</v>
      </c>
      <c r="K11" s="1">
        <f>I11/J11%</f>
        <v>90</v>
      </c>
      <c r="L11" s="1"/>
      <c r="M11" s="1"/>
    </row>
    <row r="12" spans="1:13">
      <c r="H12" s="11" t="s">
        <v>390</v>
      </c>
    </row>
    <row r="13" spans="1:13">
      <c r="A13" s="11" t="s">
        <v>391</v>
      </c>
    </row>
    <row r="14" spans="1:13">
      <c r="A14" s="11" t="s">
        <v>392</v>
      </c>
    </row>
  </sheetData>
  <mergeCells count="3">
    <mergeCell ref="A4:E4"/>
    <mergeCell ref="H4:K4"/>
    <mergeCell ref="I8:L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
  <sheetViews>
    <sheetView workbookViewId="0">
      <selection activeCell="K10" sqref="K10"/>
    </sheetView>
  </sheetViews>
  <sheetFormatPr defaultColWidth="8.7109375" defaultRowHeight="12.95"/>
  <cols>
    <col min="1" max="1" width="14.7109375" style="45" customWidth="1"/>
    <col min="2" max="3" width="8.7109375" style="45"/>
    <col min="4" max="4" width="16.140625" style="45" customWidth="1"/>
    <col min="5" max="6" width="8.7109375" style="45"/>
    <col min="7" max="7" width="8.42578125" style="45" customWidth="1"/>
    <col min="8" max="8" width="6.85546875" style="45" customWidth="1"/>
    <col min="9" max="9" width="7.140625" style="45" customWidth="1"/>
    <col min="10" max="12" width="10.5703125" style="45" customWidth="1"/>
    <col min="13" max="16" width="8.7109375" style="45"/>
    <col min="17" max="17" width="14.5703125" style="45" customWidth="1"/>
    <col min="18" max="16384" width="8.7109375" style="45"/>
  </cols>
  <sheetData>
    <row r="1" spans="1:17" ht="15.6">
      <c r="A1" s="57" t="s">
        <v>9</v>
      </c>
    </row>
    <row r="2" spans="1:17">
      <c r="A2" s="3" t="s">
        <v>373</v>
      </c>
    </row>
    <row r="3" spans="1:17">
      <c r="A3" s="148" t="s">
        <v>374</v>
      </c>
      <c r="B3" s="148"/>
      <c r="C3" s="148"/>
      <c r="D3" s="148"/>
      <c r="E3" s="148"/>
      <c r="F3" s="1"/>
      <c r="G3" s="148" t="s">
        <v>375</v>
      </c>
      <c r="H3" s="148"/>
      <c r="I3" s="148"/>
      <c r="J3" s="148"/>
      <c r="K3" s="46"/>
      <c r="L3" s="46"/>
      <c r="M3" s="46"/>
      <c r="N3" s="46"/>
      <c r="O3" s="46"/>
      <c r="P3" s="46"/>
    </row>
    <row r="4" spans="1:17">
      <c r="A4" s="145"/>
      <c r="B4" s="145"/>
      <c r="C4" s="145"/>
      <c r="D4" s="145"/>
      <c r="E4" s="145"/>
      <c r="F4" s="1"/>
      <c r="G4" s="145"/>
      <c r="H4" s="145"/>
      <c r="I4" s="145"/>
      <c r="J4" s="145"/>
      <c r="K4" s="46"/>
      <c r="L4" s="46"/>
      <c r="M4" s="46"/>
      <c r="N4" s="46"/>
      <c r="O4" s="46"/>
      <c r="P4" s="46"/>
    </row>
    <row r="5" spans="1:17" ht="24.95">
      <c r="A5" s="145" t="s">
        <v>167</v>
      </c>
      <c r="B5" s="145" t="s">
        <v>142</v>
      </c>
      <c r="C5" s="145" t="s">
        <v>123</v>
      </c>
      <c r="D5" s="8" t="s">
        <v>376</v>
      </c>
      <c r="E5" s="145" t="s">
        <v>377</v>
      </c>
      <c r="F5" s="1"/>
      <c r="G5" s="145" t="s">
        <v>378</v>
      </c>
      <c r="H5" s="8" t="s">
        <v>379</v>
      </c>
      <c r="I5" s="8" t="s">
        <v>377</v>
      </c>
      <c r="J5" s="8" t="s">
        <v>380</v>
      </c>
      <c r="K5" s="93"/>
      <c r="L5" s="93"/>
      <c r="M5" s="93"/>
      <c r="N5" s="93"/>
      <c r="O5" s="93"/>
      <c r="P5" s="93"/>
    </row>
    <row r="6" spans="1:17">
      <c r="A6" s="47"/>
      <c r="B6" s="47"/>
      <c r="C6" s="47"/>
      <c r="D6" s="47"/>
      <c r="E6" s="47"/>
      <c r="G6" s="47"/>
      <c r="H6" s="47"/>
      <c r="I6" s="47"/>
      <c r="J6" s="47"/>
      <c r="K6" s="47"/>
      <c r="L6" s="47"/>
      <c r="M6" s="47"/>
      <c r="N6" s="47"/>
      <c r="O6" s="47"/>
      <c r="P6" s="47"/>
    </row>
    <row r="8" spans="1:17">
      <c r="A8" s="3" t="s">
        <v>381</v>
      </c>
    </row>
    <row r="9" spans="1:17" ht="38.1" customHeight="1">
      <c r="A9" s="8" t="s">
        <v>167</v>
      </c>
      <c r="B9" s="8" t="s">
        <v>142</v>
      </c>
      <c r="C9" s="8" t="s">
        <v>123</v>
      </c>
      <c r="D9" s="8" t="s">
        <v>382</v>
      </c>
      <c r="E9" s="8" t="s">
        <v>197</v>
      </c>
      <c r="F9" s="8" t="s">
        <v>7</v>
      </c>
      <c r="G9" s="8" t="s">
        <v>61</v>
      </c>
      <c r="H9" s="8" t="s">
        <v>384</v>
      </c>
      <c r="I9" s="8" t="s">
        <v>3</v>
      </c>
      <c r="J9" s="8" t="s">
        <v>6</v>
      </c>
      <c r="K9" s="8" t="s">
        <v>203</v>
      </c>
      <c r="L9" s="8" t="s">
        <v>11</v>
      </c>
      <c r="M9" s="8" t="s">
        <v>386</v>
      </c>
      <c r="N9" s="8" t="s">
        <v>387</v>
      </c>
      <c r="O9" s="8" t="s">
        <v>376</v>
      </c>
      <c r="P9" s="8" t="s">
        <v>388</v>
      </c>
      <c r="Q9" s="8" t="s">
        <v>377</v>
      </c>
    </row>
    <row r="10" spans="1:17" ht="42.95" customHeight="1">
      <c r="A10" s="1"/>
      <c r="B10" s="1"/>
      <c r="C10" s="1"/>
      <c r="D10" s="7">
        <v>20</v>
      </c>
      <c r="E10" s="7">
        <v>10</v>
      </c>
      <c r="F10" s="7">
        <v>-15</v>
      </c>
      <c r="G10" s="7">
        <v>10</v>
      </c>
      <c r="H10" s="7">
        <v>10</v>
      </c>
      <c r="I10" s="7">
        <v>30</v>
      </c>
      <c r="J10" s="7">
        <v>10</v>
      </c>
      <c r="K10" s="7"/>
      <c r="L10" s="7">
        <v>10</v>
      </c>
      <c r="M10" s="1">
        <f>SUM(D10:L10)</f>
        <v>85</v>
      </c>
      <c r="N10" s="1">
        <f>D10+E10+G10+H10+I10+J10+L10</f>
        <v>100</v>
      </c>
      <c r="O10" s="1">
        <f>M10/N10%</f>
        <v>85</v>
      </c>
      <c r="P10" s="1"/>
      <c r="Q10" s="5" t="s">
        <v>389</v>
      </c>
    </row>
    <row r="11" spans="1:17">
      <c r="A11" s="11" t="s">
        <v>391</v>
      </c>
    </row>
    <row r="12" spans="1:17">
      <c r="A12" s="11" t="s">
        <v>392</v>
      </c>
    </row>
  </sheetData>
  <mergeCells count="2">
    <mergeCell ref="A3:E3"/>
    <mergeCell ref="G3: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
  <sheetViews>
    <sheetView workbookViewId="0">
      <selection activeCell="B10" sqref="B10"/>
    </sheetView>
  </sheetViews>
  <sheetFormatPr defaultRowHeight="14.45"/>
  <cols>
    <col min="1" max="1" width="14.140625" customWidth="1"/>
    <col min="2" max="2" width="85.7109375" customWidth="1"/>
    <col min="3" max="3" width="45" customWidth="1"/>
  </cols>
  <sheetData>
    <row r="1" spans="1:3">
      <c r="A1" s="9" t="s">
        <v>12</v>
      </c>
      <c r="B1" s="9" t="s">
        <v>394</v>
      </c>
    </row>
    <row r="2" spans="1:3">
      <c r="A2" s="145">
        <v>1</v>
      </c>
      <c r="B2" s="1" t="s">
        <v>395</v>
      </c>
    </row>
    <row r="3" spans="1:3">
      <c r="A3" s="145">
        <v>2</v>
      </c>
      <c r="B3" s="1" t="s">
        <v>396</v>
      </c>
    </row>
    <row r="4" spans="1:3">
      <c r="A4" s="145">
        <v>3</v>
      </c>
      <c r="B4" s="7" t="s">
        <v>397</v>
      </c>
      <c r="C4" s="109"/>
    </row>
    <row r="5" spans="1:3">
      <c r="A5" s="145">
        <v>4</v>
      </c>
      <c r="B5" s="1" t="s">
        <v>398</v>
      </c>
      <c r="C5" s="94"/>
    </row>
    <row r="6" spans="1:3" ht="51">
      <c r="A6" s="145">
        <v>5</v>
      </c>
      <c r="B6" s="111" t="s">
        <v>399</v>
      </c>
      <c r="C6" s="110"/>
    </row>
    <row r="7" spans="1:3">
      <c r="A7" s="145">
        <v>6</v>
      </c>
      <c r="B7" s="1" t="s">
        <v>400</v>
      </c>
      <c r="C7" s="110"/>
    </row>
    <row r="8" spans="1:3" ht="26.1">
      <c r="A8" s="145">
        <v>7</v>
      </c>
      <c r="B8" s="111" t="s">
        <v>401</v>
      </c>
      <c r="C8" s="109"/>
    </row>
    <row r="9" spans="1:3">
      <c r="A9" s="145">
        <v>8</v>
      </c>
      <c r="B9" s="1" t="s">
        <v>402</v>
      </c>
      <c r="C9" s="109"/>
    </row>
    <row r="10" spans="1:3" ht="38.450000000000003">
      <c r="A10" s="145">
        <v>9</v>
      </c>
      <c r="B10" s="5" t="s">
        <v>403</v>
      </c>
      <c r="C10" s="109"/>
    </row>
    <row r="11" spans="1:3" ht="26.1">
      <c r="A11" s="145">
        <v>10</v>
      </c>
      <c r="B11" s="5" t="s">
        <v>404</v>
      </c>
    </row>
    <row r="15" spans="1:3">
      <c r="A15" s="112" t="s">
        <v>405</v>
      </c>
    </row>
    <row r="16" spans="1:3">
      <c r="A16" s="107" t="s">
        <v>406</v>
      </c>
    </row>
    <row r="17" spans="1:1">
      <c r="A17" s="107" t="s">
        <v>407</v>
      </c>
    </row>
    <row r="18" spans="1:1">
      <c r="A18" s="107" t="s">
        <v>408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9"/>
  <sheetViews>
    <sheetView workbookViewId="0">
      <selection activeCell="H19" sqref="H19"/>
    </sheetView>
  </sheetViews>
  <sheetFormatPr defaultColWidth="8.7109375" defaultRowHeight="12.95"/>
  <cols>
    <col min="1" max="1" width="29.85546875" style="11" customWidth="1"/>
    <col min="2" max="2" width="12.85546875" style="11" customWidth="1"/>
    <col min="3" max="3" width="18.140625" style="11" customWidth="1"/>
    <col min="4" max="4" width="8.7109375" style="51"/>
    <col min="5" max="5" width="8.7109375" style="52"/>
    <col min="6" max="16384" width="8.7109375" style="45"/>
  </cols>
  <sheetData>
    <row r="1" spans="1:5">
      <c r="A1" s="55" t="s">
        <v>409</v>
      </c>
    </row>
    <row r="2" spans="1:5">
      <c r="A2" s="1" t="s">
        <v>410</v>
      </c>
      <c r="B2" s="7" t="s">
        <v>411</v>
      </c>
      <c r="C2" s="7" t="s">
        <v>412</v>
      </c>
      <c r="D2" s="48" t="s">
        <v>413</v>
      </c>
      <c r="E2" s="50" t="s">
        <v>172</v>
      </c>
    </row>
    <row r="3" spans="1:5">
      <c r="A3" s="1" t="s">
        <v>232</v>
      </c>
      <c r="B3" s="7">
        <v>601</v>
      </c>
      <c r="C3" s="7">
        <v>13287</v>
      </c>
      <c r="D3" s="48">
        <v>1</v>
      </c>
      <c r="E3" s="49">
        <v>10</v>
      </c>
    </row>
    <row r="4" spans="1:5">
      <c r="A4" s="1" t="s">
        <v>180</v>
      </c>
      <c r="B4" s="7">
        <v>490</v>
      </c>
      <c r="C4" s="7">
        <v>12686</v>
      </c>
      <c r="D4" s="48">
        <v>0.95476781816813427</v>
      </c>
      <c r="E4" s="49">
        <v>10</v>
      </c>
    </row>
    <row r="5" spans="1:5">
      <c r="A5" s="1" t="s">
        <v>135</v>
      </c>
      <c r="B5" s="7">
        <v>465</v>
      </c>
      <c r="C5" s="7">
        <v>12196</v>
      </c>
      <c r="D5" s="48">
        <v>0.91788966659140514</v>
      </c>
      <c r="E5" s="49">
        <v>9</v>
      </c>
    </row>
    <row r="6" spans="1:5">
      <c r="A6" s="1" t="s">
        <v>414</v>
      </c>
      <c r="B6" s="7">
        <v>395</v>
      </c>
      <c r="C6" s="7">
        <v>11731</v>
      </c>
      <c r="D6" s="48">
        <v>0.88289305336042745</v>
      </c>
      <c r="E6" s="49">
        <v>9</v>
      </c>
    </row>
    <row r="7" spans="1:5">
      <c r="A7" s="1" t="s">
        <v>415</v>
      </c>
      <c r="B7" s="7">
        <v>358</v>
      </c>
      <c r="C7" s="7">
        <v>11336</v>
      </c>
      <c r="D7" s="48">
        <v>0.853164747497554</v>
      </c>
      <c r="E7" s="49">
        <v>9</v>
      </c>
    </row>
    <row r="8" spans="1:5">
      <c r="A8" s="1" t="s">
        <v>416</v>
      </c>
      <c r="B8" s="7">
        <v>353</v>
      </c>
      <c r="C8" s="7">
        <v>10978</v>
      </c>
      <c r="D8" s="48">
        <v>0.82622111838639267</v>
      </c>
      <c r="E8" s="49">
        <v>8</v>
      </c>
    </row>
    <row r="9" spans="1:5">
      <c r="A9" s="1" t="s">
        <v>417</v>
      </c>
      <c r="B9" s="7">
        <v>333</v>
      </c>
      <c r="C9" s="7">
        <v>10625</v>
      </c>
      <c r="D9" s="48">
        <v>0.79965379694438177</v>
      </c>
      <c r="E9" s="49">
        <v>8</v>
      </c>
    </row>
    <row r="10" spans="1:5">
      <c r="A10" s="1" t="s">
        <v>418</v>
      </c>
      <c r="B10" s="7">
        <v>327</v>
      </c>
      <c r="C10" s="7">
        <v>10292</v>
      </c>
      <c r="D10" s="48">
        <v>0.77459170617897188</v>
      </c>
      <c r="E10" s="49">
        <v>7</v>
      </c>
    </row>
    <row r="11" spans="1:5">
      <c r="A11" s="1" t="s">
        <v>419</v>
      </c>
      <c r="B11" s="7">
        <v>322</v>
      </c>
      <c r="C11" s="7">
        <v>9965</v>
      </c>
      <c r="D11" s="48">
        <v>0.74998118461654251</v>
      </c>
      <c r="E11" s="49">
        <v>7</v>
      </c>
    </row>
    <row r="12" spans="1:5">
      <c r="A12" s="1" t="s">
        <v>138</v>
      </c>
      <c r="B12" s="7">
        <v>315</v>
      </c>
      <c r="C12" s="7">
        <v>9643</v>
      </c>
      <c r="D12" s="48">
        <v>0.72574697072326333</v>
      </c>
      <c r="E12" s="49">
        <v>7</v>
      </c>
    </row>
    <row r="13" spans="1:5">
      <c r="A13" s="1" t="s">
        <v>420</v>
      </c>
      <c r="B13" s="7">
        <v>313</v>
      </c>
      <c r="C13" s="7">
        <v>9328</v>
      </c>
      <c r="D13" s="48">
        <v>0.70203958756679463</v>
      </c>
      <c r="E13" s="49">
        <v>7</v>
      </c>
    </row>
    <row r="14" spans="1:5">
      <c r="A14" s="1" t="s">
        <v>421</v>
      </c>
      <c r="B14" s="7">
        <v>306</v>
      </c>
      <c r="C14" s="7">
        <v>9015</v>
      </c>
      <c r="D14" s="48">
        <v>0.67848272747798599</v>
      </c>
      <c r="E14" s="49">
        <v>6</v>
      </c>
    </row>
    <row r="15" spans="1:5">
      <c r="A15" s="1" t="s">
        <v>422</v>
      </c>
      <c r="B15" s="7">
        <v>305</v>
      </c>
      <c r="C15" s="7">
        <v>8709</v>
      </c>
      <c r="D15" s="48">
        <v>0.65545269812598783</v>
      </c>
      <c r="E15" s="49">
        <v>6</v>
      </c>
    </row>
    <row r="16" spans="1:5">
      <c r="A16" s="1" t="s">
        <v>150</v>
      </c>
      <c r="B16" s="7">
        <v>305</v>
      </c>
      <c r="C16" s="7">
        <v>8404</v>
      </c>
      <c r="D16" s="48">
        <v>0.63249793030781964</v>
      </c>
      <c r="E16" s="49">
        <v>6</v>
      </c>
    </row>
    <row r="17" spans="1:5">
      <c r="A17" s="1" t="s">
        <v>423</v>
      </c>
      <c r="B17" s="7">
        <v>294</v>
      </c>
      <c r="C17" s="7">
        <v>8099</v>
      </c>
      <c r="D17" s="48">
        <v>0.60954316248965157</v>
      </c>
      <c r="E17" s="49">
        <v>5</v>
      </c>
    </row>
    <row r="18" spans="1:5">
      <c r="A18" s="1" t="s">
        <v>424</v>
      </c>
      <c r="B18" s="7">
        <v>294</v>
      </c>
      <c r="C18" s="7">
        <v>7805</v>
      </c>
      <c r="D18" s="48">
        <v>0.58741627154361409</v>
      </c>
      <c r="E18" s="49">
        <v>5</v>
      </c>
    </row>
    <row r="19" spans="1:5">
      <c r="A19" s="1" t="s">
        <v>425</v>
      </c>
      <c r="B19" s="7">
        <v>287</v>
      </c>
      <c r="C19" s="7">
        <v>7511</v>
      </c>
      <c r="D19" s="48">
        <v>0.56528938059757661</v>
      </c>
      <c r="E19" s="49">
        <v>5</v>
      </c>
    </row>
    <row r="20" spans="1:5">
      <c r="A20" s="1" t="s">
        <v>426</v>
      </c>
      <c r="B20" s="7">
        <v>284</v>
      </c>
      <c r="C20" s="7">
        <v>7224</v>
      </c>
      <c r="D20" s="48">
        <v>0.5436893203883495</v>
      </c>
      <c r="E20" s="49">
        <v>5</v>
      </c>
    </row>
    <row r="21" spans="1:5">
      <c r="A21" s="1" t="s">
        <v>427</v>
      </c>
      <c r="B21" s="7">
        <v>277</v>
      </c>
      <c r="C21" s="7">
        <v>6940</v>
      </c>
      <c r="D21" s="48">
        <v>0.52231504478061264</v>
      </c>
      <c r="E21" s="49">
        <v>4</v>
      </c>
    </row>
    <row r="22" spans="1:5">
      <c r="A22" s="1" t="s">
        <v>428</v>
      </c>
      <c r="B22" s="7">
        <v>275</v>
      </c>
      <c r="C22" s="7">
        <v>6663</v>
      </c>
      <c r="D22" s="48">
        <v>0.50146759990968615</v>
      </c>
      <c r="E22" s="49">
        <v>4</v>
      </c>
    </row>
    <row r="23" spans="1:5">
      <c r="A23" s="1" t="s">
        <v>429</v>
      </c>
      <c r="B23" s="7">
        <v>272</v>
      </c>
      <c r="C23" s="7">
        <v>6388</v>
      </c>
      <c r="D23" s="48">
        <v>0.48077067810641982</v>
      </c>
      <c r="E23" s="49">
        <v>4</v>
      </c>
    </row>
    <row r="24" spans="1:5">
      <c r="A24" s="1" t="s">
        <v>430</v>
      </c>
      <c r="B24" s="7">
        <v>272</v>
      </c>
      <c r="C24" s="7">
        <v>6116</v>
      </c>
      <c r="D24" s="48">
        <v>0.46029954090464364</v>
      </c>
      <c r="E24" s="49">
        <v>4</v>
      </c>
    </row>
    <row r="25" spans="1:5">
      <c r="A25" s="1" t="s">
        <v>431</v>
      </c>
      <c r="B25" s="7">
        <v>271</v>
      </c>
      <c r="C25" s="7">
        <v>5844</v>
      </c>
      <c r="D25" s="48">
        <v>0.43982840370286747</v>
      </c>
      <c r="E25" s="49">
        <v>4</v>
      </c>
    </row>
    <row r="26" spans="1:5">
      <c r="A26" s="1" t="s">
        <v>432</v>
      </c>
      <c r="B26" s="7">
        <v>268</v>
      </c>
      <c r="C26" s="7">
        <v>5573</v>
      </c>
      <c r="D26" s="48">
        <v>0.41943252803492137</v>
      </c>
      <c r="E26" s="49">
        <v>3</v>
      </c>
    </row>
    <row r="27" spans="1:5">
      <c r="A27" s="1" t="s">
        <v>260</v>
      </c>
      <c r="B27" s="7">
        <v>268</v>
      </c>
      <c r="C27" s="7">
        <v>5305</v>
      </c>
      <c r="D27" s="48">
        <v>0.39926243696846542</v>
      </c>
      <c r="E27" s="49">
        <v>3</v>
      </c>
    </row>
    <row r="28" spans="1:5">
      <c r="A28" s="1" t="s">
        <v>433</v>
      </c>
      <c r="B28" s="7">
        <v>263</v>
      </c>
      <c r="C28" s="7">
        <v>5037</v>
      </c>
      <c r="D28" s="48">
        <v>0.37909234590200946</v>
      </c>
      <c r="E28" s="49">
        <v>3</v>
      </c>
    </row>
    <row r="29" spans="1:5">
      <c r="A29" s="1" t="s">
        <v>227</v>
      </c>
      <c r="B29" s="7">
        <v>253</v>
      </c>
      <c r="C29" s="7">
        <v>4774</v>
      </c>
      <c r="D29" s="48">
        <v>0.35929856250470382</v>
      </c>
      <c r="E29" s="49">
        <v>3</v>
      </c>
    </row>
    <row r="30" spans="1:5">
      <c r="A30" s="1" t="s">
        <v>434</v>
      </c>
      <c r="B30" s="7">
        <v>232</v>
      </c>
      <c r="C30" s="7">
        <v>4521</v>
      </c>
      <c r="D30" s="48">
        <v>0.3402573944456988</v>
      </c>
      <c r="E30" s="49">
        <v>3</v>
      </c>
    </row>
    <row r="31" spans="1:5">
      <c r="A31" s="1" t="s">
        <v>435</v>
      </c>
      <c r="B31" s="7">
        <v>228</v>
      </c>
      <c r="C31" s="7">
        <v>4289</v>
      </c>
      <c r="D31" s="48">
        <v>0.322796718597125</v>
      </c>
      <c r="E31" s="49">
        <v>3</v>
      </c>
    </row>
    <row r="32" spans="1:5">
      <c r="A32" s="1" t="s">
        <v>436</v>
      </c>
      <c r="B32" s="7">
        <v>216</v>
      </c>
      <c r="C32" s="7">
        <v>4061</v>
      </c>
      <c r="D32" s="48">
        <v>0.30563708888387148</v>
      </c>
      <c r="E32" s="49">
        <v>2</v>
      </c>
    </row>
    <row r="33" spans="1:5">
      <c r="A33" s="1" t="s">
        <v>437</v>
      </c>
      <c r="B33" s="7">
        <v>213</v>
      </c>
      <c r="C33" s="7">
        <v>3845</v>
      </c>
      <c r="D33" s="48">
        <v>0.28938059757657864</v>
      </c>
      <c r="E33" s="49">
        <v>2</v>
      </c>
    </row>
    <row r="34" spans="1:5">
      <c r="A34" s="1" t="s">
        <v>149</v>
      </c>
      <c r="B34" s="7">
        <v>197</v>
      </c>
      <c r="C34" s="7">
        <v>3632</v>
      </c>
      <c r="D34" s="48">
        <v>0.27334989087077594</v>
      </c>
      <c r="E34" s="49">
        <v>2</v>
      </c>
    </row>
    <row r="35" spans="1:5">
      <c r="A35" s="1" t="s">
        <v>438</v>
      </c>
      <c r="B35" s="7">
        <v>193</v>
      </c>
      <c r="C35" s="7">
        <v>3435</v>
      </c>
      <c r="D35" s="48">
        <v>0.25852336870625425</v>
      </c>
      <c r="E35" s="49">
        <v>2</v>
      </c>
    </row>
    <row r="36" spans="1:5">
      <c r="A36" s="1" t="s">
        <v>439</v>
      </c>
      <c r="B36" s="7">
        <v>187</v>
      </c>
      <c r="C36" s="7">
        <v>3242</v>
      </c>
      <c r="D36" s="48">
        <v>0.24399789267705277</v>
      </c>
      <c r="E36" s="49">
        <v>2</v>
      </c>
    </row>
    <row r="37" spans="1:5">
      <c r="A37" s="1" t="s">
        <v>440</v>
      </c>
      <c r="B37" s="7">
        <v>186</v>
      </c>
      <c r="C37" s="7">
        <v>3055</v>
      </c>
      <c r="D37" s="48">
        <v>0.22992398585083165</v>
      </c>
      <c r="E37" s="49">
        <v>2</v>
      </c>
    </row>
    <row r="38" spans="1:5">
      <c r="A38" s="1" t="s">
        <v>441</v>
      </c>
      <c r="B38" s="7">
        <v>182</v>
      </c>
      <c r="C38" s="7">
        <v>2869</v>
      </c>
      <c r="D38" s="48">
        <v>0.21592534055844059</v>
      </c>
      <c r="E38" s="49">
        <v>2</v>
      </c>
    </row>
    <row r="39" spans="1:5">
      <c r="A39" s="1" t="s">
        <v>442</v>
      </c>
      <c r="B39" s="7">
        <v>182</v>
      </c>
      <c r="C39" s="7">
        <v>2687</v>
      </c>
      <c r="D39" s="48">
        <v>0.20222774140136976</v>
      </c>
      <c r="E39" s="49">
        <v>1</v>
      </c>
    </row>
    <row r="40" spans="1:5">
      <c r="A40" s="1" t="s">
        <v>443</v>
      </c>
      <c r="B40" s="7">
        <v>177</v>
      </c>
      <c r="C40" s="7">
        <v>2505</v>
      </c>
      <c r="D40" s="48">
        <v>0.18853014224429893</v>
      </c>
      <c r="E40" s="49">
        <v>1</v>
      </c>
    </row>
    <row r="41" spans="1:5">
      <c r="A41" s="1" t="s">
        <v>444</v>
      </c>
      <c r="B41" s="7">
        <v>164</v>
      </c>
      <c r="C41" s="7">
        <v>2328</v>
      </c>
      <c r="D41" s="48">
        <v>0.1752088507563784</v>
      </c>
      <c r="E41" s="49">
        <v>1</v>
      </c>
    </row>
    <row r="42" spans="1:5">
      <c r="A42" s="1" t="s">
        <v>445</v>
      </c>
      <c r="B42" s="7">
        <v>162</v>
      </c>
      <c r="C42" s="7">
        <v>2164</v>
      </c>
      <c r="D42" s="48">
        <v>0.16286595920824867</v>
      </c>
      <c r="E42" s="49">
        <v>1</v>
      </c>
    </row>
    <row r="43" spans="1:5">
      <c r="A43" s="1" t="s">
        <v>131</v>
      </c>
      <c r="B43" s="7">
        <v>143</v>
      </c>
      <c r="C43" s="7">
        <v>2002</v>
      </c>
      <c r="D43" s="48">
        <v>0.15067359072777903</v>
      </c>
      <c r="E43" s="49">
        <v>1</v>
      </c>
    </row>
    <row r="44" spans="1:5">
      <c r="A44" s="1" t="s">
        <v>446</v>
      </c>
      <c r="B44" s="7">
        <v>136</v>
      </c>
      <c r="C44" s="7">
        <v>1859</v>
      </c>
      <c r="D44" s="48">
        <v>0.13991119139008054</v>
      </c>
      <c r="E44" s="49">
        <v>1</v>
      </c>
    </row>
    <row r="45" spans="1:5">
      <c r="A45" s="1" t="s">
        <v>447</v>
      </c>
      <c r="B45" s="7">
        <v>134</v>
      </c>
      <c r="C45" s="7">
        <v>1723</v>
      </c>
      <c r="D45" s="48">
        <v>0.12967562278919245</v>
      </c>
      <c r="E45" s="49">
        <v>1</v>
      </c>
    </row>
    <row r="46" spans="1:5">
      <c r="A46" s="1" t="s">
        <v>448</v>
      </c>
      <c r="B46" s="7">
        <v>128</v>
      </c>
      <c r="C46" s="7">
        <v>1589</v>
      </c>
      <c r="D46" s="48">
        <v>0.11959057725596448</v>
      </c>
      <c r="E46" s="49">
        <v>1</v>
      </c>
    </row>
    <row r="47" spans="1:5">
      <c r="A47" s="1" t="s">
        <v>449</v>
      </c>
      <c r="B47" s="7">
        <v>128</v>
      </c>
      <c r="C47" s="7">
        <v>1461</v>
      </c>
      <c r="D47" s="48">
        <v>0.10995710092571687</v>
      </c>
      <c r="E47" s="49">
        <v>1</v>
      </c>
    </row>
    <row r="48" spans="1:5">
      <c r="A48" s="1" t="s">
        <v>450</v>
      </c>
      <c r="B48" s="7">
        <v>120</v>
      </c>
      <c r="C48" s="7">
        <v>1333</v>
      </c>
      <c r="D48" s="48">
        <v>0.10032362459546926</v>
      </c>
      <c r="E48" s="49">
        <v>1</v>
      </c>
    </row>
    <row r="49" spans="1:5">
      <c r="A49" s="1" t="s">
        <v>145</v>
      </c>
      <c r="B49" s="7">
        <v>115</v>
      </c>
      <c r="C49" s="7">
        <v>1213</v>
      </c>
      <c r="D49" s="48">
        <v>9.1292240535862115E-2</v>
      </c>
      <c r="E49" s="49">
        <v>1</v>
      </c>
    </row>
    <row r="50" spans="1:5">
      <c r="A50" s="1" t="s">
        <v>451</v>
      </c>
      <c r="B50" s="7">
        <v>111</v>
      </c>
      <c r="C50" s="7">
        <v>1098</v>
      </c>
      <c r="D50" s="48">
        <v>8.2637164145405284E-2</v>
      </c>
      <c r="E50" s="49">
        <v>1</v>
      </c>
    </row>
    <row r="51" spans="1:5">
      <c r="A51" s="1" t="s">
        <v>452</v>
      </c>
      <c r="B51" s="7">
        <v>103</v>
      </c>
      <c r="C51" s="7">
        <v>987</v>
      </c>
      <c r="D51" s="48">
        <v>7.4283133890268679E-2</v>
      </c>
      <c r="E51" s="49">
        <v>1</v>
      </c>
    </row>
    <row r="52" spans="1:5">
      <c r="A52" s="1" t="s">
        <v>453</v>
      </c>
      <c r="B52" s="7">
        <v>103</v>
      </c>
      <c r="C52" s="7">
        <v>884</v>
      </c>
      <c r="D52" s="48">
        <v>6.6531195905772555E-2</v>
      </c>
      <c r="E52" s="49">
        <v>1</v>
      </c>
    </row>
    <row r="53" spans="1:5">
      <c r="A53" s="1" t="s">
        <v>454</v>
      </c>
      <c r="B53" s="7">
        <v>101</v>
      </c>
      <c r="C53" s="7">
        <v>781</v>
      </c>
      <c r="D53" s="48">
        <v>5.8779257921276439E-2</v>
      </c>
      <c r="E53" s="49">
        <v>1</v>
      </c>
    </row>
    <row r="54" spans="1:5">
      <c r="A54" s="1" t="s">
        <v>455</v>
      </c>
      <c r="B54" s="7">
        <v>98</v>
      </c>
      <c r="C54" s="7">
        <v>680</v>
      </c>
      <c r="D54" s="48">
        <v>5.1177843004440428E-2</v>
      </c>
      <c r="E54" s="49">
        <v>1</v>
      </c>
    </row>
    <row r="55" spans="1:5">
      <c r="A55" s="1" t="s">
        <v>456</v>
      </c>
      <c r="B55" s="7">
        <v>96</v>
      </c>
      <c r="C55" s="7">
        <v>582</v>
      </c>
      <c r="D55" s="48">
        <v>4.3802212689094601E-2</v>
      </c>
      <c r="E55" s="49">
        <v>1</v>
      </c>
    </row>
    <row r="56" spans="1:5">
      <c r="A56" s="1" t="s">
        <v>457</v>
      </c>
      <c r="B56" s="7">
        <v>86</v>
      </c>
      <c r="C56" s="7">
        <v>486</v>
      </c>
      <c r="D56" s="48">
        <v>3.6577105441408894E-2</v>
      </c>
      <c r="E56" s="49">
        <v>1</v>
      </c>
    </row>
    <row r="57" spans="1:5">
      <c r="A57" s="1" t="s">
        <v>127</v>
      </c>
      <c r="B57" s="7">
        <v>73</v>
      </c>
      <c r="C57" s="7">
        <v>400</v>
      </c>
      <c r="D57" s="48">
        <v>3.0104613532023781E-2</v>
      </c>
      <c r="E57" s="49">
        <v>1</v>
      </c>
    </row>
    <row r="58" spans="1:5">
      <c r="A58" s="1" t="s">
        <v>458</v>
      </c>
      <c r="B58" s="7">
        <v>65</v>
      </c>
      <c r="C58" s="7">
        <v>327</v>
      </c>
      <c r="D58" s="48">
        <v>2.4610521562429443E-2</v>
      </c>
      <c r="E58" s="49">
        <v>1</v>
      </c>
    </row>
    <row r="59" spans="1:5">
      <c r="A59" s="1" t="s">
        <v>459</v>
      </c>
      <c r="B59" s="7">
        <v>62</v>
      </c>
      <c r="C59" s="7">
        <v>262</v>
      </c>
      <c r="D59" s="48">
        <v>1.9718521863475579E-2</v>
      </c>
      <c r="E59" s="49">
        <v>1</v>
      </c>
    </row>
    <row r="60" spans="1:5">
      <c r="A60" s="1" t="s">
        <v>460</v>
      </c>
      <c r="B60" s="7">
        <v>59</v>
      </c>
      <c r="C60" s="7">
        <v>200</v>
      </c>
      <c r="D60" s="48">
        <v>1.5052306766011891E-2</v>
      </c>
      <c r="E60" s="49">
        <v>1</v>
      </c>
    </row>
    <row r="61" spans="1:5">
      <c r="A61" s="1" t="s">
        <v>461</v>
      </c>
      <c r="B61" s="7">
        <v>54</v>
      </c>
      <c r="C61" s="7">
        <v>141</v>
      </c>
      <c r="D61" s="48">
        <v>1.0611876270038383E-2</v>
      </c>
      <c r="E61" s="49">
        <v>1</v>
      </c>
    </row>
    <row r="62" spans="1:5">
      <c r="A62" s="1" t="s">
        <v>462</v>
      </c>
      <c r="B62" s="7">
        <v>52</v>
      </c>
      <c r="C62" s="7">
        <v>87</v>
      </c>
      <c r="D62" s="48">
        <v>6.5477534432151728E-3</v>
      </c>
      <c r="E62" s="49">
        <v>1</v>
      </c>
    </row>
    <row r="63" spans="1:5">
      <c r="A63" s="1" t="s">
        <v>463</v>
      </c>
      <c r="B63" s="7">
        <v>10</v>
      </c>
      <c r="C63" s="7">
        <v>35</v>
      </c>
      <c r="D63" s="48">
        <v>2.6341536840520808E-3</v>
      </c>
      <c r="E63" s="49">
        <v>1</v>
      </c>
    </row>
    <row r="64" spans="1:5">
      <c r="A64" s="1" t="s">
        <v>464</v>
      </c>
      <c r="B64" s="7">
        <v>9</v>
      </c>
      <c r="C64" s="7">
        <v>25</v>
      </c>
      <c r="D64" s="48">
        <v>1.8815383457514863E-3</v>
      </c>
      <c r="E64" s="49">
        <v>1</v>
      </c>
    </row>
    <row r="65" spans="1:5">
      <c r="A65" s="1" t="s">
        <v>255</v>
      </c>
      <c r="B65" s="7">
        <v>8</v>
      </c>
      <c r="C65" s="7">
        <v>16</v>
      </c>
      <c r="D65" s="48">
        <v>1.2041845412809513E-3</v>
      </c>
      <c r="E65" s="49">
        <v>1</v>
      </c>
    </row>
    <row r="66" spans="1:5">
      <c r="A66" s="1" t="s">
        <v>465</v>
      </c>
      <c r="B66" s="7">
        <v>5</v>
      </c>
      <c r="C66" s="7">
        <v>8</v>
      </c>
      <c r="D66" s="48">
        <v>6.0209227064047567E-4</v>
      </c>
      <c r="E66" s="49">
        <v>1</v>
      </c>
    </row>
    <row r="67" spans="1:5">
      <c r="A67" s="1" t="s">
        <v>466</v>
      </c>
      <c r="B67" s="7">
        <v>2</v>
      </c>
      <c r="C67" s="7">
        <v>3</v>
      </c>
      <c r="D67" s="48">
        <v>2.2578460149017836E-4</v>
      </c>
      <c r="E67" s="49">
        <v>1</v>
      </c>
    </row>
    <row r="68" spans="1:5">
      <c r="A68" s="1" t="s">
        <v>467</v>
      </c>
      <c r="B68" s="7">
        <v>1</v>
      </c>
      <c r="C68" s="7">
        <v>1</v>
      </c>
      <c r="D68" s="48">
        <v>7.5261533830059459E-5</v>
      </c>
      <c r="E68" s="49">
        <v>1</v>
      </c>
    </row>
    <row r="69" spans="1:5">
      <c r="A69" s="1" t="s">
        <v>468</v>
      </c>
      <c r="B69" s="7">
        <v>13287</v>
      </c>
      <c r="C69" s="7"/>
      <c r="D69" s="48"/>
      <c r="E69" s="5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8b2126c-b150-4b7c-b70f-3e641eef3b24">
      <Terms xmlns="http://schemas.microsoft.com/office/infopath/2007/PartnerControls"/>
    </lcf76f155ced4ddcb4097134ff3c332f>
    <TaxCatchAll xmlns="0f0dafa4-67ab-4502-b665-2a6c799c82e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51C50251EF0544A6C37181CBFD0554" ma:contentTypeVersion="15" ma:contentTypeDescription="Create a new document." ma:contentTypeScope="" ma:versionID="a53408622b6e5d83e1fc32712f4184ec">
  <xsd:schema xmlns:xsd="http://www.w3.org/2001/XMLSchema" xmlns:xs="http://www.w3.org/2001/XMLSchema" xmlns:p="http://schemas.microsoft.com/office/2006/metadata/properties" xmlns:ns2="b8b2126c-b150-4b7c-b70f-3e641eef3b24" xmlns:ns3="0f0dafa4-67ab-4502-b665-2a6c799c82ec" targetNamespace="http://schemas.microsoft.com/office/2006/metadata/properties" ma:root="true" ma:fieldsID="7ecf94d567337c84eebeefbb2b52ce05" ns2:_="" ns3:_="">
    <xsd:import namespace="b8b2126c-b150-4b7c-b70f-3e641eef3b24"/>
    <xsd:import namespace="0f0dafa4-67ab-4502-b665-2a6c799c82e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b2126c-b150-4b7c-b70f-3e641eef3b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156662d7-4af1-4f5c-b25c-c38f54a471c9"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0dafa4-67ab-4502-b665-2a6c799c82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22c5beb-ede9-4013-bf18-f20b3ead9f03}" ma:internalName="TaxCatchAll" ma:showField="CatchAllData" ma:web="0f0dafa4-67ab-4502-b665-2a6c799c82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3813E1-4BD8-4459-87D4-2ED56A5D5D5E}"/>
</file>

<file path=customXml/itemProps2.xml><?xml version="1.0" encoding="utf-8"?>
<ds:datastoreItem xmlns:ds="http://schemas.openxmlformats.org/officeDocument/2006/customXml" ds:itemID="{A11B69D2-8DCD-4266-B8B5-B4DA12D4137E}"/>
</file>

<file path=customXml/itemProps3.xml><?xml version="1.0" encoding="utf-8"?>
<ds:datastoreItem xmlns:ds="http://schemas.openxmlformats.org/officeDocument/2006/customXml" ds:itemID="{BF8EA5FB-8124-416B-BF4C-CBBC8AA6DE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Akashleena Mullick</dc:creator>
  <cp:keywords/>
  <dc:description/>
  <cp:lastModifiedBy>Sarthak Sinha</cp:lastModifiedBy>
  <cp:revision/>
  <dcterms:created xsi:type="dcterms:W3CDTF">2020-08-05T07:57:43Z</dcterms:created>
  <dcterms:modified xsi:type="dcterms:W3CDTF">2023-03-02T05:57:42Z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0x0101003951C50251EF0544A6C37181CBFD0554</vt:lpwstr>
  </property>
  <property fmtid="{D5CDD505-2E9C-101B-9397-08002B2CF9AE}" pid="3" name="MediaServiceImageTags">
    <vt:lpwstr/>
  </property>
</Properties>
</file>