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colourevolution365.sharepoint.com/sites/office/Shared Documents/General/PRICELISTS/"/>
    </mc:Choice>
  </mc:AlternateContent>
  <xr:revisionPtr revIDLastSave="3" documentId="14_{FCB31DCB-5780-47F3-8258-B1EBC4A067FA}" xr6:coauthVersionLast="47" xr6:coauthVersionMax="47" xr10:uidLastSave="{DFF71EC4-10C1-4652-A4E7-662397BECD45}"/>
  <bookViews>
    <workbookView xWindow="38290" yWindow="-110" windowWidth="38620" windowHeight="21220" tabRatio="601" firstSheet="1" activeTab="6" xr2:uid="{29BD3556-0F85-49E0-A36A-61A8F813496D}"/>
  </bookViews>
  <sheets>
    <sheet name="WORKING WHOLESALE GRID" sheetId="2" state="hidden" r:id="rId1"/>
    <sheet name="READ THIS FIRST" sheetId="4" r:id="rId2"/>
    <sheet name="PRINT APPAREL" sheetId="3" r:id="rId3"/>
    <sheet name="PRINT OTHER" sheetId="14" r:id="rId4"/>
    <sheet name="EMBROIDERY" sheetId="8" r:id="rId5"/>
    <sheet name="LASER ETCHING" sheetId="11" r:id="rId6"/>
    <sheet name="TRANSFERS" sheetId="9" r:id="rId7"/>
    <sheet name="EXTRAS" sheetId="13" r:id="rId8"/>
  </sheets>
  <externalReferences>
    <externalReference r:id="rId9"/>
    <externalReference r:id="rId10"/>
  </externalReferences>
  <definedNames>
    <definedName name="_1_Colour" localSheetId="3">'PRINT OTHER'!$D$153:$I$153</definedName>
    <definedName name="_1_Colour">'PRINT APPAREL'!#REF!</definedName>
    <definedName name="_2_000" localSheetId="4">EMBROIDERY!$D$51:$CX$51</definedName>
    <definedName name="_2_000" localSheetId="6">TRANSFERS!#REF!</definedName>
    <definedName name="_2_000">[1]SCREENPRINT!#REF!</definedName>
    <definedName name="A2PRINT">'[2]WORKING SCREENPRINT GRID'!$D$98:$AS$113</definedName>
    <definedName name="A2SCREEN">'[2]WORKING SCREENPRINT GRID'!$D$114:$AS$116</definedName>
    <definedName name="A3PRINT">'[2]WORKING SCREENPRINT GRID'!$D$76:$AS$91</definedName>
    <definedName name="A3SCREEN">'[2]WORKING SCREENPRINT GRID'!$D$92:$AS$94</definedName>
    <definedName name="A4PRINT">'[2]WORKING SCREENPRINT GRID'!$D$54:$AS$69</definedName>
    <definedName name="A4SCREEN">'[2]WORKING SCREENPRINT GRID'!$D$70:$AS$72</definedName>
    <definedName name="A6PRINT">'[2]WORKING SCREENPRINT GRID'!$D$32:$AS$47</definedName>
    <definedName name="A6SCREEN">'[2]WORKING SCREENPRINT GRID'!$D$48:$AS$50</definedName>
    <definedName name="ADDSCREEB" localSheetId="3">'PRINT OTHER'!$U$125:$U$126</definedName>
    <definedName name="ADDSCREEB">'PRINT APPAREL'!$T$66:$T$67</definedName>
    <definedName name="ADDSCREEN" localSheetId="4">EMBROIDERY!#REF!</definedName>
    <definedName name="ADDSCREEN" localSheetId="6">TRANSFERS!#REF!</definedName>
    <definedName name="ADDSCREEN">[1]SCREENPRINT!$C$54:$IO$56</definedName>
    <definedName name="BREAKCOLOURS" localSheetId="4">EMBROIDERY!#REF!</definedName>
    <definedName name="BREAKCOLOURS" localSheetId="3">'PRINT OTHER'!$F$114:$L$114</definedName>
    <definedName name="BREAKCOLOURS" localSheetId="6">TRANSFERS!#REF!</definedName>
    <definedName name="BREAKCOLOURS">'PRINT APPAREL'!$F$55:$K$55</definedName>
    <definedName name="BREAKCOLOURS2" localSheetId="4">EMBROIDERY!#REF!</definedName>
    <definedName name="BREAKCOLOURS2" localSheetId="6">TRANSFERS!#REF!</definedName>
    <definedName name="BREAKCOLOURS2">[1]SCREENPRINT!$E$116:$J$116</definedName>
    <definedName name="BREAKDOWN" localSheetId="4">EMBROIDERY!#REF!</definedName>
    <definedName name="BREAKDOWN" localSheetId="3">'PRINT OTHER'!$E$115:$E$123</definedName>
    <definedName name="BREAKDOWN" localSheetId="6">TRANSFERS!#REF!</definedName>
    <definedName name="BREAKDOWN">'PRINT APPAREL'!$E$56:$E$64</definedName>
    <definedName name="BREAKDOWN3LOCATIONS" localSheetId="4">EMBROIDERY!$F$38:$K$38</definedName>
    <definedName name="BREAKDOWN3LOCATIONS" localSheetId="6">TRANSFERS!#REF!</definedName>
    <definedName name="BREAKDOWN3LOCATIONS">[1]SCREENPRINT!#REF!</definedName>
    <definedName name="BREAKDOWN3PRICING" localSheetId="4">EMBROIDERY!$F$39:$K$47</definedName>
    <definedName name="BREAKDOWN3PRICING" localSheetId="6">TRANSFERS!#REF!</definedName>
    <definedName name="BREAKDOWN3PRICING">[1]SCREENPRINT!#REF!</definedName>
    <definedName name="BREAKDOWNTABLE" localSheetId="4">EMBROIDERY!#REF!</definedName>
    <definedName name="BREAKDOWNTABLE" localSheetId="3">'PRINT OTHER'!$F$115:$L$123</definedName>
    <definedName name="BREAKDOWNTABLE" localSheetId="6">TRANSFERS!#REF!</definedName>
    <definedName name="BREAKDOWNTABLE">'PRINT APPAREL'!$F$56:$K$64</definedName>
    <definedName name="BREAKDOWNTABLE2" localSheetId="4">EMBROIDERY!#REF!</definedName>
    <definedName name="BREAKDOWNTABLE2" localSheetId="6">TRANSFERS!#REF!</definedName>
    <definedName name="BREAKDOWNTABLE2">[1]SCREENPRINT!$E$117:$J$125</definedName>
    <definedName name="BREAKDOWNTABLE3" localSheetId="4">EMBROIDERY!$C$39:$E$47</definedName>
    <definedName name="BREAKDOWNTABLE3" localSheetId="6">TRANSFERS!#REF!</definedName>
    <definedName name="BREAKDOWNTABLE3">[1]SCREENPRINT!#REF!</definedName>
    <definedName name="CAPSOPTIONS">EMBROIDERY!$B$76:$B$79</definedName>
    <definedName name="CAPSPRICE">EMBROIDERY!$C$76:$C$79</definedName>
    <definedName name="COLOURS">'[2]WORKING SCREENPRINT GRID'!$D$31:$AS$31</definedName>
    <definedName name="DIGITISINGCOSTS" localSheetId="6">TRANSFERS!#REF!</definedName>
    <definedName name="DIGITISINGCOSTS">EMBROIDERY!$C$69:$EV$71</definedName>
    <definedName name="DIGITISINGOPTIONS" localSheetId="6">TRANSFERS!#REF!</definedName>
    <definedName name="DIGITISINGOPTIONS">EMBROIDERY!$B$69:$B$71</definedName>
    <definedName name="EMBPRICING" localSheetId="4">EMBROIDERY!$D$52:$CX$67</definedName>
    <definedName name="EMBPRICING" localSheetId="6">TRANSFERS!#REF!</definedName>
    <definedName name="EMBPRICING">[1]SCREENPRINT!#REF!</definedName>
    <definedName name="EMBQTY" localSheetId="6">TRANSFERS!#REF!</definedName>
    <definedName name="EMBQTY">EMBROIDERY!$B$52:$B$67</definedName>
    <definedName name="EMBROIDERYCOSTS" localSheetId="6">TRANSFERS!#REF!</definedName>
    <definedName name="EMBROIDERYCOSTS">EMBROIDERY!$C$52:$EV$67</definedName>
    <definedName name="FILM_TRANSFERA7_105X75mm">TRANSFERS!$C$50:$X$60</definedName>
    <definedName name="FINISHINGCOSTS">EMBROIDERY!$I$75:$I$76</definedName>
    <definedName name="HANDLING" localSheetId="3">'PRINT OTHER'!$L$70</definedName>
    <definedName name="HANDLING">'PRINT APPAREL'!#REF!</definedName>
    <definedName name="LASERCOST">'LASER ETCHING'!$C$31:$H$51</definedName>
    <definedName name="LASEREXTRA">'LASER ETCHING'!$C$48:$H$51</definedName>
    <definedName name="LASEREXTRAGLOSS">'LASER ETCHING'!$C$50:$H$51</definedName>
    <definedName name="LASERGLOSS">'LASER ETCHING'!$B$50:$B$51</definedName>
    <definedName name="LASERPRICING">'[2]WORKING SCREENPRINT GRID'!$C$285:$G$300</definedName>
    <definedName name="LASERQTY">'[2]WORKING SCREENPRINT GRID'!$B$285:$B$300</definedName>
    <definedName name="LASERQUANTITY">'LASER ETCHING'!$B$31:$B$46</definedName>
    <definedName name="LASERSETUP">'LASER ETCHING'!$B$48:$B$49</definedName>
    <definedName name="LASERSIZE">'LASER ETCHING'!$C$30:$H$30</definedName>
    <definedName name="NAMESANDNUMBERS">EMBROIDERY!$I$75:$I$83</definedName>
    <definedName name="NAMESANDNUMBERSPRICES">EMBROIDERY!$J$75:$J$83</definedName>
    <definedName name="New_Digitising" localSheetId="6">TRANSFERS!#REF!</definedName>
    <definedName name="New_Digitising">EMBROIDERY!$D$69:$EV$71</definedName>
    <definedName name="PAPERBAGFILM" localSheetId="3">'PRINT OTHER'!$C$109:$C$111</definedName>
    <definedName name="PAPERBAGFILM">'PRINT APPAREL'!#REF!</definedName>
    <definedName name="PAPERBAGFILMCOSTS" localSheetId="3">'PRINT OTHER'!$D$109:$H$111</definedName>
    <definedName name="PAPERBAGFILMCOSTS">'PRINT APPAREL'!#REF!</definedName>
    <definedName name="PAPERBAGPRICING" localSheetId="3">'PRINT OTHER'!$D$95:$H$108</definedName>
    <definedName name="PAPERBAGPRICING">'PRINT APPAREL'!#REF!</definedName>
    <definedName name="PAPERBAGQTY" localSheetId="3">'PRINT OTHER'!$C$95:$C$108</definedName>
    <definedName name="PAPERBAGQTY">'PRINT APPAREL'!#REF!</definedName>
    <definedName name="PAPERCOLOURS" localSheetId="3">'PRINT OTHER'!$D$94:$H$94</definedName>
    <definedName name="PAPERCOLOURS">'PRINT APPAREL'!#REF!</definedName>
    <definedName name="_xlnm.Print_Area" localSheetId="4">EMBROIDERY!$B$5:$M$23</definedName>
    <definedName name="_xlnm.Print_Area" localSheetId="2">'PRINT APPAREL'!#REF!</definedName>
    <definedName name="_xlnm.Print_Area" localSheetId="3">'PRINT OTHER'!#REF!</definedName>
    <definedName name="_xlnm.Print_Area" localSheetId="0">'WORKING WHOLESALE GRID'!$A$2:$AY$23</definedName>
    <definedName name="PRINTCOLOURS" localSheetId="4">EMBROIDERY!#REF!</definedName>
    <definedName name="PRINTCOLOURS" localSheetId="3">'PRINT OTHER'!$D$130:$KO$130</definedName>
    <definedName name="PRINTCOLOURS" localSheetId="6">TRANSFERS!#REF!</definedName>
    <definedName name="PRINTCOLOURS">'PRINT APPAREL'!$D$71:$KN$71</definedName>
    <definedName name="PRINTPRICE" localSheetId="4">EMBROIDERY!#REF!</definedName>
    <definedName name="PRINTPRICE" localSheetId="3">'PRINT OTHER'!$D$131:$KO$146</definedName>
    <definedName name="PRINTPRICE" localSheetId="6">TRANSFERS!#REF!</definedName>
    <definedName name="PRINTPRICE">'PRINT APPAREL'!$D$72:$KN$87</definedName>
    <definedName name="PRINTPRICE2" localSheetId="3">'PRINT OTHER'!$E$71:$LC$86</definedName>
    <definedName name="PRINTPRICE2">'PRINT APPAREL'!#REF!</definedName>
    <definedName name="PRINTQTY" localSheetId="4">EMBROIDERY!#REF!</definedName>
    <definedName name="PRINTQTY" localSheetId="3">'PRINT OTHER'!$C$131:$C$146</definedName>
    <definedName name="PRINTQTY" localSheetId="6">TRANSFERS!#REF!</definedName>
    <definedName name="PRINTQTY">'PRINT APPAREL'!$C$72:$C$87</definedName>
    <definedName name="PRINTSCREEN" localSheetId="3">'PRINT OTHER'!$C$147:$C$149</definedName>
    <definedName name="PRINTSCREEN">'PRINT APPAREL'!$C$88:$C$90</definedName>
    <definedName name="PUFFCOSTS">'[2]WORKING SCREENPRINT GRID'!$C$332:$C$334</definedName>
    <definedName name="PUFFEMB">'[2]WORKING SCREENPRINT GRID'!$B$332:$B$334</definedName>
    <definedName name="QTY">'[2]WORKING SCREENPRINT GRID'!$C$32:$C$47</definedName>
    <definedName name="SCREENCOST" localSheetId="4">EMBROIDERY!#REF!</definedName>
    <definedName name="SCREENCOST" localSheetId="3">'PRINT OTHER'!$D$147:$KO$149</definedName>
    <definedName name="SCREENCOST" localSheetId="6">TRANSFERS!#REF!</definedName>
    <definedName name="SCREENCOST">'PRINT APPAREL'!$D$88:$KN$90</definedName>
    <definedName name="SCREENSIZE" localSheetId="3">'PRINT OTHER'!$V$124:$AA$124</definedName>
    <definedName name="SCREENSIZE">'PRINT APPAREL'!$U$65:$Z$65</definedName>
    <definedName name="SETUPCOSTS">TRANSFERS!#REF!</definedName>
    <definedName name="SPECIALHOOPSCHOICE">EMBROIDERY!$F$75:$F$76</definedName>
    <definedName name="SPECIALHOOPSOPTIONS">EMBROIDERY!$D$75:$D$78</definedName>
    <definedName name="SPECIALHOOPSPRICE">EMBROIDERY!$E$75:$E$78</definedName>
    <definedName name="SPECIALHOOPSTABLE">EMBROIDERY!$G$75:$G$76</definedName>
    <definedName name="SPECIALTHREADOPTIONS">EMBROIDERY!$D$76:$D$78</definedName>
    <definedName name="SPECIALTHREADPRICE">EMBROIDERY!$E$76:$E$78</definedName>
    <definedName name="STITCHCOUNT" localSheetId="6">TRANSFERS!#REF!</definedName>
    <definedName name="STITCHCOUNT">EMBROIDERY!$C$51:$EV$51</definedName>
    <definedName name="STITCHCOUNT2" localSheetId="6">TRANSFERS!#REF!</definedName>
    <definedName name="STITCHCOUNT2">EMBROIDERY!$C$68:$EV$68</definedName>
    <definedName name="TEATOWELCOLOURS" localSheetId="3">'PRINT OTHER'!$D$153:$I$153</definedName>
    <definedName name="TEATOWELCOLOURS">'PRINT APPAREL'!#REF!</definedName>
    <definedName name="TEATOWELFILM" localSheetId="3">'PRINT OTHER'!$C$166:$C$167</definedName>
    <definedName name="TEATOWELFILM">'PRINT APPAREL'!#REF!</definedName>
    <definedName name="TEATOWELFILMCOSTS" localSheetId="3">'PRINT OTHER'!$D$166:$I$167</definedName>
    <definedName name="TEATOWELFILMCOSTS">'PRINT APPAREL'!#REF!</definedName>
    <definedName name="TEATOWELPRICING" localSheetId="3">'PRINT OTHER'!$D$154:$I$165</definedName>
    <definedName name="TEATOWELPRICING">'PRINT APPAREL'!#REF!</definedName>
    <definedName name="TEATOWELQTY" localSheetId="6">'PRINT APPAREL'!#REF!</definedName>
    <definedName name="TEATOWELQTY1" localSheetId="3">'PRINT OTHER'!$N$154:$N$165</definedName>
    <definedName name="TEATOWELQTY1">'PRINT APPAREL'!#REF!</definedName>
    <definedName name="TEATOWELSCREEN" localSheetId="6">TRANSFERS!#REF!</definedName>
    <definedName name="TEATOWELSCREEN">[1]SCREENPRINT!$B$72:$B$74</definedName>
    <definedName name="TEATOWELSCREENPRICE" localSheetId="4">EMBROIDERY!#REF!</definedName>
    <definedName name="TEATOWELSCREENPRICE" localSheetId="6">TRANSFERS!#REF!</definedName>
    <definedName name="TEATOWELSCREENPRICE">[1]SCREENPRINT!$C$72:$M$74</definedName>
    <definedName name="TEATOWELSUPPLY" localSheetId="3">'PRINT OTHER'!$O$153:$P$153</definedName>
    <definedName name="TEATOWELSUPPLY">'PRINT APPAREL'!#REF!</definedName>
    <definedName name="TEATOWELSUPPLYPRICE" localSheetId="3">'PRINT OTHER'!$O$154:$P$165</definedName>
    <definedName name="TEATOWELSUPPLYPRICE">'PRINT APPAREL'!#REF!</definedName>
    <definedName name="THREAD">'[2]WORKING SCREENPRINT GRID'!$B$336:$B$337</definedName>
    <definedName name="TOTECOLOURS" localSheetId="4">EMBROIDERY!#REF!</definedName>
    <definedName name="TOTECOLOURS" localSheetId="6">TRANSFERS!#REF!</definedName>
    <definedName name="TOTECOLOURS">[1]SCREENPRINT!$C$77:$AM$77</definedName>
    <definedName name="TOTEPRINT" localSheetId="4">EMBROIDERY!#REF!</definedName>
    <definedName name="TOTEPRINT" localSheetId="6">TRANSFERS!#REF!</definedName>
    <definedName name="TOTEPRINT">[1]SCREENPRINT!$C$78:$AM$95</definedName>
    <definedName name="TOTESCOLOURS" localSheetId="3">'PRINT OTHER'!$E$170:$AU$170</definedName>
    <definedName name="TOTESCOLOURS">'PRINT APPAREL'!#REF!</definedName>
    <definedName name="TOTESCREEN" localSheetId="4">EMBROIDERY!#REF!</definedName>
    <definedName name="TOTESCREEN" localSheetId="6">TRANSFERS!#REF!</definedName>
    <definedName name="TOTESCREEN">[1]SCREENPRINT!$B$93:$B$95</definedName>
    <definedName name="TOTESFILMCOLOURS" localSheetId="3">'PRINT OTHER'!$E$185:$AU$185</definedName>
    <definedName name="TOTESFILMCOLOURS">'PRINT APPAREL'!#REF!</definedName>
    <definedName name="TOTESFILMOPTIONS" localSheetId="3">'PRINT OTHER'!$D$186:$D$189</definedName>
    <definedName name="TOTESFILMOPTIONS">'PRINT APPAREL'!#REF!</definedName>
    <definedName name="TOTESFILMPRICING" localSheetId="3">'PRINT OTHER'!$E$186:$AU$189</definedName>
    <definedName name="TOTESFILMPRICING">'PRINT APPAREL'!#REF!</definedName>
    <definedName name="TOTESPRICING" localSheetId="3">'PRINT OTHER'!$E$171:$AU$184</definedName>
    <definedName name="TOTESPRICING">'PRINT APPAREL'!#REF!</definedName>
    <definedName name="TOTESQTY" localSheetId="3">'PRINT OTHER'!$D$171:$D$184</definedName>
    <definedName name="TOTESQTY">'PRINT APPAREL'!#REF!</definedName>
    <definedName name="TRANSFERCOST">TRANSFERS!$D$51:$BA$60</definedName>
    <definedName name="TRANSFERNAME">TRANSFERS!$D$50:$AX$50</definedName>
    <definedName name="TRANSFERQTY">TRANSFERS!$C$51:$C$60</definedName>
    <definedName name="TRANSFERSETUP">TRANSFERS!#REF!</definedName>
    <definedName name="UMBRELLACOLOURS" localSheetId="3">'PRINT OTHER'!$D$70:$K$70</definedName>
    <definedName name="UMBRELLACOLOURS">'PRINT APPAREL'!#REF!</definedName>
    <definedName name="UMBRELLAFILM" localSheetId="3">'PRINT OTHER'!$C$87:$C$88</definedName>
    <definedName name="UMBRELLAFILM">'PRINT APPAREL'!#REF!</definedName>
    <definedName name="UMBRELLAFILMCOST" localSheetId="3">'PRINT OTHER'!$D$87:$AC$88</definedName>
    <definedName name="UMBRELLAFILMCOST">'PRINT APPAREL'!#REF!</definedName>
    <definedName name="UMBRELLAHANDLING" localSheetId="3">'PRINT OTHER'!$L$71:$L$86</definedName>
    <definedName name="UMBRELLAHANDLING">'PRINT APPAREL'!#REF!</definedName>
    <definedName name="UMBRELLAPRICING" localSheetId="3">'PRINT OTHER'!$D$71:$AC$88</definedName>
    <definedName name="UMBRELLAPRICING">'PRINT APPAREL'!#REF!</definedName>
    <definedName name="UMBRELLAQTY" localSheetId="3">'PRINT OTHER'!$C$71:$C$86</definedName>
    <definedName name="UMBRELLAQTY">'PRINT APPAREL'!#REF!</definedName>
    <definedName name="UNDERBASE" localSheetId="3">'PRINT OTHER'!$V$125:$AA$126</definedName>
    <definedName name="UNDERBASE">'PRINT APPAREL'!$U$66:$Z$67</definedName>
    <definedName name="UNDERBASETABLE" localSheetId="4">EMBROIDERY!#REF!</definedName>
    <definedName name="UNDERBASETABLE" localSheetId="6">TRANSFERS!#REF!</definedName>
    <definedName name="UNDERBASETABLE">[1]SCREENPRINT!$P$33:$V$34</definedName>
    <definedName name="VINYLCOST">TRANSFERS!$D$63:$L$71</definedName>
    <definedName name="VINYLLOCATION">TRANSFERS!$C$36:$F$36</definedName>
    <definedName name="VINYLNAMESOPTIONS">TRANSFERS!$X$63:$X$66</definedName>
    <definedName name="VINYLNAMESPRICE">TRANSFERS!$Y$63:$Z$66</definedName>
    <definedName name="VINYLNAMESSIZES">TRANSFERS!$Y$62:$Z$62</definedName>
    <definedName name="VINYLNUMBERSOPTIONS">TRANSFERS!$X$69:$X$72</definedName>
    <definedName name="VINYLNUMBERSPRICE">TRANSFERS!$Y$69:$AB$72</definedName>
    <definedName name="VINYLNUMBERSSIZES">TRANSFERS!$Y$68:$AB$68</definedName>
    <definedName name="VINYLSIZE">TRANSFERS!$D$62:$L$62</definedName>
    <definedName name="VINYLSTYLES">TRANSFERS!$B$37:$B$44</definedName>
    <definedName name="VINYLTABLE">TRANSFERS!$C$37:$F$44</definedName>
    <definedName name="VINYLTYPE">TRANSFERS!$C$63:$C$71</definedName>
    <definedName name="WOODENBOXCOLOURS" localSheetId="3">'PRINT OTHER'!$D$70:$AC$70</definedName>
    <definedName name="WOODENBOXCOLOURS">'PRINT APPAREL'!#REF!</definedName>
  </definedNames>
  <calcPr calcId="191029"/>
  <customWorkbookViews>
    <customWorkbookView name="NO SHOW" guid="{A80F7869-A93A-4117-BD30-1745F1AC745F}" includePrintSettings="0" includeHiddenRowCol="0" maximized="1" xWindow="-3851" yWindow="-11" windowWidth="3862" windowHeight="2122"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T45" i="2" l="1"/>
  <c r="ES45" i="2"/>
  <c r="ER45" i="2"/>
  <c r="EQ45" i="2"/>
  <c r="EP45" i="2"/>
  <c r="EO45" i="2"/>
  <c r="EN45" i="2"/>
  <c r="EM45" i="2"/>
  <c r="EL45" i="2"/>
  <c r="EJ45" i="2"/>
  <c r="EI45" i="2"/>
  <c r="EH45" i="2"/>
  <c r="EG45" i="2"/>
  <c r="EF45" i="2"/>
  <c r="EE45" i="2"/>
  <c r="ED45" i="2"/>
  <c r="EC45" i="2"/>
  <c r="EB45" i="2"/>
  <c r="EA45" i="2"/>
  <c r="BS45" i="2"/>
  <c r="EZ8" i="2"/>
  <c r="EZ9" i="2"/>
  <c r="EZ10" i="2"/>
  <c r="EZ11" i="2"/>
  <c r="EZ12" i="2"/>
  <c r="EZ13" i="2"/>
  <c r="EZ14" i="2"/>
  <c r="EZ15" i="2"/>
  <c r="EZ16" i="2"/>
  <c r="EZ17" i="2"/>
  <c r="EZ18" i="2"/>
  <c r="HE14" i="2"/>
  <c r="IU83" i="3" s="1"/>
  <c r="HE13" i="2"/>
  <c r="IU82" i="3" s="1"/>
  <c r="HE12" i="2"/>
  <c r="IU81" i="3" s="1"/>
  <c r="HE11" i="2"/>
  <c r="IU80" i="3" s="1"/>
  <c r="HE10" i="2"/>
  <c r="IU79" i="3" s="1"/>
  <c r="HE9" i="2"/>
  <c r="IU78" i="3" s="1"/>
  <c r="HE8" i="2"/>
  <c r="IU77" i="3" s="1"/>
  <c r="HE7" i="2"/>
  <c r="IU76" i="3" s="1"/>
  <c r="HE6" i="2"/>
  <c r="IU75" i="3" s="1"/>
  <c r="HE5" i="2"/>
  <c r="IU74" i="3" s="1"/>
  <c r="HE4" i="2"/>
  <c r="IU73" i="3" s="1"/>
  <c r="HE3" i="2"/>
  <c r="IU72" i="3" s="1"/>
  <c r="FF14" i="2"/>
  <c r="GV83" i="3" s="1"/>
  <c r="FF13" i="2"/>
  <c r="GV82" i="3" s="1"/>
  <c r="FF12" i="2"/>
  <c r="GV81" i="3" s="1"/>
  <c r="FF11" i="2"/>
  <c r="GV80" i="3" s="1"/>
  <c r="FF10" i="2"/>
  <c r="FF9" i="2"/>
  <c r="FF8" i="2"/>
  <c r="GV77" i="3" s="1"/>
  <c r="FF7" i="2"/>
  <c r="FF6" i="2"/>
  <c r="GV75" i="3" s="1"/>
  <c r="FF5" i="2"/>
  <c r="FF4" i="2"/>
  <c r="GV73" i="3" s="1"/>
  <c r="FF3" i="2"/>
  <c r="GV72" i="3" s="1"/>
  <c r="DG14" i="2"/>
  <c r="EW83" i="3" s="1"/>
  <c r="DG13" i="2"/>
  <c r="EW82" i="3" s="1"/>
  <c r="DG12" i="2"/>
  <c r="EW81" i="3" s="1"/>
  <c r="DG11" i="2"/>
  <c r="EW80" i="3" s="1"/>
  <c r="DG10" i="2"/>
  <c r="EW79" i="3" s="1"/>
  <c r="DG9" i="2"/>
  <c r="EW78" i="3" s="1"/>
  <c r="DG8" i="2"/>
  <c r="EW77" i="3" s="1"/>
  <c r="DG7" i="2"/>
  <c r="EW76" i="3" s="1"/>
  <c r="DG6" i="2"/>
  <c r="EW75" i="3" s="1"/>
  <c r="DG5" i="2"/>
  <c r="EW74" i="3" s="1"/>
  <c r="DG4" i="2"/>
  <c r="EW73" i="3" s="1"/>
  <c r="DG3" i="2"/>
  <c r="EW72" i="3" s="1"/>
  <c r="BH14" i="2"/>
  <c r="CX83" i="3" s="1"/>
  <c r="BH13" i="2"/>
  <c r="CX82" i="3" s="1"/>
  <c r="BH12" i="2"/>
  <c r="CX81" i="3" s="1"/>
  <c r="BH11" i="2"/>
  <c r="CX80" i="3" s="1"/>
  <c r="BH10" i="2"/>
  <c r="CX79" i="3" s="1"/>
  <c r="BH9" i="2"/>
  <c r="CX78" i="3" s="1"/>
  <c r="BH8" i="2"/>
  <c r="CX77" i="3" s="1"/>
  <c r="BH7" i="2"/>
  <c r="BH6" i="2"/>
  <c r="CX75" i="3" s="1"/>
  <c r="BH5" i="2"/>
  <c r="CX74" i="3" s="1"/>
  <c r="BH4" i="2"/>
  <c r="CX73" i="3" s="1"/>
  <c r="BH3" i="2"/>
  <c r="CX72" i="3" s="1"/>
  <c r="I4" i="2"/>
  <c r="AY73" i="3" s="1"/>
  <c r="I5" i="2"/>
  <c r="AY74" i="3" s="1"/>
  <c r="I6" i="2"/>
  <c r="AY75" i="3" s="1"/>
  <c r="I7" i="2"/>
  <c r="I8" i="2"/>
  <c r="I9" i="2"/>
  <c r="AY78" i="3" s="1"/>
  <c r="I10" i="2"/>
  <c r="AY79" i="3" s="1"/>
  <c r="I11" i="2"/>
  <c r="AY80" i="3" s="1"/>
  <c r="I12" i="2"/>
  <c r="AY81" i="3" s="1"/>
  <c r="I13" i="2"/>
  <c r="AY82" i="3" s="1"/>
  <c r="I14" i="2"/>
  <c r="AY83" i="3" s="1"/>
  <c r="I3" i="2"/>
  <c r="AY72" i="3" s="1"/>
  <c r="AY76" i="3"/>
  <c r="GV79" i="3"/>
  <c r="GV78" i="3"/>
  <c r="GV76" i="3"/>
  <c r="GV74" i="3"/>
  <c r="CX76" i="3"/>
  <c r="AY77" i="3"/>
  <c r="F20" i="8"/>
  <c r="K20" i="8"/>
  <c r="J20" i="8"/>
  <c r="I20" i="8"/>
  <c r="H20" i="8"/>
  <c r="G20" i="8"/>
  <c r="F25" i="9"/>
  <c r="F27" i="9" s="1"/>
  <c r="H38" i="9" s="1"/>
  <c r="G25" i="9"/>
  <c r="G27" i="9" s="1"/>
  <c r="H25" i="9"/>
  <c r="H27" i="9" s="1"/>
  <c r="J43" i="9" s="1"/>
  <c r="I25" i="9"/>
  <c r="I27" i="9" s="1"/>
  <c r="P38" i="9"/>
  <c r="P39" i="9"/>
  <c r="P40" i="9"/>
  <c r="P41" i="9"/>
  <c r="P42" i="9"/>
  <c r="P43" i="9"/>
  <c r="P44" i="9"/>
  <c r="P37" i="9"/>
  <c r="S37" i="9"/>
  <c r="T37" i="9"/>
  <c r="U37" i="9"/>
  <c r="V37" i="9"/>
  <c r="S38" i="9"/>
  <c r="T38" i="9"/>
  <c r="U38" i="9"/>
  <c r="V38" i="9"/>
  <c r="S39" i="9"/>
  <c r="T39" i="9"/>
  <c r="U39" i="9"/>
  <c r="V39" i="9"/>
  <c r="S40" i="9"/>
  <c r="T40" i="9"/>
  <c r="U40" i="9"/>
  <c r="V40" i="9"/>
  <c r="S41" i="9"/>
  <c r="T41" i="9"/>
  <c r="U41" i="9"/>
  <c r="V41" i="9"/>
  <c r="S42" i="9"/>
  <c r="T42" i="9"/>
  <c r="U42" i="9"/>
  <c r="V42" i="9"/>
  <c r="S43" i="9"/>
  <c r="T43" i="9"/>
  <c r="U43" i="9"/>
  <c r="V43" i="9"/>
  <c r="S44" i="9"/>
  <c r="T44" i="9"/>
  <c r="U44" i="9"/>
  <c r="V44" i="9"/>
  <c r="R38" i="9"/>
  <c r="R39" i="9"/>
  <c r="R40" i="9"/>
  <c r="R41" i="9"/>
  <c r="R42" i="9"/>
  <c r="R43" i="9"/>
  <c r="R44" i="9"/>
  <c r="R37" i="9"/>
  <c r="E234" i="2"/>
  <c r="F234" i="2" s="1"/>
  <c r="K234" i="2" s="1"/>
  <c r="E233" i="2"/>
  <c r="F233" i="2" s="1"/>
  <c r="K233" i="2" s="1"/>
  <c r="E232" i="2"/>
  <c r="F232" i="2" s="1"/>
  <c r="K232" i="2" s="1"/>
  <c r="E231" i="2"/>
  <c r="F231" i="2" s="1"/>
  <c r="K231" i="2" s="1"/>
  <c r="E230" i="2"/>
  <c r="F230" i="2" s="1"/>
  <c r="K230" i="2" s="1"/>
  <c r="E229" i="2"/>
  <c r="F229" i="2" s="1"/>
  <c r="K229" i="2" s="1"/>
  <c r="E228" i="2"/>
  <c r="F228" i="2" s="1"/>
  <c r="K228" i="2" s="1"/>
  <c r="E227" i="2"/>
  <c r="F227" i="2" s="1"/>
  <c r="K227" i="2" s="1"/>
  <c r="G11" i="9"/>
  <c r="H11" i="9"/>
  <c r="I11" i="9"/>
  <c r="J11" i="9"/>
  <c r="K11" i="9"/>
  <c r="F11" i="9"/>
  <c r="J12" i="11"/>
  <c r="K12" i="11"/>
  <c r="G11" i="11"/>
  <c r="I11" i="11"/>
  <c r="J11" i="11"/>
  <c r="K11" i="11"/>
  <c r="H9" i="11"/>
  <c r="I9" i="11"/>
  <c r="K9" i="11"/>
  <c r="K10" i="11" s="1"/>
  <c r="D48" i="11"/>
  <c r="E48" i="11"/>
  <c r="F48" i="11"/>
  <c r="G48" i="11"/>
  <c r="G50" i="11"/>
  <c r="F50" i="11"/>
  <c r="J9" i="11" s="1"/>
  <c r="E50" i="11"/>
  <c r="D50" i="11"/>
  <c r="C50" i="11"/>
  <c r="G9" i="11" s="1"/>
  <c r="D31" i="11"/>
  <c r="D22" i="11" s="1"/>
  <c r="E31" i="11"/>
  <c r="D23" i="11" s="1"/>
  <c r="F31" i="11"/>
  <c r="D24" i="11" s="1"/>
  <c r="G31" i="11"/>
  <c r="D25" i="11" s="1"/>
  <c r="D32" i="11"/>
  <c r="E22" i="11" s="1"/>
  <c r="E32" i="11"/>
  <c r="E23" i="11" s="1"/>
  <c r="F32" i="11"/>
  <c r="E24" i="11" s="1"/>
  <c r="G32" i="11"/>
  <c r="E25" i="11" s="1"/>
  <c r="D33" i="11"/>
  <c r="F22" i="11" s="1"/>
  <c r="E33" i="11"/>
  <c r="F23" i="11" s="1"/>
  <c r="F33" i="11"/>
  <c r="F24" i="11" s="1"/>
  <c r="G33" i="11"/>
  <c r="F25" i="11" s="1"/>
  <c r="D34" i="11"/>
  <c r="G22" i="11" s="1"/>
  <c r="E34" i="11"/>
  <c r="G23" i="11" s="1"/>
  <c r="F34" i="11"/>
  <c r="G24" i="11" s="1"/>
  <c r="G34" i="11"/>
  <c r="G25" i="11" s="1"/>
  <c r="D35" i="11"/>
  <c r="H22" i="11" s="1"/>
  <c r="E35" i="11"/>
  <c r="H23" i="11" s="1"/>
  <c r="F35" i="11"/>
  <c r="H24" i="11" s="1"/>
  <c r="G35" i="11"/>
  <c r="H25" i="11" s="1"/>
  <c r="D36" i="11"/>
  <c r="I22" i="11" s="1"/>
  <c r="E36" i="11"/>
  <c r="I23" i="11" s="1"/>
  <c r="F36" i="11"/>
  <c r="I24" i="11" s="1"/>
  <c r="G36" i="11"/>
  <c r="I25" i="11" s="1"/>
  <c r="D37" i="11"/>
  <c r="J22" i="11" s="1"/>
  <c r="E37" i="11"/>
  <c r="J23" i="11" s="1"/>
  <c r="F37" i="11"/>
  <c r="J24" i="11" s="1"/>
  <c r="G37" i="11"/>
  <c r="J25" i="11" s="1"/>
  <c r="D38" i="11"/>
  <c r="E38" i="11"/>
  <c r="K23" i="11" s="1"/>
  <c r="F38" i="11"/>
  <c r="G38" i="11"/>
  <c r="K25" i="11" s="1"/>
  <c r="D39" i="11"/>
  <c r="L22" i="11" s="1"/>
  <c r="E39" i="11"/>
  <c r="L23" i="11" s="1"/>
  <c r="F39" i="11"/>
  <c r="L24" i="11" s="1"/>
  <c r="G39" i="11"/>
  <c r="L25" i="11" s="1"/>
  <c r="D40" i="11"/>
  <c r="M22" i="11" s="1"/>
  <c r="E40" i="11"/>
  <c r="M23" i="11" s="1"/>
  <c r="F40" i="11"/>
  <c r="M24" i="11" s="1"/>
  <c r="G40" i="11"/>
  <c r="M25" i="11" s="1"/>
  <c r="D41" i="11"/>
  <c r="N22" i="11" s="1"/>
  <c r="E41" i="11"/>
  <c r="N23" i="11" s="1"/>
  <c r="F41" i="11"/>
  <c r="N24" i="11" s="1"/>
  <c r="G41" i="11"/>
  <c r="N25" i="11" s="1"/>
  <c r="D42" i="11"/>
  <c r="O22" i="11" s="1"/>
  <c r="E42" i="11"/>
  <c r="O23" i="11" s="1"/>
  <c r="F42" i="11"/>
  <c r="O24" i="11" s="1"/>
  <c r="G42" i="11"/>
  <c r="O25" i="11" s="1"/>
  <c r="D43" i="11"/>
  <c r="P22" i="11" s="1"/>
  <c r="E43" i="11"/>
  <c r="P23" i="11" s="1"/>
  <c r="F43" i="11"/>
  <c r="P24" i="11" s="1"/>
  <c r="G43" i="11"/>
  <c r="P25" i="11" s="1"/>
  <c r="D44" i="11"/>
  <c r="Q22" i="11" s="1"/>
  <c r="E44" i="11"/>
  <c r="Q23" i="11" s="1"/>
  <c r="F44" i="11"/>
  <c r="Q24" i="11" s="1"/>
  <c r="G44" i="11"/>
  <c r="Q25" i="11" s="1"/>
  <c r="D45" i="11"/>
  <c r="R22" i="11" s="1"/>
  <c r="E45" i="11"/>
  <c r="R23" i="11" s="1"/>
  <c r="F45" i="11"/>
  <c r="R24" i="11" s="1"/>
  <c r="G45" i="11"/>
  <c r="R25" i="11" s="1"/>
  <c r="D46" i="11"/>
  <c r="S22" i="11" s="1"/>
  <c r="E46" i="11"/>
  <c r="S23" i="11" s="1"/>
  <c r="F46" i="11"/>
  <c r="S24" i="11" s="1"/>
  <c r="G46" i="11"/>
  <c r="S25" i="11" s="1"/>
  <c r="D47" i="11"/>
  <c r="E47" i="11"/>
  <c r="F47" i="11"/>
  <c r="G47" i="11"/>
  <c r="C32" i="11"/>
  <c r="E21" i="11" s="1"/>
  <c r="C33" i="11"/>
  <c r="F21" i="11" s="1"/>
  <c r="C34" i="11"/>
  <c r="G21" i="11" s="1"/>
  <c r="C35" i="11"/>
  <c r="H21" i="11" s="1"/>
  <c r="C36" i="11"/>
  <c r="I21" i="11" s="1"/>
  <c r="C37" i="11"/>
  <c r="J21" i="11" s="1"/>
  <c r="C38" i="11"/>
  <c r="C39" i="11"/>
  <c r="L21" i="11" s="1"/>
  <c r="C40" i="11"/>
  <c r="M21" i="11" s="1"/>
  <c r="C41" i="11"/>
  <c r="N21" i="11" s="1"/>
  <c r="C42" i="11"/>
  <c r="O21" i="11" s="1"/>
  <c r="C43" i="11"/>
  <c r="P21" i="11" s="1"/>
  <c r="C44" i="11"/>
  <c r="Q21" i="11" s="1"/>
  <c r="C45" i="11"/>
  <c r="R21" i="11" s="1"/>
  <c r="C46" i="11"/>
  <c r="S21" i="11" s="1"/>
  <c r="C47" i="11"/>
  <c r="C48" i="11"/>
  <c r="F11" i="11" s="1"/>
  <c r="C31" i="11"/>
  <c r="D21" i="11" s="1"/>
  <c r="E95" i="14"/>
  <c r="F95" i="14"/>
  <c r="G95" i="14"/>
  <c r="H95" i="14"/>
  <c r="E96" i="14"/>
  <c r="F96" i="14"/>
  <c r="G96" i="14"/>
  <c r="H96" i="14"/>
  <c r="E97" i="14"/>
  <c r="F97" i="14"/>
  <c r="G97" i="14"/>
  <c r="H97" i="14"/>
  <c r="E98" i="14"/>
  <c r="F98" i="14"/>
  <c r="G98" i="14"/>
  <c r="H98" i="14"/>
  <c r="E99" i="14"/>
  <c r="F99" i="14"/>
  <c r="G99" i="14"/>
  <c r="H99" i="14"/>
  <c r="E100" i="14"/>
  <c r="F100" i="14"/>
  <c r="G100" i="14"/>
  <c r="H100" i="14"/>
  <c r="E101" i="14"/>
  <c r="F101" i="14"/>
  <c r="G101" i="14"/>
  <c r="H101" i="14"/>
  <c r="E102" i="14"/>
  <c r="F102" i="14"/>
  <c r="G102" i="14"/>
  <c r="H102" i="14"/>
  <c r="E103" i="14"/>
  <c r="F103" i="14"/>
  <c r="G103" i="14"/>
  <c r="H103" i="14"/>
  <c r="E104" i="14"/>
  <c r="F104" i="14"/>
  <c r="G104" i="14"/>
  <c r="H104" i="14"/>
  <c r="E105" i="14"/>
  <c r="F105" i="14"/>
  <c r="G105" i="14"/>
  <c r="H105" i="14"/>
  <c r="E106" i="14"/>
  <c r="F106" i="14"/>
  <c r="G106" i="14"/>
  <c r="H106" i="14"/>
  <c r="E107" i="14"/>
  <c r="F107" i="14"/>
  <c r="G107" i="14"/>
  <c r="H107" i="14"/>
  <c r="E108" i="14"/>
  <c r="F108" i="14"/>
  <c r="G108" i="14"/>
  <c r="H108" i="14"/>
  <c r="E109" i="14"/>
  <c r="E111" i="14"/>
  <c r="F111" i="14"/>
  <c r="G111" i="14"/>
  <c r="H111" i="14"/>
  <c r="J42" i="9" l="1"/>
  <c r="K43" i="9"/>
  <c r="O43" i="9" s="1"/>
  <c r="F43" i="9" s="1"/>
  <c r="K38" i="9"/>
  <c r="K44" i="9"/>
  <c r="O44" i="9" s="1"/>
  <c r="F44" i="9" s="1"/>
  <c r="K39" i="9"/>
  <c r="O39" i="9" s="1"/>
  <c r="F39" i="9" s="1"/>
  <c r="K37" i="9"/>
  <c r="O37" i="9" s="1"/>
  <c r="F37" i="9" s="1"/>
  <c r="K40" i="9"/>
  <c r="O40" i="9" s="1"/>
  <c r="F40" i="9" s="1"/>
  <c r="K41" i="9"/>
  <c r="O41" i="9" s="1"/>
  <c r="F41" i="9" s="1"/>
  <c r="K42" i="9"/>
  <c r="O42" i="9" s="1"/>
  <c r="F42" i="9" s="1"/>
  <c r="I38" i="9"/>
  <c r="M38" i="9" s="1"/>
  <c r="D38" i="9" s="1"/>
  <c r="I44" i="9"/>
  <c r="M44" i="9" s="1"/>
  <c r="D44" i="9" s="1"/>
  <c r="I39" i="9"/>
  <c r="M39" i="9" s="1"/>
  <c r="D39" i="9" s="1"/>
  <c r="I40" i="9"/>
  <c r="M40" i="9" s="1"/>
  <c r="D40" i="9" s="1"/>
  <c r="I37" i="9"/>
  <c r="I41" i="9"/>
  <c r="M41" i="9" s="1"/>
  <c r="D41" i="9" s="1"/>
  <c r="I42" i="9"/>
  <c r="M42" i="9" s="1"/>
  <c r="D42" i="9" s="1"/>
  <c r="I43" i="9"/>
  <c r="M43" i="9" s="1"/>
  <c r="D43" i="9" s="1"/>
  <c r="J41" i="9"/>
  <c r="N41" i="9" s="1"/>
  <c r="E41" i="9" s="1"/>
  <c r="J40" i="9"/>
  <c r="N40" i="9" s="1"/>
  <c r="E40" i="9" s="1"/>
  <c r="J37" i="9"/>
  <c r="N37" i="9" s="1"/>
  <c r="E37" i="9" s="1"/>
  <c r="J39" i="9"/>
  <c r="N39" i="9" s="1"/>
  <c r="E39" i="9" s="1"/>
  <c r="J44" i="9"/>
  <c r="N44" i="9" s="1"/>
  <c r="E44" i="9" s="1"/>
  <c r="J38" i="9"/>
  <c r="N38" i="9" s="1"/>
  <c r="E38" i="9" s="1"/>
  <c r="H37" i="9"/>
  <c r="L37" i="9" s="1"/>
  <c r="C37" i="9" s="1"/>
  <c r="H44" i="9"/>
  <c r="L44" i="9" s="1"/>
  <c r="C44" i="9" s="1"/>
  <c r="H41" i="9"/>
  <c r="L41" i="9" s="1"/>
  <c r="C41" i="9" s="1"/>
  <c r="H43" i="9"/>
  <c r="L43" i="9" s="1"/>
  <c r="C43" i="9" s="1"/>
  <c r="H42" i="9"/>
  <c r="L42" i="9" s="1"/>
  <c r="C42" i="9" s="1"/>
  <c r="H40" i="9"/>
  <c r="H39" i="9"/>
  <c r="N43" i="9"/>
  <c r="E43" i="9" s="1"/>
  <c r="N42" i="9"/>
  <c r="E42" i="9" s="1"/>
  <c r="O38" i="9"/>
  <c r="F38" i="9" s="1"/>
  <c r="F12" i="11"/>
  <c r="I12" i="11"/>
  <c r="I13" i="11" s="1"/>
  <c r="I14" i="11" s="1"/>
  <c r="F9" i="11"/>
  <c r="F10" i="11" s="1"/>
  <c r="J13" i="11"/>
  <c r="J15" i="11" s="1"/>
  <c r="K13" i="11"/>
  <c r="K15" i="11" s="1"/>
  <c r="K24" i="11"/>
  <c r="H11" i="11"/>
  <c r="H12" i="11"/>
  <c r="H13" i="11" s="1"/>
  <c r="G12" i="11"/>
  <c r="G13" i="11" s="1"/>
  <c r="G14" i="11" s="1"/>
  <c r="G10" i="11"/>
  <c r="H10" i="11"/>
  <c r="I10" i="11"/>
  <c r="J10" i="11"/>
  <c r="K21" i="11"/>
  <c r="K22" i="11"/>
  <c r="I28" i="9" l="1"/>
  <c r="I29" i="9" s="1"/>
  <c r="H28" i="9"/>
  <c r="H29" i="9" s="1"/>
  <c r="K14" i="11"/>
  <c r="H14" i="11"/>
  <c r="J14" i="11"/>
  <c r="F13" i="11"/>
  <c r="I15" i="11"/>
  <c r="H15" i="11"/>
  <c r="G15" i="11"/>
  <c r="L39" i="9" l="1"/>
  <c r="C39" i="9" s="1"/>
  <c r="L38" i="9"/>
  <c r="C38" i="9" s="1"/>
  <c r="F28" i="9" s="1"/>
  <c r="F29" i="9" s="1"/>
  <c r="L40" i="9" s="1"/>
  <c r="C40" i="9" s="1"/>
  <c r="F15" i="11"/>
  <c r="F14" i="11"/>
  <c r="AU192" i="14" l="1"/>
  <c r="AT192" i="14"/>
  <c r="AS192" i="14"/>
  <c r="AR192" i="14"/>
  <c r="AQ192" i="14"/>
  <c r="AP192" i="14"/>
  <c r="AO192" i="14"/>
  <c r="AN192" i="14"/>
  <c r="AM192" i="14"/>
  <c r="AL192" i="14"/>
  <c r="AK192"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AU191" i="14"/>
  <c r="AT191" i="14"/>
  <c r="AS191" i="14"/>
  <c r="AR191" i="14"/>
  <c r="AQ191" i="14"/>
  <c r="AP191" i="14"/>
  <c r="AO191" i="14"/>
  <c r="AN191" i="14"/>
  <c r="AM191" i="14"/>
  <c r="AL191" i="14"/>
  <c r="AK191"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E190" i="14"/>
  <c r="AP186" i="14"/>
  <c r="AP187" i="14" s="1"/>
  <c r="AJ186" i="14"/>
  <c r="AJ187" i="14" s="1"/>
  <c r="AD186" i="14"/>
  <c r="AD187" i="14" s="1"/>
  <c r="X186" i="14"/>
  <c r="X187" i="14" s="1"/>
  <c r="R186" i="14"/>
  <c r="R187" i="14" s="1"/>
  <c r="L186" i="14"/>
  <c r="L187" i="14" s="1"/>
  <c r="AU184" i="14"/>
  <c r="AT184" i="14"/>
  <c r="AS184" i="14"/>
  <c r="AR184" i="14"/>
  <c r="AQ184" i="14"/>
  <c r="AP184" i="14"/>
  <c r="AO184" i="14"/>
  <c r="AN184" i="14"/>
  <c r="AM184" i="14"/>
  <c r="AL184" i="14"/>
  <c r="AK184"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AU183" i="14"/>
  <c r="AT183" i="14"/>
  <c r="AS183" i="14"/>
  <c r="AR183" i="14"/>
  <c r="AQ183" i="14"/>
  <c r="AP183" i="14"/>
  <c r="AO183" i="14"/>
  <c r="AN183" i="14"/>
  <c r="AM183" i="14"/>
  <c r="AL183" i="14"/>
  <c r="AK183"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AU182" i="14"/>
  <c r="AT182" i="14"/>
  <c r="AS182" i="14"/>
  <c r="AR182" i="14"/>
  <c r="AQ182" i="14"/>
  <c r="AP182" i="14"/>
  <c r="AO182" i="14"/>
  <c r="AN182" i="14"/>
  <c r="AM182" i="14"/>
  <c r="AL182" i="14"/>
  <c r="AK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AU181" i="14"/>
  <c r="AT181" i="14"/>
  <c r="AS181" i="14"/>
  <c r="AR181" i="14"/>
  <c r="AQ181" i="14"/>
  <c r="AP181" i="14"/>
  <c r="AO181" i="14"/>
  <c r="AN181" i="14"/>
  <c r="AM181" i="14"/>
  <c r="AL181" i="14"/>
  <c r="AK181"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AU180" i="14"/>
  <c r="AT180" i="14"/>
  <c r="AS180" i="14"/>
  <c r="AR180" i="14"/>
  <c r="AQ180" i="14"/>
  <c r="AP180" i="14"/>
  <c r="AO180" i="14"/>
  <c r="AN180" i="14"/>
  <c r="AM180" i="14"/>
  <c r="AL180" i="14"/>
  <c r="AK180"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AU179" i="14"/>
  <c r="AT179" i="14"/>
  <c r="AS179" i="14"/>
  <c r="AR179" i="14"/>
  <c r="AQ179" i="14"/>
  <c r="AP179" i="14"/>
  <c r="AO179" i="14"/>
  <c r="AN179" i="14"/>
  <c r="AM179" i="14"/>
  <c r="AL179" i="14"/>
  <c r="AK179"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AU178" i="14"/>
  <c r="AT178" i="14"/>
  <c r="AS178" i="14"/>
  <c r="AR178" i="14"/>
  <c r="AQ178" i="14"/>
  <c r="AP178" i="14"/>
  <c r="AO178" i="14"/>
  <c r="AN178" i="14"/>
  <c r="AM178" i="14"/>
  <c r="AL178" i="14"/>
  <c r="AK178"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AU177" i="14"/>
  <c r="AT177" i="14"/>
  <c r="AS177" i="14"/>
  <c r="AR177" i="14"/>
  <c r="AQ177" i="14"/>
  <c r="AP177" i="14"/>
  <c r="AO177" i="14"/>
  <c r="AN177" i="14"/>
  <c r="AM177" i="14"/>
  <c r="AL177" i="14"/>
  <c r="AK177"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AU176" i="14"/>
  <c r="AT176" i="14"/>
  <c r="AS176" i="14"/>
  <c r="AR176" i="14"/>
  <c r="AQ176" i="14"/>
  <c r="AP176" i="14"/>
  <c r="AO176" i="14"/>
  <c r="AN176" i="14"/>
  <c r="AM176" i="14"/>
  <c r="AL176" i="14"/>
  <c r="AK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AU175" i="14"/>
  <c r="AT175" i="14"/>
  <c r="AS175" i="14"/>
  <c r="AR175" i="14"/>
  <c r="AQ175" i="14"/>
  <c r="AP175" i="14"/>
  <c r="AO175" i="14"/>
  <c r="AN175" i="14"/>
  <c r="AM175" i="14"/>
  <c r="AL175" i="14"/>
  <c r="AK175"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AU174" i="14"/>
  <c r="AT174" i="14"/>
  <c r="AS174" i="14"/>
  <c r="AR174" i="14"/>
  <c r="AQ174" i="14"/>
  <c r="AP174" i="14"/>
  <c r="AO174" i="14"/>
  <c r="AN174" i="14"/>
  <c r="AM174" i="14"/>
  <c r="AL174" i="14"/>
  <c r="AK174"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AU173" i="14"/>
  <c r="AT173" i="14"/>
  <c r="AS173" i="14"/>
  <c r="AR173" i="14"/>
  <c r="AQ173" i="14"/>
  <c r="AP173" i="14"/>
  <c r="AO173" i="14"/>
  <c r="AN173" i="14"/>
  <c r="AM173" i="14"/>
  <c r="AL173" i="14"/>
  <c r="AK173"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AU172" i="14"/>
  <c r="AT172" i="14"/>
  <c r="AS172" i="14"/>
  <c r="AR172" i="14"/>
  <c r="AQ172" i="14"/>
  <c r="AP172" i="14"/>
  <c r="AO172" i="14"/>
  <c r="AN172" i="14"/>
  <c r="AM172" i="14"/>
  <c r="AL172" i="14"/>
  <c r="AK172"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AU171" i="14"/>
  <c r="AT171" i="14"/>
  <c r="AS171" i="14"/>
  <c r="AR171" i="14"/>
  <c r="AQ171" i="14"/>
  <c r="AP171" i="14"/>
  <c r="AO171" i="14"/>
  <c r="AN171" i="14"/>
  <c r="AM171" i="14"/>
  <c r="AL171" i="14"/>
  <c r="AK171"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E166" i="14"/>
  <c r="D166" i="14"/>
  <c r="P165" i="14"/>
  <c r="I165" i="14"/>
  <c r="H165" i="14"/>
  <c r="G165" i="14"/>
  <c r="F165" i="14"/>
  <c r="E165" i="14"/>
  <c r="D165" i="14"/>
  <c r="P164" i="14"/>
  <c r="I164" i="14"/>
  <c r="H164" i="14"/>
  <c r="G164" i="14"/>
  <c r="F164" i="14"/>
  <c r="E164" i="14"/>
  <c r="D164" i="14"/>
  <c r="P163" i="14"/>
  <c r="I163" i="14"/>
  <c r="H163" i="14"/>
  <c r="G163" i="14"/>
  <c r="F163" i="14"/>
  <c r="E163" i="14"/>
  <c r="D163" i="14"/>
  <c r="P162" i="14"/>
  <c r="I162" i="14"/>
  <c r="H162" i="14"/>
  <c r="G162" i="14"/>
  <c r="F162" i="14"/>
  <c r="E162" i="14"/>
  <c r="D162" i="14"/>
  <c r="P161" i="14"/>
  <c r="I161" i="14"/>
  <c r="H161" i="14"/>
  <c r="G161" i="14"/>
  <c r="F161" i="14"/>
  <c r="E161" i="14"/>
  <c r="D161" i="14"/>
  <c r="P160" i="14"/>
  <c r="I160" i="14"/>
  <c r="H160" i="14"/>
  <c r="G160" i="14"/>
  <c r="F160" i="14"/>
  <c r="E160" i="14"/>
  <c r="D160" i="14"/>
  <c r="P159" i="14"/>
  <c r="I159" i="14"/>
  <c r="H159" i="14"/>
  <c r="G159" i="14"/>
  <c r="F159" i="14"/>
  <c r="E159" i="14"/>
  <c r="D159" i="14"/>
  <c r="P158" i="14"/>
  <c r="I158" i="14"/>
  <c r="H158" i="14"/>
  <c r="G158" i="14"/>
  <c r="F158" i="14"/>
  <c r="E158" i="14"/>
  <c r="D158" i="14"/>
  <c r="P157" i="14"/>
  <c r="I157" i="14"/>
  <c r="H157" i="14"/>
  <c r="G157" i="14"/>
  <c r="F157" i="14"/>
  <c r="E157" i="14"/>
  <c r="D157" i="14"/>
  <c r="P156" i="14"/>
  <c r="I156" i="14"/>
  <c r="H156" i="14"/>
  <c r="G156" i="14"/>
  <c r="F156" i="14"/>
  <c r="E156" i="14"/>
  <c r="D156" i="14"/>
  <c r="P155" i="14"/>
  <c r="I155" i="14"/>
  <c r="H155" i="14"/>
  <c r="G155" i="14"/>
  <c r="F155" i="14"/>
  <c r="E155" i="14"/>
  <c r="D155" i="14"/>
  <c r="P154" i="14"/>
  <c r="I154" i="14"/>
  <c r="H154" i="14"/>
  <c r="G154" i="14"/>
  <c r="F154" i="14"/>
  <c r="E154" i="14"/>
  <c r="D154" i="14"/>
  <c r="KO149" i="14"/>
  <c r="KN149" i="14"/>
  <c r="KM149" i="14"/>
  <c r="KL149" i="14"/>
  <c r="KK149" i="14"/>
  <c r="KJ149" i="14"/>
  <c r="KI149" i="14"/>
  <c r="KH149" i="14"/>
  <c r="KG149" i="14"/>
  <c r="KF149" i="14"/>
  <c r="KE149" i="14"/>
  <c r="KD149" i="14"/>
  <c r="KC149" i="14"/>
  <c r="KB149" i="14"/>
  <c r="KA149" i="14"/>
  <c r="JZ149" i="14"/>
  <c r="JY149" i="14"/>
  <c r="JX149" i="14"/>
  <c r="JW149" i="14"/>
  <c r="JV149" i="14"/>
  <c r="JU149" i="14"/>
  <c r="JT149" i="14"/>
  <c r="JS149" i="14"/>
  <c r="JR149" i="14"/>
  <c r="JQ149" i="14"/>
  <c r="JP149" i="14"/>
  <c r="JO149" i="14"/>
  <c r="JN149" i="14"/>
  <c r="JM149" i="14"/>
  <c r="JL149" i="14"/>
  <c r="JK149" i="14"/>
  <c r="JJ149" i="14"/>
  <c r="JI149" i="14"/>
  <c r="JH149" i="14"/>
  <c r="JG149" i="14"/>
  <c r="JF149" i="14"/>
  <c r="JE149" i="14"/>
  <c r="JD149" i="14"/>
  <c r="JC149" i="14"/>
  <c r="JB149" i="14"/>
  <c r="JA149" i="14"/>
  <c r="IZ149" i="14"/>
  <c r="IY149" i="14"/>
  <c r="IX149" i="14"/>
  <c r="IW149" i="14"/>
  <c r="IV149" i="14"/>
  <c r="IU149" i="14"/>
  <c r="IT149" i="14"/>
  <c r="IS149" i="14"/>
  <c r="IR149" i="14"/>
  <c r="IQ149" i="14"/>
  <c r="IP149" i="14"/>
  <c r="IO149" i="14"/>
  <c r="IN149" i="14"/>
  <c r="IM149" i="14"/>
  <c r="IL149" i="14"/>
  <c r="IK149" i="14"/>
  <c r="IJ149" i="14"/>
  <c r="II149" i="14"/>
  <c r="IH149" i="14"/>
  <c r="IG149" i="14"/>
  <c r="IF149" i="14"/>
  <c r="IE149" i="14"/>
  <c r="ID149" i="14"/>
  <c r="IC149" i="14"/>
  <c r="IB149" i="14"/>
  <c r="IA149" i="14"/>
  <c r="HZ149" i="14"/>
  <c r="HY149" i="14"/>
  <c r="HX149" i="14"/>
  <c r="HW149" i="14"/>
  <c r="HV149" i="14"/>
  <c r="HU149" i="14"/>
  <c r="HT149" i="14"/>
  <c r="HS149" i="14"/>
  <c r="HR149" i="14"/>
  <c r="HQ149" i="14"/>
  <c r="HP149" i="14"/>
  <c r="HO149" i="14"/>
  <c r="HN149" i="14"/>
  <c r="HM149" i="14"/>
  <c r="HL149" i="14"/>
  <c r="HK149" i="14"/>
  <c r="HJ149" i="14"/>
  <c r="HI149" i="14"/>
  <c r="HH149" i="14"/>
  <c r="HG149" i="14"/>
  <c r="HF149" i="14"/>
  <c r="HE149" i="14"/>
  <c r="HD149" i="14"/>
  <c r="HC149" i="14"/>
  <c r="HB149" i="14"/>
  <c r="HA149" i="14"/>
  <c r="GZ149" i="14"/>
  <c r="GY149" i="14"/>
  <c r="GX149" i="14"/>
  <c r="GW149" i="14"/>
  <c r="GV149" i="14"/>
  <c r="GU149" i="14"/>
  <c r="GT149" i="14"/>
  <c r="GS149" i="14"/>
  <c r="GR149" i="14"/>
  <c r="GQ149" i="14"/>
  <c r="GP149" i="14"/>
  <c r="GO149" i="14"/>
  <c r="GN149" i="14"/>
  <c r="GM149" i="14"/>
  <c r="GL149" i="14"/>
  <c r="GK149" i="14"/>
  <c r="GJ149" i="14"/>
  <c r="GI149" i="14"/>
  <c r="GH149" i="14"/>
  <c r="GG149" i="14"/>
  <c r="GF149" i="14"/>
  <c r="GE149" i="14"/>
  <c r="GD149" i="14"/>
  <c r="GC149" i="14"/>
  <c r="GB149" i="14"/>
  <c r="GA149" i="14"/>
  <c r="FZ149" i="14"/>
  <c r="FY149" i="14"/>
  <c r="FX149" i="14"/>
  <c r="FW149" i="14"/>
  <c r="FV149" i="14"/>
  <c r="FU149" i="14"/>
  <c r="FT149" i="14"/>
  <c r="FS149" i="14"/>
  <c r="FR149" i="14"/>
  <c r="FQ149" i="14"/>
  <c r="FP149" i="14"/>
  <c r="FO149" i="14"/>
  <c r="FN149" i="14"/>
  <c r="FM149" i="14"/>
  <c r="FL149" i="14"/>
  <c r="FK149" i="14"/>
  <c r="FJ149" i="14"/>
  <c r="FI149" i="14"/>
  <c r="FH149" i="14"/>
  <c r="FG149" i="14"/>
  <c r="FF149" i="14"/>
  <c r="FE149" i="14"/>
  <c r="FD149" i="14"/>
  <c r="FC149" i="14"/>
  <c r="FB149" i="14"/>
  <c r="FA149" i="14"/>
  <c r="EZ149" i="14"/>
  <c r="EY149" i="14"/>
  <c r="EX149" i="14"/>
  <c r="EW149" i="14"/>
  <c r="EV149" i="14"/>
  <c r="EU149" i="14"/>
  <c r="ET149" i="14"/>
  <c r="ES149" i="14"/>
  <c r="ER149" i="14"/>
  <c r="EQ149" i="14"/>
  <c r="EP149" i="14"/>
  <c r="EO149" i="14"/>
  <c r="EN149" i="14"/>
  <c r="EM149" i="14"/>
  <c r="EL149" i="14"/>
  <c r="EK149" i="14"/>
  <c r="EJ149" i="14"/>
  <c r="EI149" i="14"/>
  <c r="EH149" i="14"/>
  <c r="EG149" i="14"/>
  <c r="EF149" i="14"/>
  <c r="EE149" i="14"/>
  <c r="ED149" i="14"/>
  <c r="EC149" i="14"/>
  <c r="EB149" i="14"/>
  <c r="EA149" i="14"/>
  <c r="DZ149" i="14"/>
  <c r="DY149" i="14"/>
  <c r="DX149" i="14"/>
  <c r="DW149" i="14"/>
  <c r="DV149" i="14"/>
  <c r="DU149" i="14"/>
  <c r="DT149" i="14"/>
  <c r="DS149" i="14"/>
  <c r="DR149" i="14"/>
  <c r="DQ149" i="14"/>
  <c r="DP149" i="14"/>
  <c r="DO149" i="14"/>
  <c r="DN149" i="14"/>
  <c r="DM149" i="14"/>
  <c r="DL149" i="14"/>
  <c r="DK149" i="14"/>
  <c r="DJ149" i="14"/>
  <c r="DI149" i="14"/>
  <c r="DH149" i="14"/>
  <c r="DG149" i="14"/>
  <c r="DF149" i="14"/>
  <c r="DE149" i="14"/>
  <c r="DD149" i="14"/>
  <c r="DC149" i="14"/>
  <c r="DB149" i="14"/>
  <c r="DA149" i="14"/>
  <c r="CZ149" i="14"/>
  <c r="CY149" i="14"/>
  <c r="CX149" i="14"/>
  <c r="CW149" i="14"/>
  <c r="CV149" i="14"/>
  <c r="CU149" i="14"/>
  <c r="CT149" i="14"/>
  <c r="CS149" i="14"/>
  <c r="CR149" i="14"/>
  <c r="CQ149" i="14"/>
  <c r="CP149" i="14"/>
  <c r="CO149" i="14"/>
  <c r="CN149" i="14"/>
  <c r="CM149" i="14"/>
  <c r="CL149" i="14"/>
  <c r="CK149" i="14"/>
  <c r="CJ149" i="14"/>
  <c r="CI149" i="14"/>
  <c r="CH149" i="14"/>
  <c r="CG149" i="14"/>
  <c r="CF149" i="14"/>
  <c r="CE149" i="14"/>
  <c r="CD149" i="14"/>
  <c r="CC149" i="14"/>
  <c r="CB149" i="14"/>
  <c r="CA149" i="14"/>
  <c r="BZ149" i="14"/>
  <c r="BY149" i="14"/>
  <c r="BX149" i="14"/>
  <c r="BW149" i="14"/>
  <c r="BV149" i="14"/>
  <c r="BU149" i="14"/>
  <c r="BT149" i="14"/>
  <c r="BS149" i="14"/>
  <c r="BR149" i="14"/>
  <c r="BQ149" i="14"/>
  <c r="BP149" i="14"/>
  <c r="BO149" i="14"/>
  <c r="BN149" i="14"/>
  <c r="BM149" i="14"/>
  <c r="BL149" i="14"/>
  <c r="BK149" i="14"/>
  <c r="BJ149" i="14"/>
  <c r="BI149" i="14"/>
  <c r="BH149" i="14"/>
  <c r="BG149" i="14"/>
  <c r="BF149" i="14"/>
  <c r="BE149" i="14"/>
  <c r="BD149" i="14"/>
  <c r="BC149" i="14"/>
  <c r="BB149" i="14"/>
  <c r="BA149" i="14"/>
  <c r="AZ149" i="14"/>
  <c r="AY149" i="14"/>
  <c r="AX149" i="14"/>
  <c r="AW149" i="14"/>
  <c r="AV149" i="14"/>
  <c r="AU149" i="14"/>
  <c r="KN148" i="14"/>
  <c r="IO148" i="14"/>
  <c r="EQ148" i="14"/>
  <c r="CR148" i="14"/>
  <c r="KN147" i="14"/>
  <c r="IQ147" i="14"/>
  <c r="IO147" i="14"/>
  <c r="GR147" i="14"/>
  <c r="Y126" i="14" s="1"/>
  <c r="GP147" i="14"/>
  <c r="ES147" i="14"/>
  <c r="X126" i="14" s="1"/>
  <c r="EQ147" i="14"/>
  <c r="CT147" i="14"/>
  <c r="W126" i="14" s="1"/>
  <c r="CS147" i="14"/>
  <c r="CR147" i="14"/>
  <c r="CQ147" i="14"/>
  <c r="CP147" i="14"/>
  <c r="CO147" i="14"/>
  <c r="CN147" i="14"/>
  <c r="CL147" i="14"/>
  <c r="CK147" i="14"/>
  <c r="CJ147" i="14"/>
  <c r="CI147" i="14"/>
  <c r="CG147" i="14"/>
  <c r="CF147" i="14"/>
  <c r="CE147" i="14"/>
  <c r="CD147" i="14"/>
  <c r="CB147" i="14"/>
  <c r="CA147" i="14"/>
  <c r="BZ147" i="14"/>
  <c r="BY147" i="14"/>
  <c r="BW147" i="14"/>
  <c r="BV147" i="14"/>
  <c r="BU147" i="14"/>
  <c r="BT147" i="14"/>
  <c r="BR147" i="14"/>
  <c r="BQ147" i="14"/>
  <c r="BP147" i="14"/>
  <c r="BO147" i="14"/>
  <c r="BM147" i="14"/>
  <c r="BL147" i="14"/>
  <c r="BK147" i="14"/>
  <c r="BJ147" i="14"/>
  <c r="BH147" i="14"/>
  <c r="BG147" i="14"/>
  <c r="BF147" i="14"/>
  <c r="BC147" i="14"/>
  <c r="BB147" i="14"/>
  <c r="BA147" i="14"/>
  <c r="AZ147" i="14"/>
  <c r="AY147" i="14"/>
  <c r="AW147" i="14"/>
  <c r="AV147" i="14"/>
  <c r="AU147" i="14"/>
  <c r="V126" i="14" s="1"/>
  <c r="KM146" i="14"/>
  <c r="KL146" i="14"/>
  <c r="KK146" i="14"/>
  <c r="KI146" i="14"/>
  <c r="KH146" i="14"/>
  <c r="KG146" i="14"/>
  <c r="KF146" i="14"/>
  <c r="KD146" i="14"/>
  <c r="KC146" i="14"/>
  <c r="KB146" i="14"/>
  <c r="KA146" i="14"/>
  <c r="JY146" i="14"/>
  <c r="JX146" i="14"/>
  <c r="JW146" i="14"/>
  <c r="JV146" i="14"/>
  <c r="JT146" i="14"/>
  <c r="JS146" i="14"/>
  <c r="JR146" i="14"/>
  <c r="JQ146" i="14"/>
  <c r="JO146" i="14"/>
  <c r="JN146" i="14"/>
  <c r="JM146" i="14"/>
  <c r="JL146" i="14"/>
  <c r="JJ146" i="14"/>
  <c r="JI146" i="14"/>
  <c r="JH146" i="14"/>
  <c r="JG146" i="14"/>
  <c r="JE146" i="14"/>
  <c r="JD146" i="14"/>
  <c r="JC146" i="14"/>
  <c r="JB146" i="14"/>
  <c r="IZ146" i="14"/>
  <c r="IY146" i="14"/>
  <c r="IX146" i="14"/>
  <c r="IW146" i="14"/>
  <c r="IT146" i="14"/>
  <c r="IS146" i="14"/>
  <c r="IR146" i="14"/>
  <c r="IQ146" i="14"/>
  <c r="IN146" i="14"/>
  <c r="IM146" i="14"/>
  <c r="IL146" i="14"/>
  <c r="IJ146" i="14"/>
  <c r="II146" i="14"/>
  <c r="IH146" i="14"/>
  <c r="IG146" i="14"/>
  <c r="IE146" i="14"/>
  <c r="ID146" i="14"/>
  <c r="IC146" i="14"/>
  <c r="IB146" i="14"/>
  <c r="HZ146" i="14"/>
  <c r="HY146" i="14"/>
  <c r="HX146" i="14"/>
  <c r="HW146" i="14"/>
  <c r="HU146" i="14"/>
  <c r="HT146" i="14"/>
  <c r="HS146" i="14"/>
  <c r="HR146" i="14"/>
  <c r="HP146" i="14"/>
  <c r="HO146" i="14"/>
  <c r="HN146" i="14"/>
  <c r="HM146" i="14"/>
  <c r="HK146" i="14"/>
  <c r="HJ146" i="14"/>
  <c r="HI146" i="14"/>
  <c r="HH146" i="14"/>
  <c r="HF146" i="14"/>
  <c r="HE146" i="14"/>
  <c r="HD146" i="14"/>
  <c r="HC146" i="14"/>
  <c r="HA146" i="14"/>
  <c r="GZ146" i="14"/>
  <c r="GY146" i="14"/>
  <c r="GX146" i="14"/>
  <c r="GU146" i="14"/>
  <c r="GT146" i="14"/>
  <c r="GS146" i="14"/>
  <c r="GR146" i="14"/>
  <c r="GO146" i="14"/>
  <c r="GN146" i="14"/>
  <c r="GM146" i="14"/>
  <c r="GK146" i="14"/>
  <c r="GJ146" i="14"/>
  <c r="GI146" i="14"/>
  <c r="GH146" i="14"/>
  <c r="GF146" i="14"/>
  <c r="GE146" i="14"/>
  <c r="GD146" i="14"/>
  <c r="GC146" i="14"/>
  <c r="GA146" i="14"/>
  <c r="FZ146" i="14"/>
  <c r="FY146" i="14"/>
  <c r="FX146" i="14"/>
  <c r="FV146" i="14"/>
  <c r="FU146" i="14"/>
  <c r="FT146" i="14"/>
  <c r="FS146" i="14"/>
  <c r="FQ146" i="14"/>
  <c r="FP146" i="14"/>
  <c r="FO146" i="14"/>
  <c r="FN146" i="14"/>
  <c r="FL146" i="14"/>
  <c r="FK146" i="14"/>
  <c r="FJ146" i="14"/>
  <c r="FI146" i="14"/>
  <c r="FG146" i="14"/>
  <c r="FF146" i="14"/>
  <c r="FE146" i="14"/>
  <c r="FD146" i="14"/>
  <c r="FB146" i="14"/>
  <c r="FA146" i="14"/>
  <c r="EZ146" i="14"/>
  <c r="EY146" i="14"/>
  <c r="EV146" i="14"/>
  <c r="EU146" i="14"/>
  <c r="ET146" i="14"/>
  <c r="ES146" i="14"/>
  <c r="EP146" i="14"/>
  <c r="EO146" i="14"/>
  <c r="EN146" i="14"/>
  <c r="EL146" i="14"/>
  <c r="EK146" i="14"/>
  <c r="EJ146" i="14"/>
  <c r="EI146" i="14"/>
  <c r="EG146" i="14"/>
  <c r="EF146" i="14"/>
  <c r="EE146" i="14"/>
  <c r="ED146" i="14"/>
  <c r="EB146" i="14"/>
  <c r="EA146" i="14"/>
  <c r="DZ146" i="14"/>
  <c r="DY146" i="14"/>
  <c r="DW146" i="14"/>
  <c r="DV146" i="14"/>
  <c r="DU146" i="14"/>
  <c r="DT146" i="14"/>
  <c r="DR146" i="14"/>
  <c r="DQ146" i="14"/>
  <c r="DP146" i="14"/>
  <c r="DO146" i="14"/>
  <c r="DM146" i="14"/>
  <c r="DL146" i="14"/>
  <c r="DK146" i="14"/>
  <c r="DJ146" i="14"/>
  <c r="DH146" i="14"/>
  <c r="DG146" i="14"/>
  <c r="DF146" i="14"/>
  <c r="DE146" i="14"/>
  <c r="DC146" i="14"/>
  <c r="DB146" i="14"/>
  <c r="DA146" i="14"/>
  <c r="CZ146" i="14"/>
  <c r="CW146" i="14"/>
  <c r="CV146" i="14"/>
  <c r="CU146" i="14"/>
  <c r="CT146" i="14"/>
  <c r="CQ146" i="14"/>
  <c r="CP146" i="14"/>
  <c r="CO146" i="14"/>
  <c r="CM146" i="14"/>
  <c r="CL146" i="14"/>
  <c r="CK146" i="14"/>
  <c r="CJ146" i="14"/>
  <c r="CH146" i="14"/>
  <c r="CG146" i="14"/>
  <c r="CF146" i="14"/>
  <c r="CE146" i="14"/>
  <c r="CC146" i="14"/>
  <c r="CB146" i="14"/>
  <c r="CA146" i="14"/>
  <c r="BZ146" i="14"/>
  <c r="BX146" i="14"/>
  <c r="BW146" i="14"/>
  <c r="BV146" i="14"/>
  <c r="BU146" i="14"/>
  <c r="BS146" i="14"/>
  <c r="BR146" i="14"/>
  <c r="BQ146" i="14"/>
  <c r="BP146" i="14"/>
  <c r="BN146" i="14"/>
  <c r="BM146" i="14"/>
  <c r="BL146" i="14"/>
  <c r="BK146" i="14"/>
  <c r="BI146" i="14"/>
  <c r="BH146" i="14"/>
  <c r="BG146" i="14"/>
  <c r="BF146" i="14"/>
  <c r="BD146" i="14"/>
  <c r="BC146" i="14"/>
  <c r="BB146" i="14"/>
  <c r="BA146" i="14"/>
  <c r="AX146" i="14"/>
  <c r="AW146" i="14"/>
  <c r="AV146" i="14"/>
  <c r="AU146" i="14"/>
  <c r="KM145" i="14"/>
  <c r="KL145" i="14"/>
  <c r="KK145" i="14"/>
  <c r="KI145" i="14"/>
  <c r="KH145" i="14"/>
  <c r="KG145" i="14"/>
  <c r="KF145" i="14"/>
  <c r="KD145" i="14"/>
  <c r="KC145" i="14"/>
  <c r="KB145" i="14"/>
  <c r="KA145" i="14"/>
  <c r="JY145" i="14"/>
  <c r="JX145" i="14"/>
  <c r="JW145" i="14"/>
  <c r="JV145" i="14"/>
  <c r="JT145" i="14"/>
  <c r="JS145" i="14"/>
  <c r="JR145" i="14"/>
  <c r="JQ145" i="14"/>
  <c r="JO145" i="14"/>
  <c r="JN145" i="14"/>
  <c r="JM145" i="14"/>
  <c r="JL145" i="14"/>
  <c r="JJ145" i="14"/>
  <c r="JI145" i="14"/>
  <c r="JH145" i="14"/>
  <c r="JG145" i="14"/>
  <c r="JE145" i="14"/>
  <c r="JD145" i="14"/>
  <c r="JC145" i="14"/>
  <c r="JB145" i="14"/>
  <c r="IZ145" i="14"/>
  <c r="IY145" i="14"/>
  <c r="IX145" i="14"/>
  <c r="IW145" i="14"/>
  <c r="IT145" i="14"/>
  <c r="IS145" i="14"/>
  <c r="IR145" i="14"/>
  <c r="IQ145" i="14"/>
  <c r="IN145" i="14"/>
  <c r="IM145" i="14"/>
  <c r="IL145" i="14"/>
  <c r="IJ145" i="14"/>
  <c r="II145" i="14"/>
  <c r="IH145" i="14"/>
  <c r="IG145" i="14"/>
  <c r="IE145" i="14"/>
  <c r="ID145" i="14"/>
  <c r="IC145" i="14"/>
  <c r="IB145" i="14"/>
  <c r="HZ145" i="14"/>
  <c r="HY145" i="14"/>
  <c r="HX145" i="14"/>
  <c r="HW145" i="14"/>
  <c r="HU145" i="14"/>
  <c r="HT145" i="14"/>
  <c r="HS145" i="14"/>
  <c r="HR145" i="14"/>
  <c r="HP145" i="14"/>
  <c r="HO145" i="14"/>
  <c r="HN145" i="14"/>
  <c r="HM145" i="14"/>
  <c r="HK145" i="14"/>
  <c r="HJ145" i="14"/>
  <c r="HI145" i="14"/>
  <c r="HH145" i="14"/>
  <c r="HF145" i="14"/>
  <c r="HE145" i="14"/>
  <c r="HD145" i="14"/>
  <c r="HC145" i="14"/>
  <c r="HA145" i="14"/>
  <c r="GZ145" i="14"/>
  <c r="GY145" i="14"/>
  <c r="GX145" i="14"/>
  <c r="GU145" i="14"/>
  <c r="GT145" i="14"/>
  <c r="GS145" i="14"/>
  <c r="GR145" i="14"/>
  <c r="GO145" i="14"/>
  <c r="GN145" i="14"/>
  <c r="GM145" i="14"/>
  <c r="GK145" i="14"/>
  <c r="GJ145" i="14"/>
  <c r="GI145" i="14"/>
  <c r="GH145" i="14"/>
  <c r="GF145" i="14"/>
  <c r="GE145" i="14"/>
  <c r="GD145" i="14"/>
  <c r="GC145" i="14"/>
  <c r="GA145" i="14"/>
  <c r="FZ145" i="14"/>
  <c r="FY145" i="14"/>
  <c r="FX145" i="14"/>
  <c r="FV145" i="14"/>
  <c r="FU145" i="14"/>
  <c r="FT145" i="14"/>
  <c r="FS145" i="14"/>
  <c r="FQ145" i="14"/>
  <c r="FP145" i="14"/>
  <c r="FO145" i="14"/>
  <c r="FN145" i="14"/>
  <c r="FL145" i="14"/>
  <c r="FK145" i="14"/>
  <c r="FJ145" i="14"/>
  <c r="FI145" i="14"/>
  <c r="FG145" i="14"/>
  <c r="FF145" i="14"/>
  <c r="FE145" i="14"/>
  <c r="FD145" i="14"/>
  <c r="FB145" i="14"/>
  <c r="FA145" i="14"/>
  <c r="EZ145" i="14"/>
  <c r="EY145" i="14"/>
  <c r="EV145" i="14"/>
  <c r="EU145" i="14"/>
  <c r="ET145" i="14"/>
  <c r="ES145" i="14"/>
  <c r="EP145" i="14"/>
  <c r="EO145" i="14"/>
  <c r="EN145" i="14"/>
  <c r="EL145" i="14"/>
  <c r="EK145" i="14"/>
  <c r="EJ145" i="14"/>
  <c r="EI145" i="14"/>
  <c r="EG145" i="14"/>
  <c r="EF145" i="14"/>
  <c r="EE145" i="14"/>
  <c r="ED145" i="14"/>
  <c r="EB145" i="14"/>
  <c r="EA145" i="14"/>
  <c r="DZ145" i="14"/>
  <c r="DY145" i="14"/>
  <c r="DW145" i="14"/>
  <c r="DV145" i="14"/>
  <c r="DU145" i="14"/>
  <c r="DT145" i="14"/>
  <c r="DR145" i="14"/>
  <c r="DQ145" i="14"/>
  <c r="DP145" i="14"/>
  <c r="DO145" i="14"/>
  <c r="DM145" i="14"/>
  <c r="DL145" i="14"/>
  <c r="DK145" i="14"/>
  <c r="DJ145" i="14"/>
  <c r="DH145" i="14"/>
  <c r="DG145" i="14"/>
  <c r="DF145" i="14"/>
  <c r="DE145" i="14"/>
  <c r="DC145" i="14"/>
  <c r="DB145" i="14"/>
  <c r="DA145" i="14"/>
  <c r="CZ145" i="14"/>
  <c r="CW145" i="14"/>
  <c r="CV145" i="14"/>
  <c r="CU145" i="14"/>
  <c r="CT145" i="14"/>
  <c r="CQ145" i="14"/>
  <c r="CP145" i="14"/>
  <c r="CO145" i="14"/>
  <c r="CM145" i="14"/>
  <c r="CL145" i="14"/>
  <c r="CK145" i="14"/>
  <c r="CJ145" i="14"/>
  <c r="CH145" i="14"/>
  <c r="CG145" i="14"/>
  <c r="CF145" i="14"/>
  <c r="CE145" i="14"/>
  <c r="CC145" i="14"/>
  <c r="CB145" i="14"/>
  <c r="CA145" i="14"/>
  <c r="BZ145" i="14"/>
  <c r="BX145" i="14"/>
  <c r="BW145" i="14"/>
  <c r="BV145" i="14"/>
  <c r="BU145" i="14"/>
  <c r="BS145" i="14"/>
  <c r="BR145" i="14"/>
  <c r="BQ145" i="14"/>
  <c r="BP145" i="14"/>
  <c r="BN145" i="14"/>
  <c r="BM145" i="14"/>
  <c r="BL145" i="14"/>
  <c r="BK145" i="14"/>
  <c r="BI145" i="14"/>
  <c r="BH145" i="14"/>
  <c r="BG145" i="14"/>
  <c r="BF145" i="14"/>
  <c r="BD145" i="14"/>
  <c r="BC145" i="14"/>
  <c r="BB145" i="14"/>
  <c r="BA145" i="14"/>
  <c r="AX145" i="14"/>
  <c r="AW145" i="14"/>
  <c r="AV145" i="14"/>
  <c r="AU145" i="14"/>
  <c r="KM144" i="14"/>
  <c r="KL144" i="14"/>
  <c r="KK144" i="14"/>
  <c r="KI144" i="14"/>
  <c r="KH144" i="14"/>
  <c r="KG144" i="14"/>
  <c r="KF144" i="14"/>
  <c r="KD144" i="14"/>
  <c r="KC144" i="14"/>
  <c r="KB144" i="14"/>
  <c r="KA144" i="14"/>
  <c r="JY144" i="14"/>
  <c r="JX144" i="14"/>
  <c r="JW144" i="14"/>
  <c r="JV144" i="14"/>
  <c r="JT144" i="14"/>
  <c r="JS144" i="14"/>
  <c r="JR144" i="14"/>
  <c r="JQ144" i="14"/>
  <c r="JO144" i="14"/>
  <c r="JN144" i="14"/>
  <c r="JM144" i="14"/>
  <c r="JL144" i="14"/>
  <c r="JJ144" i="14"/>
  <c r="JI144" i="14"/>
  <c r="JH144" i="14"/>
  <c r="JG144" i="14"/>
  <c r="JE144" i="14"/>
  <c r="JD144" i="14"/>
  <c r="JC144" i="14"/>
  <c r="JB144" i="14"/>
  <c r="IZ144" i="14"/>
  <c r="IY144" i="14"/>
  <c r="IX144" i="14"/>
  <c r="IW144" i="14"/>
  <c r="IT144" i="14"/>
  <c r="IS144" i="14"/>
  <c r="IR144" i="14"/>
  <c r="IQ144" i="14"/>
  <c r="IN144" i="14"/>
  <c r="IM144" i="14"/>
  <c r="IL144" i="14"/>
  <c r="IJ144" i="14"/>
  <c r="II144" i="14"/>
  <c r="IH144" i="14"/>
  <c r="IG144" i="14"/>
  <c r="IE144" i="14"/>
  <c r="ID144" i="14"/>
  <c r="IC144" i="14"/>
  <c r="IB144" i="14"/>
  <c r="HZ144" i="14"/>
  <c r="HY144" i="14"/>
  <c r="HX144" i="14"/>
  <c r="HW144" i="14"/>
  <c r="HU144" i="14"/>
  <c r="HT144" i="14"/>
  <c r="HS144" i="14"/>
  <c r="HR144" i="14"/>
  <c r="HP144" i="14"/>
  <c r="HO144" i="14"/>
  <c r="HN144" i="14"/>
  <c r="HM144" i="14"/>
  <c r="HK144" i="14"/>
  <c r="HJ144" i="14"/>
  <c r="HI144" i="14"/>
  <c r="HH144" i="14"/>
  <c r="HF144" i="14"/>
  <c r="HE144" i="14"/>
  <c r="HD144" i="14"/>
  <c r="HC144" i="14"/>
  <c r="HA144" i="14"/>
  <c r="GZ144" i="14"/>
  <c r="GY144" i="14"/>
  <c r="GX144" i="14"/>
  <c r="GU144" i="14"/>
  <c r="GT144" i="14"/>
  <c r="GS144" i="14"/>
  <c r="GR144" i="14"/>
  <c r="GO144" i="14"/>
  <c r="GN144" i="14"/>
  <c r="GM144" i="14"/>
  <c r="GK144" i="14"/>
  <c r="GJ144" i="14"/>
  <c r="GI144" i="14"/>
  <c r="GH144" i="14"/>
  <c r="GF144" i="14"/>
  <c r="GE144" i="14"/>
  <c r="GD144" i="14"/>
  <c r="GC144" i="14"/>
  <c r="GA144" i="14"/>
  <c r="FZ144" i="14"/>
  <c r="FY144" i="14"/>
  <c r="FX144" i="14"/>
  <c r="FV144" i="14"/>
  <c r="FU144" i="14"/>
  <c r="FT144" i="14"/>
  <c r="FS144" i="14"/>
  <c r="FQ144" i="14"/>
  <c r="FP144" i="14"/>
  <c r="FO144" i="14"/>
  <c r="FN144" i="14"/>
  <c r="FL144" i="14"/>
  <c r="FK144" i="14"/>
  <c r="FJ144" i="14"/>
  <c r="FI144" i="14"/>
  <c r="FG144" i="14"/>
  <c r="FF144" i="14"/>
  <c r="FE144" i="14"/>
  <c r="FD144" i="14"/>
  <c r="FB144" i="14"/>
  <c r="FA144" i="14"/>
  <c r="EZ144" i="14"/>
  <c r="EY144" i="14"/>
  <c r="EV144" i="14"/>
  <c r="EU144" i="14"/>
  <c r="ET144" i="14"/>
  <c r="ES144" i="14"/>
  <c r="EP144" i="14"/>
  <c r="EO144" i="14"/>
  <c r="EN144" i="14"/>
  <c r="EL144" i="14"/>
  <c r="EK144" i="14"/>
  <c r="EJ144" i="14"/>
  <c r="EI144" i="14"/>
  <c r="EG144" i="14"/>
  <c r="EF144" i="14"/>
  <c r="EE144" i="14"/>
  <c r="ED144" i="14"/>
  <c r="EB144" i="14"/>
  <c r="EA144" i="14"/>
  <c r="DZ144" i="14"/>
  <c r="DY144" i="14"/>
  <c r="DW144" i="14"/>
  <c r="DV144" i="14"/>
  <c r="DU144" i="14"/>
  <c r="DT144" i="14"/>
  <c r="DR144" i="14"/>
  <c r="DQ144" i="14"/>
  <c r="DP144" i="14"/>
  <c r="DO144" i="14"/>
  <c r="DM144" i="14"/>
  <c r="DL144" i="14"/>
  <c r="DK144" i="14"/>
  <c r="DJ144" i="14"/>
  <c r="DH144" i="14"/>
  <c r="DG144" i="14"/>
  <c r="DF144" i="14"/>
  <c r="DE144" i="14"/>
  <c r="DC144" i="14"/>
  <c r="DB144" i="14"/>
  <c r="DA144" i="14"/>
  <c r="CZ144" i="14"/>
  <c r="CW144" i="14"/>
  <c r="CV144" i="14"/>
  <c r="CU144" i="14"/>
  <c r="CT144" i="14"/>
  <c r="CQ144" i="14"/>
  <c r="CP144" i="14"/>
  <c r="CO144" i="14"/>
  <c r="CM144" i="14"/>
  <c r="CL144" i="14"/>
  <c r="CK144" i="14"/>
  <c r="CJ144" i="14"/>
  <c r="CH144" i="14"/>
  <c r="CG144" i="14"/>
  <c r="CF144" i="14"/>
  <c r="CE144" i="14"/>
  <c r="CC144" i="14"/>
  <c r="CB144" i="14"/>
  <c r="CA144" i="14"/>
  <c r="BZ144" i="14"/>
  <c r="BX144" i="14"/>
  <c r="BW144" i="14"/>
  <c r="BV144" i="14"/>
  <c r="BU144" i="14"/>
  <c r="BS144" i="14"/>
  <c r="BR144" i="14"/>
  <c r="BQ144" i="14"/>
  <c r="BP144" i="14"/>
  <c r="BN144" i="14"/>
  <c r="BM144" i="14"/>
  <c r="BL144" i="14"/>
  <c r="BK144" i="14"/>
  <c r="BI144" i="14"/>
  <c r="BH144" i="14"/>
  <c r="BG144" i="14"/>
  <c r="BF144" i="14"/>
  <c r="BD144" i="14"/>
  <c r="BC144" i="14"/>
  <c r="BB144" i="14"/>
  <c r="BA144" i="14"/>
  <c r="AX144" i="14"/>
  <c r="AW144" i="14"/>
  <c r="AV144" i="14"/>
  <c r="AU144" i="14"/>
  <c r="KM143" i="14"/>
  <c r="KL143" i="14"/>
  <c r="KK143" i="14"/>
  <c r="KI143" i="14"/>
  <c r="KH143" i="14"/>
  <c r="KG143" i="14"/>
  <c r="KF143" i="14"/>
  <c r="KD143" i="14"/>
  <c r="KC143" i="14"/>
  <c r="KB143" i="14"/>
  <c r="KA143" i="14"/>
  <c r="JY143" i="14"/>
  <c r="JX143" i="14"/>
  <c r="JW143" i="14"/>
  <c r="JV143" i="14"/>
  <c r="JT143" i="14"/>
  <c r="JS143" i="14"/>
  <c r="JR143" i="14"/>
  <c r="JQ143" i="14"/>
  <c r="JO143" i="14"/>
  <c r="JN143" i="14"/>
  <c r="JM143" i="14"/>
  <c r="JL143" i="14"/>
  <c r="JJ143" i="14"/>
  <c r="JI143" i="14"/>
  <c r="JH143" i="14"/>
  <c r="JG143" i="14"/>
  <c r="JE143" i="14"/>
  <c r="JD143" i="14"/>
  <c r="JC143" i="14"/>
  <c r="JB143" i="14"/>
  <c r="IZ143" i="14"/>
  <c r="IY143" i="14"/>
  <c r="IX143" i="14"/>
  <c r="IW143" i="14"/>
  <c r="IT143" i="14"/>
  <c r="IS143" i="14"/>
  <c r="IR143" i="14"/>
  <c r="IQ143" i="14"/>
  <c r="IN143" i="14"/>
  <c r="IM143" i="14"/>
  <c r="IL143" i="14"/>
  <c r="IJ143" i="14"/>
  <c r="II143" i="14"/>
  <c r="IH143" i="14"/>
  <c r="IG143" i="14"/>
  <c r="IE143" i="14"/>
  <c r="ID143" i="14"/>
  <c r="IC143" i="14"/>
  <c r="IB143" i="14"/>
  <c r="HZ143" i="14"/>
  <c r="HY143" i="14"/>
  <c r="HX143" i="14"/>
  <c r="HW143" i="14"/>
  <c r="HU143" i="14"/>
  <c r="HT143" i="14"/>
  <c r="HS143" i="14"/>
  <c r="HR143" i="14"/>
  <c r="HP143" i="14"/>
  <c r="HO143" i="14"/>
  <c r="HN143" i="14"/>
  <c r="HM143" i="14"/>
  <c r="HK143" i="14"/>
  <c r="HJ143" i="14"/>
  <c r="HI143" i="14"/>
  <c r="HH143" i="14"/>
  <c r="HF143" i="14"/>
  <c r="HE143" i="14"/>
  <c r="HD143" i="14"/>
  <c r="HC143" i="14"/>
  <c r="HA143" i="14"/>
  <c r="GZ143" i="14"/>
  <c r="GY143" i="14"/>
  <c r="GX143" i="14"/>
  <c r="GU143" i="14"/>
  <c r="GT143" i="14"/>
  <c r="GS143" i="14"/>
  <c r="GR143" i="14"/>
  <c r="GO143" i="14"/>
  <c r="GN143" i="14"/>
  <c r="GM143" i="14"/>
  <c r="GK143" i="14"/>
  <c r="GJ143" i="14"/>
  <c r="GI143" i="14"/>
  <c r="GH143" i="14"/>
  <c r="GF143" i="14"/>
  <c r="GE143" i="14"/>
  <c r="GD143" i="14"/>
  <c r="GC143" i="14"/>
  <c r="GA143" i="14"/>
  <c r="FZ143" i="14"/>
  <c r="FY143" i="14"/>
  <c r="FX143" i="14"/>
  <c r="FV143" i="14"/>
  <c r="FU143" i="14"/>
  <c r="FT143" i="14"/>
  <c r="FS143" i="14"/>
  <c r="FQ143" i="14"/>
  <c r="FP143" i="14"/>
  <c r="FO143" i="14"/>
  <c r="FN143" i="14"/>
  <c r="FL143" i="14"/>
  <c r="FK143" i="14"/>
  <c r="FJ143" i="14"/>
  <c r="FI143" i="14"/>
  <c r="FG143" i="14"/>
  <c r="FF143" i="14"/>
  <c r="FE143" i="14"/>
  <c r="FD143" i="14"/>
  <c r="FB143" i="14"/>
  <c r="FA143" i="14"/>
  <c r="EZ143" i="14"/>
  <c r="EY143" i="14"/>
  <c r="EV143" i="14"/>
  <c r="EU143" i="14"/>
  <c r="ET143" i="14"/>
  <c r="ES143" i="14"/>
  <c r="EP143" i="14"/>
  <c r="EO143" i="14"/>
  <c r="EN143" i="14"/>
  <c r="EL143" i="14"/>
  <c r="EK143" i="14"/>
  <c r="EJ143" i="14"/>
  <c r="EI143" i="14"/>
  <c r="EG143" i="14"/>
  <c r="EF143" i="14"/>
  <c r="EE143" i="14"/>
  <c r="ED143" i="14"/>
  <c r="EB143" i="14"/>
  <c r="EA143" i="14"/>
  <c r="DZ143" i="14"/>
  <c r="DY143" i="14"/>
  <c r="DW143" i="14"/>
  <c r="DV143" i="14"/>
  <c r="DU143" i="14"/>
  <c r="DT143" i="14"/>
  <c r="DR143" i="14"/>
  <c r="DQ143" i="14"/>
  <c r="DP143" i="14"/>
  <c r="DO143" i="14"/>
  <c r="DM143" i="14"/>
  <c r="DL143" i="14"/>
  <c r="DK143" i="14"/>
  <c r="DJ143" i="14"/>
  <c r="DH143" i="14"/>
  <c r="DG143" i="14"/>
  <c r="DF143" i="14"/>
  <c r="DE143" i="14"/>
  <c r="DC143" i="14"/>
  <c r="DB143" i="14"/>
  <c r="DA143" i="14"/>
  <c r="CZ143" i="14"/>
  <c r="CW143" i="14"/>
  <c r="CV143" i="14"/>
  <c r="CU143" i="14"/>
  <c r="CT143" i="14"/>
  <c r="CQ143" i="14"/>
  <c r="CP143" i="14"/>
  <c r="CO143" i="14"/>
  <c r="CM143" i="14"/>
  <c r="CL143" i="14"/>
  <c r="CK143" i="14"/>
  <c r="CJ143" i="14"/>
  <c r="CH143" i="14"/>
  <c r="CG143" i="14"/>
  <c r="CF143" i="14"/>
  <c r="CE143" i="14"/>
  <c r="CC143" i="14"/>
  <c r="CB143" i="14"/>
  <c r="CA143" i="14"/>
  <c r="BZ143" i="14"/>
  <c r="BX143" i="14"/>
  <c r="BW143" i="14"/>
  <c r="BV143" i="14"/>
  <c r="BU143" i="14"/>
  <c r="BS143" i="14"/>
  <c r="BR143" i="14"/>
  <c r="BQ143" i="14"/>
  <c r="BP143" i="14"/>
  <c r="BN143" i="14"/>
  <c r="BM143" i="14"/>
  <c r="BL143" i="14"/>
  <c r="BK143" i="14"/>
  <c r="BI143" i="14"/>
  <c r="BH143" i="14"/>
  <c r="BG143" i="14"/>
  <c r="BF143" i="14"/>
  <c r="BD143" i="14"/>
  <c r="BC143" i="14"/>
  <c r="BB143" i="14"/>
  <c r="BA143" i="14"/>
  <c r="AX143" i="14"/>
  <c r="AW143" i="14"/>
  <c r="AV143" i="14"/>
  <c r="AU143" i="14"/>
  <c r="KM142" i="14"/>
  <c r="KL142" i="14"/>
  <c r="KK142" i="14"/>
  <c r="KI142" i="14"/>
  <c r="KH142" i="14"/>
  <c r="KG142" i="14"/>
  <c r="KF142" i="14"/>
  <c r="KD142" i="14"/>
  <c r="KC142" i="14"/>
  <c r="KB142" i="14"/>
  <c r="KA142" i="14"/>
  <c r="JY142" i="14"/>
  <c r="JX142" i="14"/>
  <c r="JW142" i="14"/>
  <c r="JV142" i="14"/>
  <c r="JT142" i="14"/>
  <c r="JS142" i="14"/>
  <c r="JR142" i="14"/>
  <c r="JQ142" i="14"/>
  <c r="JO142" i="14"/>
  <c r="JN142" i="14"/>
  <c r="JM142" i="14"/>
  <c r="JL142" i="14"/>
  <c r="JJ142" i="14"/>
  <c r="JI142" i="14"/>
  <c r="JH142" i="14"/>
  <c r="JG142" i="14"/>
  <c r="JE142" i="14"/>
  <c r="JD142" i="14"/>
  <c r="JC142" i="14"/>
  <c r="JB142" i="14"/>
  <c r="IZ142" i="14"/>
  <c r="IY142" i="14"/>
  <c r="IX142" i="14"/>
  <c r="IW142" i="14"/>
  <c r="IT142" i="14"/>
  <c r="IS142" i="14"/>
  <c r="IR142" i="14"/>
  <c r="IQ142" i="14"/>
  <c r="IN142" i="14"/>
  <c r="IM142" i="14"/>
  <c r="IL142" i="14"/>
  <c r="IJ142" i="14"/>
  <c r="II142" i="14"/>
  <c r="IH142" i="14"/>
  <c r="IG142" i="14"/>
  <c r="IE142" i="14"/>
  <c r="ID142" i="14"/>
  <c r="IC142" i="14"/>
  <c r="IB142" i="14"/>
  <c r="HZ142" i="14"/>
  <c r="HY142" i="14"/>
  <c r="HX142" i="14"/>
  <c r="HW142" i="14"/>
  <c r="HU142" i="14"/>
  <c r="HT142" i="14"/>
  <c r="HS142" i="14"/>
  <c r="HR142" i="14"/>
  <c r="HP142" i="14"/>
  <c r="HO142" i="14"/>
  <c r="HN142" i="14"/>
  <c r="HM142" i="14"/>
  <c r="HK142" i="14"/>
  <c r="HJ142" i="14"/>
  <c r="HI142" i="14"/>
  <c r="HH142" i="14"/>
  <c r="HF142" i="14"/>
  <c r="HE142" i="14"/>
  <c r="HD142" i="14"/>
  <c r="HC142" i="14"/>
  <c r="HA142" i="14"/>
  <c r="GZ142" i="14"/>
  <c r="GY142" i="14"/>
  <c r="GX142" i="14"/>
  <c r="GU142" i="14"/>
  <c r="GT142" i="14"/>
  <c r="GS142" i="14"/>
  <c r="GR142" i="14"/>
  <c r="GO142" i="14"/>
  <c r="GN142" i="14"/>
  <c r="GM142" i="14"/>
  <c r="GK142" i="14"/>
  <c r="GJ142" i="14"/>
  <c r="GI142" i="14"/>
  <c r="GH142" i="14"/>
  <c r="GF142" i="14"/>
  <c r="GE142" i="14"/>
  <c r="GD142" i="14"/>
  <c r="GC142" i="14"/>
  <c r="GA142" i="14"/>
  <c r="FZ142" i="14"/>
  <c r="FY142" i="14"/>
  <c r="FX142" i="14"/>
  <c r="FV142" i="14"/>
  <c r="FU142" i="14"/>
  <c r="FT142" i="14"/>
  <c r="FS142" i="14"/>
  <c r="FQ142" i="14"/>
  <c r="FP142" i="14"/>
  <c r="FO142" i="14"/>
  <c r="FN142" i="14"/>
  <c r="FL142" i="14"/>
  <c r="FK142" i="14"/>
  <c r="FJ142" i="14"/>
  <c r="FI142" i="14"/>
  <c r="FG142" i="14"/>
  <c r="FF142" i="14"/>
  <c r="FE142" i="14"/>
  <c r="FD142" i="14"/>
  <c r="FB142" i="14"/>
  <c r="FA142" i="14"/>
  <c r="EZ142" i="14"/>
  <c r="EY142" i="14"/>
  <c r="EV142" i="14"/>
  <c r="EU142" i="14"/>
  <c r="ET142" i="14"/>
  <c r="ES142" i="14"/>
  <c r="EP142" i="14"/>
  <c r="EO142" i="14"/>
  <c r="EN142" i="14"/>
  <c r="EL142" i="14"/>
  <c r="EK142" i="14"/>
  <c r="EJ142" i="14"/>
  <c r="EI142" i="14"/>
  <c r="EG142" i="14"/>
  <c r="EF142" i="14"/>
  <c r="EE142" i="14"/>
  <c r="ED142" i="14"/>
  <c r="EB142" i="14"/>
  <c r="EA142" i="14"/>
  <c r="DZ142" i="14"/>
  <c r="DY142" i="14"/>
  <c r="DW142" i="14"/>
  <c r="DV142" i="14"/>
  <c r="DU142" i="14"/>
  <c r="DT142" i="14"/>
  <c r="DR142" i="14"/>
  <c r="DQ142" i="14"/>
  <c r="DP142" i="14"/>
  <c r="DO142" i="14"/>
  <c r="DM142" i="14"/>
  <c r="DL142" i="14"/>
  <c r="DK142" i="14"/>
  <c r="DJ142" i="14"/>
  <c r="DH142" i="14"/>
  <c r="DG142" i="14"/>
  <c r="DF142" i="14"/>
  <c r="DE142" i="14"/>
  <c r="DC142" i="14"/>
  <c r="DB142" i="14"/>
  <c r="DA142" i="14"/>
  <c r="CZ142" i="14"/>
  <c r="CW142" i="14"/>
  <c r="CV142" i="14"/>
  <c r="CU142" i="14"/>
  <c r="CT142" i="14"/>
  <c r="CQ142" i="14"/>
  <c r="CP142" i="14"/>
  <c r="CO142" i="14"/>
  <c r="CM142" i="14"/>
  <c r="CL142" i="14"/>
  <c r="CK142" i="14"/>
  <c r="CJ142" i="14"/>
  <c r="CH142" i="14"/>
  <c r="CG142" i="14"/>
  <c r="CF142" i="14"/>
  <c r="CE142" i="14"/>
  <c r="CC142" i="14"/>
  <c r="CB142" i="14"/>
  <c r="CA142" i="14"/>
  <c r="BZ142" i="14"/>
  <c r="BX142" i="14"/>
  <c r="BW142" i="14"/>
  <c r="BV142" i="14"/>
  <c r="BU142" i="14"/>
  <c r="BS142" i="14"/>
  <c r="BR142" i="14"/>
  <c r="BQ142" i="14"/>
  <c r="BP142" i="14"/>
  <c r="BN142" i="14"/>
  <c r="BM142" i="14"/>
  <c r="BL142" i="14"/>
  <c r="BK142" i="14"/>
  <c r="BI142" i="14"/>
  <c r="BH142" i="14"/>
  <c r="BG142" i="14"/>
  <c r="BF142" i="14"/>
  <c r="BD142" i="14"/>
  <c r="BC142" i="14"/>
  <c r="BB142" i="14"/>
  <c r="BA142" i="14"/>
  <c r="AX142" i="14"/>
  <c r="AW142" i="14"/>
  <c r="AV142" i="14"/>
  <c r="AU142" i="14"/>
  <c r="KM141" i="14"/>
  <c r="KL141" i="14"/>
  <c r="KK141" i="14"/>
  <c r="KI141" i="14"/>
  <c r="KH141" i="14"/>
  <c r="KG141" i="14"/>
  <c r="KF141" i="14"/>
  <c r="KD141" i="14"/>
  <c r="KC141" i="14"/>
  <c r="KB141" i="14"/>
  <c r="KA141" i="14"/>
  <c r="JY141" i="14"/>
  <c r="JX141" i="14"/>
  <c r="JW141" i="14"/>
  <c r="JV141" i="14"/>
  <c r="JT141" i="14"/>
  <c r="JS141" i="14"/>
  <c r="JR141" i="14"/>
  <c r="JQ141" i="14"/>
  <c r="JO141" i="14"/>
  <c r="JN141" i="14"/>
  <c r="JM141" i="14"/>
  <c r="JL141" i="14"/>
  <c r="JJ141" i="14"/>
  <c r="JI141" i="14"/>
  <c r="JH141" i="14"/>
  <c r="JG141" i="14"/>
  <c r="JE141" i="14"/>
  <c r="JD141" i="14"/>
  <c r="JC141" i="14"/>
  <c r="JB141" i="14"/>
  <c r="IZ141" i="14"/>
  <c r="IY141" i="14"/>
  <c r="IX141" i="14"/>
  <c r="IW141" i="14"/>
  <c r="IT141" i="14"/>
  <c r="IS141" i="14"/>
  <c r="IR141" i="14"/>
  <c r="IQ141" i="14"/>
  <c r="IN141" i="14"/>
  <c r="IM141" i="14"/>
  <c r="IL141" i="14"/>
  <c r="IJ141" i="14"/>
  <c r="II141" i="14"/>
  <c r="IH141" i="14"/>
  <c r="IG141" i="14"/>
  <c r="IE141" i="14"/>
  <c r="ID141" i="14"/>
  <c r="IC141" i="14"/>
  <c r="IB141" i="14"/>
  <c r="HZ141" i="14"/>
  <c r="HY141" i="14"/>
  <c r="HX141" i="14"/>
  <c r="HW141" i="14"/>
  <c r="HU141" i="14"/>
  <c r="HT141" i="14"/>
  <c r="HS141" i="14"/>
  <c r="HR141" i="14"/>
  <c r="HP141" i="14"/>
  <c r="HO141" i="14"/>
  <c r="HN141" i="14"/>
  <c r="HM141" i="14"/>
  <c r="HK141" i="14"/>
  <c r="HJ141" i="14"/>
  <c r="HI141" i="14"/>
  <c r="HH141" i="14"/>
  <c r="HF141" i="14"/>
  <c r="HE141" i="14"/>
  <c r="HD141" i="14"/>
  <c r="HC141" i="14"/>
  <c r="HA141" i="14"/>
  <c r="GZ141" i="14"/>
  <c r="GY141" i="14"/>
  <c r="GX141" i="14"/>
  <c r="GU141" i="14"/>
  <c r="GT141" i="14"/>
  <c r="GS141" i="14"/>
  <c r="GR141" i="14"/>
  <c r="GO141" i="14"/>
  <c r="GN141" i="14"/>
  <c r="GM141" i="14"/>
  <c r="GK141" i="14"/>
  <c r="GJ141" i="14"/>
  <c r="GI141" i="14"/>
  <c r="GH141" i="14"/>
  <c r="GF141" i="14"/>
  <c r="GE141" i="14"/>
  <c r="GD141" i="14"/>
  <c r="GC141" i="14"/>
  <c r="GA141" i="14"/>
  <c r="FZ141" i="14"/>
  <c r="FY141" i="14"/>
  <c r="FX141" i="14"/>
  <c r="FV141" i="14"/>
  <c r="FU141" i="14"/>
  <c r="FT141" i="14"/>
  <c r="FS141" i="14"/>
  <c r="FQ141" i="14"/>
  <c r="FP141" i="14"/>
  <c r="FO141" i="14"/>
  <c r="FN141" i="14"/>
  <c r="FL141" i="14"/>
  <c r="FK141" i="14"/>
  <c r="FJ141" i="14"/>
  <c r="FI141" i="14"/>
  <c r="FG141" i="14"/>
  <c r="FF141" i="14"/>
  <c r="FE141" i="14"/>
  <c r="FD141" i="14"/>
  <c r="FB141" i="14"/>
  <c r="FA141" i="14"/>
  <c r="EZ141" i="14"/>
  <c r="EY141" i="14"/>
  <c r="EV141" i="14"/>
  <c r="EU141" i="14"/>
  <c r="ET141" i="14"/>
  <c r="ES141" i="14"/>
  <c r="EP141" i="14"/>
  <c r="EO141" i="14"/>
  <c r="EN141" i="14"/>
  <c r="EL141" i="14"/>
  <c r="EK141" i="14"/>
  <c r="EJ141" i="14"/>
  <c r="EI141" i="14"/>
  <c r="EG141" i="14"/>
  <c r="EF141" i="14"/>
  <c r="EE141" i="14"/>
  <c r="ED141" i="14"/>
  <c r="EB141" i="14"/>
  <c r="EA141" i="14"/>
  <c r="DZ141" i="14"/>
  <c r="DY141" i="14"/>
  <c r="DW141" i="14"/>
  <c r="DV141" i="14"/>
  <c r="DU141" i="14"/>
  <c r="DT141" i="14"/>
  <c r="DR141" i="14"/>
  <c r="DQ141" i="14"/>
  <c r="DP141" i="14"/>
  <c r="DO141" i="14"/>
  <c r="DM141" i="14"/>
  <c r="DL141" i="14"/>
  <c r="DK141" i="14"/>
  <c r="DJ141" i="14"/>
  <c r="DH141" i="14"/>
  <c r="DG141" i="14"/>
  <c r="DF141" i="14"/>
  <c r="DE141" i="14"/>
  <c r="DC141" i="14"/>
  <c r="DB141" i="14"/>
  <c r="DA141" i="14"/>
  <c r="CZ141" i="14"/>
  <c r="CW141" i="14"/>
  <c r="CV141" i="14"/>
  <c r="CU141" i="14"/>
  <c r="CT141" i="14"/>
  <c r="CQ141" i="14"/>
  <c r="CP141" i="14"/>
  <c r="CO141" i="14"/>
  <c r="CM141" i="14"/>
  <c r="CL141" i="14"/>
  <c r="CK141" i="14"/>
  <c r="CJ141" i="14"/>
  <c r="CH141" i="14"/>
  <c r="CG141" i="14"/>
  <c r="CF141" i="14"/>
  <c r="CE141" i="14"/>
  <c r="CC141" i="14"/>
  <c r="CB141" i="14"/>
  <c r="CA141" i="14"/>
  <c r="BZ141" i="14"/>
  <c r="BX141" i="14"/>
  <c r="BW141" i="14"/>
  <c r="BV141" i="14"/>
  <c r="BU141" i="14"/>
  <c r="BS141" i="14"/>
  <c r="BR141" i="14"/>
  <c r="BQ141" i="14"/>
  <c r="BP141" i="14"/>
  <c r="BN141" i="14"/>
  <c r="BM141" i="14"/>
  <c r="BL141" i="14"/>
  <c r="BK141" i="14"/>
  <c r="BI141" i="14"/>
  <c r="BH141" i="14"/>
  <c r="BG141" i="14"/>
  <c r="BF141" i="14"/>
  <c r="BD141" i="14"/>
  <c r="BC141" i="14"/>
  <c r="BB141" i="14"/>
  <c r="BA141" i="14"/>
  <c r="AX141" i="14"/>
  <c r="AW141" i="14"/>
  <c r="AV141" i="14"/>
  <c r="AU141" i="14"/>
  <c r="KM140" i="14"/>
  <c r="KL140" i="14"/>
  <c r="KK140" i="14"/>
  <c r="KI140" i="14"/>
  <c r="KH140" i="14"/>
  <c r="KG140" i="14"/>
  <c r="KF140" i="14"/>
  <c r="KD140" i="14"/>
  <c r="KC140" i="14"/>
  <c r="KB140" i="14"/>
  <c r="KA140" i="14"/>
  <c r="JY140" i="14"/>
  <c r="JX140" i="14"/>
  <c r="JW140" i="14"/>
  <c r="JV140" i="14"/>
  <c r="JT140" i="14"/>
  <c r="JS140" i="14"/>
  <c r="JR140" i="14"/>
  <c r="JQ140" i="14"/>
  <c r="JO140" i="14"/>
  <c r="JN140" i="14"/>
  <c r="JM140" i="14"/>
  <c r="JL140" i="14"/>
  <c r="JJ140" i="14"/>
  <c r="JI140" i="14"/>
  <c r="JH140" i="14"/>
  <c r="JG140" i="14"/>
  <c r="JE140" i="14"/>
  <c r="JD140" i="14"/>
  <c r="JC140" i="14"/>
  <c r="JB140" i="14"/>
  <c r="IZ140" i="14"/>
  <c r="IY140" i="14"/>
  <c r="IX140" i="14"/>
  <c r="IW140" i="14"/>
  <c r="IT140" i="14"/>
  <c r="IS140" i="14"/>
  <c r="IR140" i="14"/>
  <c r="IQ140" i="14"/>
  <c r="IN140" i="14"/>
  <c r="IM140" i="14"/>
  <c r="IL140" i="14"/>
  <c r="IJ140" i="14"/>
  <c r="II140" i="14"/>
  <c r="IH140" i="14"/>
  <c r="IG140" i="14"/>
  <c r="IE140" i="14"/>
  <c r="ID140" i="14"/>
  <c r="IC140" i="14"/>
  <c r="IB140" i="14"/>
  <c r="HZ140" i="14"/>
  <c r="HY140" i="14"/>
  <c r="HX140" i="14"/>
  <c r="HW140" i="14"/>
  <c r="HU140" i="14"/>
  <c r="HT140" i="14"/>
  <c r="HS140" i="14"/>
  <c r="HR140" i="14"/>
  <c r="HP140" i="14"/>
  <c r="HO140" i="14"/>
  <c r="HN140" i="14"/>
  <c r="HM140" i="14"/>
  <c r="HK140" i="14"/>
  <c r="HJ140" i="14"/>
  <c r="HI140" i="14"/>
  <c r="HH140" i="14"/>
  <c r="HF140" i="14"/>
  <c r="HE140" i="14"/>
  <c r="HD140" i="14"/>
  <c r="HC140" i="14"/>
  <c r="HA140" i="14"/>
  <c r="GZ140" i="14"/>
  <c r="GY140" i="14"/>
  <c r="GX140" i="14"/>
  <c r="GU140" i="14"/>
  <c r="GT140" i="14"/>
  <c r="GS140" i="14"/>
  <c r="GR140" i="14"/>
  <c r="GO140" i="14"/>
  <c r="GN140" i="14"/>
  <c r="GM140" i="14"/>
  <c r="GK140" i="14"/>
  <c r="GJ140" i="14"/>
  <c r="GI140" i="14"/>
  <c r="GH140" i="14"/>
  <c r="GF140" i="14"/>
  <c r="GE140" i="14"/>
  <c r="GD140" i="14"/>
  <c r="GC140" i="14"/>
  <c r="GA140" i="14"/>
  <c r="FZ140" i="14"/>
  <c r="FY140" i="14"/>
  <c r="FX140" i="14"/>
  <c r="FV140" i="14"/>
  <c r="FU140" i="14"/>
  <c r="FT140" i="14"/>
  <c r="FS140" i="14"/>
  <c r="FQ140" i="14"/>
  <c r="FP140" i="14"/>
  <c r="FO140" i="14"/>
  <c r="FN140" i="14"/>
  <c r="FL140" i="14"/>
  <c r="FK140" i="14"/>
  <c r="FJ140" i="14"/>
  <c r="FI140" i="14"/>
  <c r="FG140" i="14"/>
  <c r="FF140" i="14"/>
  <c r="FE140" i="14"/>
  <c r="FD140" i="14"/>
  <c r="FB140" i="14"/>
  <c r="FA140" i="14"/>
  <c r="EZ140" i="14"/>
  <c r="EY140" i="14"/>
  <c r="EV140" i="14"/>
  <c r="EU140" i="14"/>
  <c r="ET140" i="14"/>
  <c r="ES140" i="14"/>
  <c r="EP140" i="14"/>
  <c r="EO140" i="14"/>
  <c r="EN140" i="14"/>
  <c r="EL140" i="14"/>
  <c r="EK140" i="14"/>
  <c r="EJ140" i="14"/>
  <c r="EI140" i="14"/>
  <c r="EG140" i="14"/>
  <c r="EF140" i="14"/>
  <c r="EE140" i="14"/>
  <c r="ED140" i="14"/>
  <c r="EB140" i="14"/>
  <c r="EA140" i="14"/>
  <c r="DZ140" i="14"/>
  <c r="DY140" i="14"/>
  <c r="DW140" i="14"/>
  <c r="DV140" i="14"/>
  <c r="DU140" i="14"/>
  <c r="DT140" i="14"/>
  <c r="DR140" i="14"/>
  <c r="DQ140" i="14"/>
  <c r="DP140" i="14"/>
  <c r="DO140" i="14"/>
  <c r="DM140" i="14"/>
  <c r="DL140" i="14"/>
  <c r="DK140" i="14"/>
  <c r="DJ140" i="14"/>
  <c r="DH140" i="14"/>
  <c r="DG140" i="14"/>
  <c r="DF140" i="14"/>
  <c r="DE140" i="14"/>
  <c r="DC140" i="14"/>
  <c r="DB140" i="14"/>
  <c r="DA140" i="14"/>
  <c r="CZ140" i="14"/>
  <c r="CW140" i="14"/>
  <c r="CV140" i="14"/>
  <c r="CU140" i="14"/>
  <c r="CT140" i="14"/>
  <c r="CQ140" i="14"/>
  <c r="CP140" i="14"/>
  <c r="CO140" i="14"/>
  <c r="CM140" i="14"/>
  <c r="CL140" i="14"/>
  <c r="CK140" i="14"/>
  <c r="CJ140" i="14"/>
  <c r="CH140" i="14"/>
  <c r="CG140" i="14"/>
  <c r="CF140" i="14"/>
  <c r="CE140" i="14"/>
  <c r="CC140" i="14"/>
  <c r="CB140" i="14"/>
  <c r="CA140" i="14"/>
  <c r="BZ140" i="14"/>
  <c r="BX140" i="14"/>
  <c r="BW140" i="14"/>
  <c r="BV140" i="14"/>
  <c r="BU140" i="14"/>
  <c r="BS140" i="14"/>
  <c r="BR140" i="14"/>
  <c r="BQ140" i="14"/>
  <c r="BP140" i="14"/>
  <c r="BN140" i="14"/>
  <c r="BM140" i="14"/>
  <c r="BL140" i="14"/>
  <c r="BK140" i="14"/>
  <c r="BI140" i="14"/>
  <c r="BH140" i="14"/>
  <c r="BG140" i="14"/>
  <c r="BF140" i="14"/>
  <c r="BD140" i="14"/>
  <c r="BC140" i="14"/>
  <c r="BB140" i="14"/>
  <c r="BA140" i="14"/>
  <c r="AX140" i="14"/>
  <c r="AW140" i="14"/>
  <c r="AV140" i="14"/>
  <c r="AU140" i="14"/>
  <c r="KM139" i="14"/>
  <c r="KL139" i="14"/>
  <c r="KK139" i="14"/>
  <c r="KI139" i="14"/>
  <c r="KH139" i="14"/>
  <c r="KG139" i="14"/>
  <c r="KF139" i="14"/>
  <c r="KD139" i="14"/>
  <c r="KC139" i="14"/>
  <c r="KB139" i="14"/>
  <c r="KA139" i="14"/>
  <c r="JY139" i="14"/>
  <c r="JX139" i="14"/>
  <c r="JW139" i="14"/>
  <c r="JV139" i="14"/>
  <c r="JT139" i="14"/>
  <c r="JS139" i="14"/>
  <c r="JR139" i="14"/>
  <c r="JQ139" i="14"/>
  <c r="JO139" i="14"/>
  <c r="JN139" i="14"/>
  <c r="JM139" i="14"/>
  <c r="JL139" i="14"/>
  <c r="JJ139" i="14"/>
  <c r="JI139" i="14"/>
  <c r="JH139" i="14"/>
  <c r="JG139" i="14"/>
  <c r="JE139" i="14"/>
  <c r="JD139" i="14"/>
  <c r="JC139" i="14"/>
  <c r="JB139" i="14"/>
  <c r="IZ139" i="14"/>
  <c r="IY139" i="14"/>
  <c r="IX139" i="14"/>
  <c r="IW139" i="14"/>
  <c r="IT139" i="14"/>
  <c r="IS139" i="14"/>
  <c r="IR139" i="14"/>
  <c r="IQ139" i="14"/>
  <c r="IN139" i="14"/>
  <c r="IM139" i="14"/>
  <c r="IL139" i="14"/>
  <c r="IJ139" i="14"/>
  <c r="II139" i="14"/>
  <c r="IH139" i="14"/>
  <c r="IG139" i="14"/>
  <c r="IE139" i="14"/>
  <c r="ID139" i="14"/>
  <c r="IC139" i="14"/>
  <c r="IB139" i="14"/>
  <c r="HZ139" i="14"/>
  <c r="HY139" i="14"/>
  <c r="HX139" i="14"/>
  <c r="HW139" i="14"/>
  <c r="HU139" i="14"/>
  <c r="HT139" i="14"/>
  <c r="HS139" i="14"/>
  <c r="HR139" i="14"/>
  <c r="HP139" i="14"/>
  <c r="HO139" i="14"/>
  <c r="HN139" i="14"/>
  <c r="HM139" i="14"/>
  <c r="HK139" i="14"/>
  <c r="HJ139" i="14"/>
  <c r="HI139" i="14"/>
  <c r="HH139" i="14"/>
  <c r="HF139" i="14"/>
  <c r="HE139" i="14"/>
  <c r="HD139" i="14"/>
  <c r="HC139" i="14"/>
  <c r="HA139" i="14"/>
  <c r="GZ139" i="14"/>
  <c r="GY139" i="14"/>
  <c r="GX139" i="14"/>
  <c r="GU139" i="14"/>
  <c r="GT139" i="14"/>
  <c r="GS139" i="14"/>
  <c r="GR139" i="14"/>
  <c r="GO139" i="14"/>
  <c r="GN139" i="14"/>
  <c r="GM139" i="14"/>
  <c r="GK139" i="14"/>
  <c r="GJ139" i="14"/>
  <c r="GI139" i="14"/>
  <c r="GH139" i="14"/>
  <c r="GF139" i="14"/>
  <c r="GE139" i="14"/>
  <c r="GD139" i="14"/>
  <c r="GC139" i="14"/>
  <c r="GA139" i="14"/>
  <c r="FZ139" i="14"/>
  <c r="FY139" i="14"/>
  <c r="FX139" i="14"/>
  <c r="FV139" i="14"/>
  <c r="FU139" i="14"/>
  <c r="FT139" i="14"/>
  <c r="FS139" i="14"/>
  <c r="FQ139" i="14"/>
  <c r="FP139" i="14"/>
  <c r="FO139" i="14"/>
  <c r="FN139" i="14"/>
  <c r="FL139" i="14"/>
  <c r="FK139" i="14"/>
  <c r="FJ139" i="14"/>
  <c r="FI139" i="14"/>
  <c r="FG139" i="14"/>
  <c r="FF139" i="14"/>
  <c r="FE139" i="14"/>
  <c r="FD139" i="14"/>
  <c r="FB139" i="14"/>
  <c r="FA139" i="14"/>
  <c r="EZ139" i="14"/>
  <c r="EY139" i="14"/>
  <c r="EV139" i="14"/>
  <c r="EU139" i="14"/>
  <c r="ET139" i="14"/>
  <c r="ES139" i="14"/>
  <c r="EP139" i="14"/>
  <c r="EO139" i="14"/>
  <c r="EN139" i="14"/>
  <c r="EL139" i="14"/>
  <c r="EK139" i="14"/>
  <c r="EJ139" i="14"/>
  <c r="EI139" i="14"/>
  <c r="EG139" i="14"/>
  <c r="EF139" i="14"/>
  <c r="EE139" i="14"/>
  <c r="ED139" i="14"/>
  <c r="EB139" i="14"/>
  <c r="EA139" i="14"/>
  <c r="DZ139" i="14"/>
  <c r="DY139" i="14"/>
  <c r="DW139" i="14"/>
  <c r="DV139" i="14"/>
  <c r="DU139" i="14"/>
  <c r="DT139" i="14"/>
  <c r="DR139" i="14"/>
  <c r="DQ139" i="14"/>
  <c r="DP139" i="14"/>
  <c r="DO139" i="14"/>
  <c r="DM139" i="14"/>
  <c r="DL139" i="14"/>
  <c r="DK139" i="14"/>
  <c r="DJ139" i="14"/>
  <c r="DH139" i="14"/>
  <c r="DG139" i="14"/>
  <c r="DF139" i="14"/>
  <c r="DE139" i="14"/>
  <c r="DC139" i="14"/>
  <c r="DB139" i="14"/>
  <c r="DA139" i="14"/>
  <c r="CZ139" i="14"/>
  <c r="CW139" i="14"/>
  <c r="CV139" i="14"/>
  <c r="CU139" i="14"/>
  <c r="CT139" i="14"/>
  <c r="CQ139" i="14"/>
  <c r="CP139" i="14"/>
  <c r="CO139" i="14"/>
  <c r="CM139" i="14"/>
  <c r="CL139" i="14"/>
  <c r="CK139" i="14"/>
  <c r="CJ139" i="14"/>
  <c r="CH139" i="14"/>
  <c r="CG139" i="14"/>
  <c r="CF139" i="14"/>
  <c r="CE139" i="14"/>
  <c r="CC139" i="14"/>
  <c r="CB139" i="14"/>
  <c r="CA139" i="14"/>
  <c r="BZ139" i="14"/>
  <c r="BX139" i="14"/>
  <c r="BW139" i="14"/>
  <c r="BV139" i="14"/>
  <c r="BU139" i="14"/>
  <c r="BS139" i="14"/>
  <c r="BR139" i="14"/>
  <c r="BQ139" i="14"/>
  <c r="BP139" i="14"/>
  <c r="BN139" i="14"/>
  <c r="BM139" i="14"/>
  <c r="BL139" i="14"/>
  <c r="BK139" i="14"/>
  <c r="BI139" i="14"/>
  <c r="BH139" i="14"/>
  <c r="BG139" i="14"/>
  <c r="BF139" i="14"/>
  <c r="BD139" i="14"/>
  <c r="BC139" i="14"/>
  <c r="BB139" i="14"/>
  <c r="BA139" i="14"/>
  <c r="AX139" i="14"/>
  <c r="AW139" i="14"/>
  <c r="AV139" i="14"/>
  <c r="AU139" i="14"/>
  <c r="KM138" i="14"/>
  <c r="KL138" i="14"/>
  <c r="KK138" i="14"/>
  <c r="KI138" i="14"/>
  <c r="KH138" i="14"/>
  <c r="KG138" i="14"/>
  <c r="KF138" i="14"/>
  <c r="KD138" i="14"/>
  <c r="KC138" i="14"/>
  <c r="KB138" i="14"/>
  <c r="KA138" i="14"/>
  <c r="JY138" i="14"/>
  <c r="JX138" i="14"/>
  <c r="JW138" i="14"/>
  <c r="JV138" i="14"/>
  <c r="JT138" i="14"/>
  <c r="JS138" i="14"/>
  <c r="JR138" i="14"/>
  <c r="JQ138" i="14"/>
  <c r="JO138" i="14"/>
  <c r="JN138" i="14"/>
  <c r="JM138" i="14"/>
  <c r="JL138" i="14"/>
  <c r="JJ138" i="14"/>
  <c r="JI138" i="14"/>
  <c r="JH138" i="14"/>
  <c r="JG138" i="14"/>
  <c r="JE138" i="14"/>
  <c r="JD138" i="14"/>
  <c r="JC138" i="14"/>
  <c r="JB138" i="14"/>
  <c r="IZ138" i="14"/>
  <c r="IY138" i="14"/>
  <c r="IX138" i="14"/>
  <c r="IW138" i="14"/>
  <c r="IT138" i="14"/>
  <c r="IS138" i="14"/>
  <c r="IR138" i="14"/>
  <c r="IQ138" i="14"/>
  <c r="IN138" i="14"/>
  <c r="IM138" i="14"/>
  <c r="IL138" i="14"/>
  <c r="IJ138" i="14"/>
  <c r="II138" i="14"/>
  <c r="IH138" i="14"/>
  <c r="IG138" i="14"/>
  <c r="IE138" i="14"/>
  <c r="ID138" i="14"/>
  <c r="IC138" i="14"/>
  <c r="IB138" i="14"/>
  <c r="HZ138" i="14"/>
  <c r="HY138" i="14"/>
  <c r="HX138" i="14"/>
  <c r="HW138" i="14"/>
  <c r="HU138" i="14"/>
  <c r="HT138" i="14"/>
  <c r="HS138" i="14"/>
  <c r="HR138" i="14"/>
  <c r="HP138" i="14"/>
  <c r="HO138" i="14"/>
  <c r="HN138" i="14"/>
  <c r="HM138" i="14"/>
  <c r="HK138" i="14"/>
  <c r="HJ138" i="14"/>
  <c r="HI138" i="14"/>
  <c r="HH138" i="14"/>
  <c r="HF138" i="14"/>
  <c r="HE138" i="14"/>
  <c r="HD138" i="14"/>
  <c r="HC138" i="14"/>
  <c r="HA138" i="14"/>
  <c r="GZ138" i="14"/>
  <c r="GY138" i="14"/>
  <c r="GX138" i="14"/>
  <c r="GU138" i="14"/>
  <c r="GT138" i="14"/>
  <c r="GS138" i="14"/>
  <c r="GR138" i="14"/>
  <c r="GO138" i="14"/>
  <c r="GN138" i="14"/>
  <c r="GM138" i="14"/>
  <c r="GK138" i="14"/>
  <c r="GJ138" i="14"/>
  <c r="GI138" i="14"/>
  <c r="GH138" i="14"/>
  <c r="GF138" i="14"/>
  <c r="GE138" i="14"/>
  <c r="GD138" i="14"/>
  <c r="GC138" i="14"/>
  <c r="GA138" i="14"/>
  <c r="FZ138" i="14"/>
  <c r="FY138" i="14"/>
  <c r="FX138" i="14"/>
  <c r="FV138" i="14"/>
  <c r="FU138" i="14"/>
  <c r="FT138" i="14"/>
  <c r="FS138" i="14"/>
  <c r="FQ138" i="14"/>
  <c r="FP138" i="14"/>
  <c r="FO138" i="14"/>
  <c r="FN138" i="14"/>
  <c r="FL138" i="14"/>
  <c r="FK138" i="14"/>
  <c r="FJ138" i="14"/>
  <c r="FI138" i="14"/>
  <c r="FG138" i="14"/>
  <c r="FF138" i="14"/>
  <c r="FE138" i="14"/>
  <c r="FD138" i="14"/>
  <c r="FB138" i="14"/>
  <c r="FA138" i="14"/>
  <c r="EZ138" i="14"/>
  <c r="EY138" i="14"/>
  <c r="EV138" i="14"/>
  <c r="EU138" i="14"/>
  <c r="ET138" i="14"/>
  <c r="ES138" i="14"/>
  <c r="EP138" i="14"/>
  <c r="EO138" i="14"/>
  <c r="EN138" i="14"/>
  <c r="EL138" i="14"/>
  <c r="EK138" i="14"/>
  <c r="EJ138" i="14"/>
  <c r="EI138" i="14"/>
  <c r="EG138" i="14"/>
  <c r="EF138" i="14"/>
  <c r="EE138" i="14"/>
  <c r="ED138" i="14"/>
  <c r="EB138" i="14"/>
  <c r="EA138" i="14"/>
  <c r="DZ138" i="14"/>
  <c r="DY138" i="14"/>
  <c r="DW138" i="14"/>
  <c r="DV138" i="14"/>
  <c r="DU138" i="14"/>
  <c r="DT138" i="14"/>
  <c r="DR138" i="14"/>
  <c r="DQ138" i="14"/>
  <c r="DP138" i="14"/>
  <c r="DO138" i="14"/>
  <c r="DM138" i="14"/>
  <c r="DL138" i="14"/>
  <c r="DK138" i="14"/>
  <c r="DJ138" i="14"/>
  <c r="DH138" i="14"/>
  <c r="DG138" i="14"/>
  <c r="DF138" i="14"/>
  <c r="DE138" i="14"/>
  <c r="DC138" i="14"/>
  <c r="DB138" i="14"/>
  <c r="DA138" i="14"/>
  <c r="CZ138" i="14"/>
  <c r="CW138" i="14"/>
  <c r="CV138" i="14"/>
  <c r="CU138" i="14"/>
  <c r="CT138" i="14"/>
  <c r="CQ138" i="14"/>
  <c r="CP138" i="14"/>
  <c r="CO138" i="14"/>
  <c r="CM138" i="14"/>
  <c r="CL138" i="14"/>
  <c r="CK138" i="14"/>
  <c r="CJ138" i="14"/>
  <c r="CH138" i="14"/>
  <c r="CG138" i="14"/>
  <c r="CF138" i="14"/>
  <c r="CE138" i="14"/>
  <c r="CC138" i="14"/>
  <c r="CB138" i="14"/>
  <c r="CA138" i="14"/>
  <c r="BZ138" i="14"/>
  <c r="BX138" i="14"/>
  <c r="BW138" i="14"/>
  <c r="BV138" i="14"/>
  <c r="BU138" i="14"/>
  <c r="BS138" i="14"/>
  <c r="BR138" i="14"/>
  <c r="BQ138" i="14"/>
  <c r="BP138" i="14"/>
  <c r="BN138" i="14"/>
  <c r="BM138" i="14"/>
  <c r="BL138" i="14"/>
  <c r="BK138" i="14"/>
  <c r="BI138" i="14"/>
  <c r="BH138" i="14"/>
  <c r="BG138" i="14"/>
  <c r="BF138" i="14"/>
  <c r="BD138" i="14"/>
  <c r="BC138" i="14"/>
  <c r="BB138" i="14"/>
  <c r="BA138" i="14"/>
  <c r="AX138" i="14"/>
  <c r="AW138" i="14"/>
  <c r="AV138" i="14"/>
  <c r="AU138" i="14"/>
  <c r="KM137" i="14"/>
  <c r="KL137" i="14"/>
  <c r="KK137" i="14"/>
  <c r="KI137" i="14"/>
  <c r="KH137" i="14"/>
  <c r="KG137" i="14"/>
  <c r="KF137" i="14"/>
  <c r="KD137" i="14"/>
  <c r="KC137" i="14"/>
  <c r="KB137" i="14"/>
  <c r="KA137" i="14"/>
  <c r="JY137" i="14"/>
  <c r="JX137" i="14"/>
  <c r="JW137" i="14"/>
  <c r="JV137" i="14"/>
  <c r="JT137" i="14"/>
  <c r="JS137" i="14"/>
  <c r="JR137" i="14"/>
  <c r="JQ137" i="14"/>
  <c r="JO137" i="14"/>
  <c r="JN137" i="14"/>
  <c r="JM137" i="14"/>
  <c r="JL137" i="14"/>
  <c r="JJ137" i="14"/>
  <c r="JI137" i="14"/>
  <c r="JH137" i="14"/>
  <c r="JG137" i="14"/>
  <c r="JE137" i="14"/>
  <c r="JD137" i="14"/>
  <c r="JC137" i="14"/>
  <c r="JB137" i="14"/>
  <c r="IZ137" i="14"/>
  <c r="IY137" i="14"/>
  <c r="IX137" i="14"/>
  <c r="IW137" i="14"/>
  <c r="IT137" i="14"/>
  <c r="IS137" i="14"/>
  <c r="IR137" i="14"/>
  <c r="IQ137" i="14"/>
  <c r="IN137" i="14"/>
  <c r="IM137" i="14"/>
  <c r="IL137" i="14"/>
  <c r="IJ137" i="14"/>
  <c r="II137" i="14"/>
  <c r="IH137" i="14"/>
  <c r="IG137" i="14"/>
  <c r="IE137" i="14"/>
  <c r="ID137" i="14"/>
  <c r="IC137" i="14"/>
  <c r="IB137" i="14"/>
  <c r="HZ137" i="14"/>
  <c r="HY137" i="14"/>
  <c r="HX137" i="14"/>
  <c r="HW137" i="14"/>
  <c r="HU137" i="14"/>
  <c r="HT137" i="14"/>
  <c r="HS137" i="14"/>
  <c r="HR137" i="14"/>
  <c r="HP137" i="14"/>
  <c r="HO137" i="14"/>
  <c r="HN137" i="14"/>
  <c r="HM137" i="14"/>
  <c r="HK137" i="14"/>
  <c r="HJ137" i="14"/>
  <c r="HI137" i="14"/>
  <c r="HH137" i="14"/>
  <c r="HF137" i="14"/>
  <c r="HE137" i="14"/>
  <c r="HD137" i="14"/>
  <c r="HC137" i="14"/>
  <c r="HA137" i="14"/>
  <c r="GZ137" i="14"/>
  <c r="GY137" i="14"/>
  <c r="GX137" i="14"/>
  <c r="GU137" i="14"/>
  <c r="GT137" i="14"/>
  <c r="GS137" i="14"/>
  <c r="GR137" i="14"/>
  <c r="GO137" i="14"/>
  <c r="GN137" i="14"/>
  <c r="GM137" i="14"/>
  <c r="GK137" i="14"/>
  <c r="GJ137" i="14"/>
  <c r="GI137" i="14"/>
  <c r="GH137" i="14"/>
  <c r="GF137" i="14"/>
  <c r="GE137" i="14"/>
  <c r="GD137" i="14"/>
  <c r="GC137" i="14"/>
  <c r="GA137" i="14"/>
  <c r="FZ137" i="14"/>
  <c r="FY137" i="14"/>
  <c r="FX137" i="14"/>
  <c r="FV137" i="14"/>
  <c r="FU137" i="14"/>
  <c r="FT137" i="14"/>
  <c r="FS137" i="14"/>
  <c r="FQ137" i="14"/>
  <c r="FP137" i="14"/>
  <c r="FO137" i="14"/>
  <c r="FN137" i="14"/>
  <c r="FL137" i="14"/>
  <c r="FK137" i="14"/>
  <c r="FJ137" i="14"/>
  <c r="FI137" i="14"/>
  <c r="FG137" i="14"/>
  <c r="FF137" i="14"/>
  <c r="FE137" i="14"/>
  <c r="FD137" i="14"/>
  <c r="FB137" i="14"/>
  <c r="FA137" i="14"/>
  <c r="EZ137" i="14"/>
  <c r="EY137" i="14"/>
  <c r="EV137" i="14"/>
  <c r="EU137" i="14"/>
  <c r="ET137" i="14"/>
  <c r="ES137" i="14"/>
  <c r="EP137" i="14"/>
  <c r="EO137" i="14"/>
  <c r="EN137" i="14"/>
  <c r="EL137" i="14"/>
  <c r="EK137" i="14"/>
  <c r="EJ137" i="14"/>
  <c r="EI137" i="14"/>
  <c r="EG137" i="14"/>
  <c r="EF137" i="14"/>
  <c r="EE137" i="14"/>
  <c r="ED137" i="14"/>
  <c r="EB137" i="14"/>
  <c r="EA137" i="14"/>
  <c r="DZ137" i="14"/>
  <c r="DY137" i="14"/>
  <c r="DW137" i="14"/>
  <c r="DV137" i="14"/>
  <c r="DU137" i="14"/>
  <c r="DT137" i="14"/>
  <c r="DR137" i="14"/>
  <c r="DQ137" i="14"/>
  <c r="DP137" i="14"/>
  <c r="DO137" i="14"/>
  <c r="DM137" i="14"/>
  <c r="DL137" i="14"/>
  <c r="DK137" i="14"/>
  <c r="DJ137" i="14"/>
  <c r="DH137" i="14"/>
  <c r="DG137" i="14"/>
  <c r="DF137" i="14"/>
  <c r="DE137" i="14"/>
  <c r="DC137" i="14"/>
  <c r="DB137" i="14"/>
  <c r="DA137" i="14"/>
  <c r="CZ137" i="14"/>
  <c r="CW137" i="14"/>
  <c r="CV137" i="14"/>
  <c r="CU137" i="14"/>
  <c r="CT137" i="14"/>
  <c r="CQ137" i="14"/>
  <c r="CP137" i="14"/>
  <c r="CO137" i="14"/>
  <c r="CM137" i="14"/>
  <c r="CL137" i="14"/>
  <c r="CK137" i="14"/>
  <c r="CJ137" i="14"/>
  <c r="CH137" i="14"/>
  <c r="CG137" i="14"/>
  <c r="CF137" i="14"/>
  <c r="CE137" i="14"/>
  <c r="CC137" i="14"/>
  <c r="CB137" i="14"/>
  <c r="CA137" i="14"/>
  <c r="BZ137" i="14"/>
  <c r="BX137" i="14"/>
  <c r="BW137" i="14"/>
  <c r="BV137" i="14"/>
  <c r="BU137" i="14"/>
  <c r="BS137" i="14"/>
  <c r="BR137" i="14"/>
  <c r="BQ137" i="14"/>
  <c r="BP137" i="14"/>
  <c r="BN137" i="14"/>
  <c r="BM137" i="14"/>
  <c r="BL137" i="14"/>
  <c r="BK137" i="14"/>
  <c r="BI137" i="14"/>
  <c r="BH137" i="14"/>
  <c r="BG137" i="14"/>
  <c r="BF137" i="14"/>
  <c r="BD137" i="14"/>
  <c r="BC137" i="14"/>
  <c r="BB137" i="14"/>
  <c r="BA137" i="14"/>
  <c r="AX137" i="14"/>
  <c r="AW137" i="14"/>
  <c r="AV137" i="14"/>
  <c r="AU137" i="14"/>
  <c r="KM136" i="14"/>
  <c r="KL136" i="14"/>
  <c r="KK136" i="14"/>
  <c r="KI136" i="14"/>
  <c r="KH136" i="14"/>
  <c r="KG136" i="14"/>
  <c r="KF136" i="14"/>
  <c r="KD136" i="14"/>
  <c r="KC136" i="14"/>
  <c r="KB136" i="14"/>
  <c r="KA136" i="14"/>
  <c r="JY136" i="14"/>
  <c r="JX136" i="14"/>
  <c r="JW136" i="14"/>
  <c r="JV136" i="14"/>
  <c r="JT136" i="14"/>
  <c r="JS136" i="14"/>
  <c r="JR136" i="14"/>
  <c r="JQ136" i="14"/>
  <c r="JO136" i="14"/>
  <c r="JN136" i="14"/>
  <c r="JM136" i="14"/>
  <c r="JL136" i="14"/>
  <c r="JJ136" i="14"/>
  <c r="JI136" i="14"/>
  <c r="JH136" i="14"/>
  <c r="JG136" i="14"/>
  <c r="JE136" i="14"/>
  <c r="JD136" i="14"/>
  <c r="JC136" i="14"/>
  <c r="JB136" i="14"/>
  <c r="IZ136" i="14"/>
  <c r="IY136" i="14"/>
  <c r="IX136" i="14"/>
  <c r="IW136" i="14"/>
  <c r="IT136" i="14"/>
  <c r="IS136" i="14"/>
  <c r="IR136" i="14"/>
  <c r="IQ136" i="14"/>
  <c r="IN136" i="14"/>
  <c r="IM136" i="14"/>
  <c r="IL136" i="14"/>
  <c r="IJ136" i="14"/>
  <c r="II136" i="14"/>
  <c r="IH136" i="14"/>
  <c r="IG136" i="14"/>
  <c r="IE136" i="14"/>
  <c r="ID136" i="14"/>
  <c r="IC136" i="14"/>
  <c r="IB136" i="14"/>
  <c r="HZ136" i="14"/>
  <c r="HY136" i="14"/>
  <c r="HX136" i="14"/>
  <c r="HW136" i="14"/>
  <c r="HU136" i="14"/>
  <c r="HT136" i="14"/>
  <c r="HS136" i="14"/>
  <c r="HR136" i="14"/>
  <c r="HP136" i="14"/>
  <c r="HO136" i="14"/>
  <c r="HN136" i="14"/>
  <c r="HM136" i="14"/>
  <c r="HK136" i="14"/>
  <c r="HJ136" i="14"/>
  <c r="HI136" i="14"/>
  <c r="HH136" i="14"/>
  <c r="HF136" i="14"/>
  <c r="HE136" i="14"/>
  <c r="HD136" i="14"/>
  <c r="HC136" i="14"/>
  <c r="HA136" i="14"/>
  <c r="GZ136" i="14"/>
  <c r="GY136" i="14"/>
  <c r="GX136" i="14"/>
  <c r="GU136" i="14"/>
  <c r="GT136" i="14"/>
  <c r="GS136" i="14"/>
  <c r="GR136" i="14"/>
  <c r="GO136" i="14"/>
  <c r="GN136" i="14"/>
  <c r="GM136" i="14"/>
  <c r="GK136" i="14"/>
  <c r="GJ136" i="14"/>
  <c r="GI136" i="14"/>
  <c r="GH136" i="14"/>
  <c r="GF136" i="14"/>
  <c r="GE136" i="14"/>
  <c r="GD136" i="14"/>
  <c r="GC136" i="14"/>
  <c r="GA136" i="14"/>
  <c r="FZ136" i="14"/>
  <c r="FY136" i="14"/>
  <c r="FX136" i="14"/>
  <c r="FV136" i="14"/>
  <c r="FU136" i="14"/>
  <c r="FT136" i="14"/>
  <c r="FS136" i="14"/>
  <c r="FQ136" i="14"/>
  <c r="FP136" i="14"/>
  <c r="FO136" i="14"/>
  <c r="FN136" i="14"/>
  <c r="FL136" i="14"/>
  <c r="FK136" i="14"/>
  <c r="FJ136" i="14"/>
  <c r="FI136" i="14"/>
  <c r="FG136" i="14"/>
  <c r="FF136" i="14"/>
  <c r="FE136" i="14"/>
  <c r="FD136" i="14"/>
  <c r="FB136" i="14"/>
  <c r="FA136" i="14"/>
  <c r="EZ136" i="14"/>
  <c r="EY136" i="14"/>
  <c r="EV136" i="14"/>
  <c r="EU136" i="14"/>
  <c r="ET136" i="14"/>
  <c r="ES136" i="14"/>
  <c r="EP136" i="14"/>
  <c r="EO136" i="14"/>
  <c r="EN136" i="14"/>
  <c r="EL136" i="14"/>
  <c r="EK136" i="14"/>
  <c r="EJ136" i="14"/>
  <c r="EI136" i="14"/>
  <c r="EG136" i="14"/>
  <c r="EF136" i="14"/>
  <c r="EE136" i="14"/>
  <c r="ED136" i="14"/>
  <c r="EB136" i="14"/>
  <c r="EA136" i="14"/>
  <c r="DZ136" i="14"/>
  <c r="DY136" i="14"/>
  <c r="DW136" i="14"/>
  <c r="DV136" i="14"/>
  <c r="DU136" i="14"/>
  <c r="DT136" i="14"/>
  <c r="DR136" i="14"/>
  <c r="DQ136" i="14"/>
  <c r="DP136" i="14"/>
  <c r="DO136" i="14"/>
  <c r="DM136" i="14"/>
  <c r="DL136" i="14"/>
  <c r="DK136" i="14"/>
  <c r="DJ136" i="14"/>
  <c r="DH136" i="14"/>
  <c r="DG136" i="14"/>
  <c r="DF136" i="14"/>
  <c r="DE136" i="14"/>
  <c r="DC136" i="14"/>
  <c r="DB136" i="14"/>
  <c r="DA136" i="14"/>
  <c r="CZ136" i="14"/>
  <c r="CW136" i="14"/>
  <c r="CV136" i="14"/>
  <c r="CU136" i="14"/>
  <c r="CT136" i="14"/>
  <c r="CQ136" i="14"/>
  <c r="CP136" i="14"/>
  <c r="CO136" i="14"/>
  <c r="CM136" i="14"/>
  <c r="CL136" i="14"/>
  <c r="CK136" i="14"/>
  <c r="CJ136" i="14"/>
  <c r="CH136" i="14"/>
  <c r="CG136" i="14"/>
  <c r="CF136" i="14"/>
  <c r="CE136" i="14"/>
  <c r="CC136" i="14"/>
  <c r="CB136" i="14"/>
  <c r="CA136" i="14"/>
  <c r="BZ136" i="14"/>
  <c r="BX136" i="14"/>
  <c r="BW136" i="14"/>
  <c r="BV136" i="14"/>
  <c r="BU136" i="14"/>
  <c r="BS136" i="14"/>
  <c r="BR136" i="14"/>
  <c r="BQ136" i="14"/>
  <c r="BP136" i="14"/>
  <c r="BN136" i="14"/>
  <c r="BM136" i="14"/>
  <c r="BL136" i="14"/>
  <c r="BK136" i="14"/>
  <c r="BI136" i="14"/>
  <c r="BH136" i="14"/>
  <c r="BG136" i="14"/>
  <c r="BF136" i="14"/>
  <c r="BD136" i="14"/>
  <c r="BC136" i="14"/>
  <c r="BB136" i="14"/>
  <c r="BA136" i="14"/>
  <c r="AX136" i="14"/>
  <c r="AW136" i="14"/>
  <c r="AV136" i="14"/>
  <c r="AU136" i="14"/>
  <c r="KM135" i="14"/>
  <c r="KL135" i="14"/>
  <c r="KK135" i="14"/>
  <c r="KI135" i="14"/>
  <c r="KH135" i="14"/>
  <c r="KG135" i="14"/>
  <c r="KF135" i="14"/>
  <c r="KD135" i="14"/>
  <c r="KC135" i="14"/>
  <c r="KB135" i="14"/>
  <c r="KA135" i="14"/>
  <c r="JY135" i="14"/>
  <c r="JX135" i="14"/>
  <c r="JW135" i="14"/>
  <c r="JV135" i="14"/>
  <c r="JT135" i="14"/>
  <c r="JS135" i="14"/>
  <c r="JR135" i="14"/>
  <c r="JQ135" i="14"/>
  <c r="JO135" i="14"/>
  <c r="JN135" i="14"/>
  <c r="JM135" i="14"/>
  <c r="JL135" i="14"/>
  <c r="JJ135" i="14"/>
  <c r="JI135" i="14"/>
  <c r="JH135" i="14"/>
  <c r="JG135" i="14"/>
  <c r="JE135" i="14"/>
  <c r="JD135" i="14"/>
  <c r="JC135" i="14"/>
  <c r="JB135" i="14"/>
  <c r="IZ135" i="14"/>
  <c r="IY135" i="14"/>
  <c r="IX135" i="14"/>
  <c r="IW135" i="14"/>
  <c r="IT135" i="14"/>
  <c r="IS135" i="14"/>
  <c r="IR135" i="14"/>
  <c r="IQ135" i="14"/>
  <c r="IN135" i="14"/>
  <c r="IM135" i="14"/>
  <c r="IL135" i="14"/>
  <c r="IJ135" i="14"/>
  <c r="II135" i="14"/>
  <c r="IH135" i="14"/>
  <c r="IG135" i="14"/>
  <c r="IE135" i="14"/>
  <c r="ID135" i="14"/>
  <c r="IC135" i="14"/>
  <c r="IB135" i="14"/>
  <c r="HZ135" i="14"/>
  <c r="HY135" i="14"/>
  <c r="HX135" i="14"/>
  <c r="HW135" i="14"/>
  <c r="HU135" i="14"/>
  <c r="HT135" i="14"/>
  <c r="HS135" i="14"/>
  <c r="HR135" i="14"/>
  <c r="HP135" i="14"/>
  <c r="HO135" i="14"/>
  <c r="HN135" i="14"/>
  <c r="HM135" i="14"/>
  <c r="HK135" i="14"/>
  <c r="HJ135" i="14"/>
  <c r="HI135" i="14"/>
  <c r="HH135" i="14"/>
  <c r="HF135" i="14"/>
  <c r="HE135" i="14"/>
  <c r="HD135" i="14"/>
  <c r="HC135" i="14"/>
  <c r="HA135" i="14"/>
  <c r="GZ135" i="14"/>
  <c r="GY135" i="14"/>
  <c r="GX135" i="14"/>
  <c r="GU135" i="14"/>
  <c r="GT135" i="14"/>
  <c r="GS135" i="14"/>
  <c r="GR135" i="14"/>
  <c r="GO135" i="14"/>
  <c r="GN135" i="14"/>
  <c r="GM135" i="14"/>
  <c r="GK135" i="14"/>
  <c r="GJ135" i="14"/>
  <c r="GI135" i="14"/>
  <c r="GH135" i="14"/>
  <c r="GF135" i="14"/>
  <c r="GE135" i="14"/>
  <c r="GD135" i="14"/>
  <c r="GC135" i="14"/>
  <c r="GA135" i="14"/>
  <c r="FZ135" i="14"/>
  <c r="FY135" i="14"/>
  <c r="FX135" i="14"/>
  <c r="FV135" i="14"/>
  <c r="FU135" i="14"/>
  <c r="FT135" i="14"/>
  <c r="FS135" i="14"/>
  <c r="FQ135" i="14"/>
  <c r="FP135" i="14"/>
  <c r="FO135" i="14"/>
  <c r="FN135" i="14"/>
  <c r="FL135" i="14"/>
  <c r="FK135" i="14"/>
  <c r="FJ135" i="14"/>
  <c r="FI135" i="14"/>
  <c r="FG135" i="14"/>
  <c r="FF135" i="14"/>
  <c r="FE135" i="14"/>
  <c r="FD135" i="14"/>
  <c r="FB135" i="14"/>
  <c r="FA135" i="14"/>
  <c r="EZ135" i="14"/>
  <c r="EY135" i="14"/>
  <c r="EV135" i="14"/>
  <c r="EU135" i="14"/>
  <c r="ET135" i="14"/>
  <c r="ES135" i="14"/>
  <c r="EP135" i="14"/>
  <c r="EO135" i="14"/>
  <c r="EN135" i="14"/>
  <c r="EL135" i="14"/>
  <c r="EK135" i="14"/>
  <c r="EJ135" i="14"/>
  <c r="EI135" i="14"/>
  <c r="EG135" i="14"/>
  <c r="EF135" i="14"/>
  <c r="EE135" i="14"/>
  <c r="ED135" i="14"/>
  <c r="EB135" i="14"/>
  <c r="EA135" i="14"/>
  <c r="DZ135" i="14"/>
  <c r="DY135" i="14"/>
  <c r="DW135" i="14"/>
  <c r="DV135" i="14"/>
  <c r="DU135" i="14"/>
  <c r="DT135" i="14"/>
  <c r="DR135" i="14"/>
  <c r="DQ135" i="14"/>
  <c r="DP135" i="14"/>
  <c r="DO135" i="14"/>
  <c r="DM135" i="14"/>
  <c r="DL135" i="14"/>
  <c r="DK135" i="14"/>
  <c r="DJ135" i="14"/>
  <c r="DH135" i="14"/>
  <c r="DG135" i="14"/>
  <c r="DF135" i="14"/>
  <c r="DE135" i="14"/>
  <c r="DC135" i="14"/>
  <c r="DB135" i="14"/>
  <c r="DA135" i="14"/>
  <c r="CZ135" i="14"/>
  <c r="CW135" i="14"/>
  <c r="CV135" i="14"/>
  <c r="CU135" i="14"/>
  <c r="CT135" i="14"/>
  <c r="CQ135" i="14"/>
  <c r="CP135" i="14"/>
  <c r="CO135" i="14"/>
  <c r="CM135" i="14"/>
  <c r="CL135" i="14"/>
  <c r="CK135" i="14"/>
  <c r="CJ135" i="14"/>
  <c r="CH135" i="14"/>
  <c r="CG135" i="14"/>
  <c r="CF135" i="14"/>
  <c r="CE135" i="14"/>
  <c r="CC135" i="14"/>
  <c r="CB135" i="14"/>
  <c r="CA135" i="14"/>
  <c r="BZ135" i="14"/>
  <c r="BX135" i="14"/>
  <c r="BW135" i="14"/>
  <c r="BV135" i="14"/>
  <c r="BU135" i="14"/>
  <c r="BS135" i="14"/>
  <c r="BR135" i="14"/>
  <c r="BQ135" i="14"/>
  <c r="BP135" i="14"/>
  <c r="BN135" i="14"/>
  <c r="BM135" i="14"/>
  <c r="BL135" i="14"/>
  <c r="BK135" i="14"/>
  <c r="BI135" i="14"/>
  <c r="BH135" i="14"/>
  <c r="BG135" i="14"/>
  <c r="BF135" i="14"/>
  <c r="BD135" i="14"/>
  <c r="BC135" i="14"/>
  <c r="BB135" i="14"/>
  <c r="BA135" i="14"/>
  <c r="AX135" i="14"/>
  <c r="AW135" i="14"/>
  <c r="AV135" i="14"/>
  <c r="AU135" i="14"/>
  <c r="KM134" i="14"/>
  <c r="KL134" i="14"/>
  <c r="KK134" i="14"/>
  <c r="KI134" i="14"/>
  <c r="KH134" i="14"/>
  <c r="KG134" i="14"/>
  <c r="KF134" i="14"/>
  <c r="KD134" i="14"/>
  <c r="KC134" i="14"/>
  <c r="KB134" i="14"/>
  <c r="KA134" i="14"/>
  <c r="JY134" i="14"/>
  <c r="JX134" i="14"/>
  <c r="JW134" i="14"/>
  <c r="JV134" i="14"/>
  <c r="JT134" i="14"/>
  <c r="JS134" i="14"/>
  <c r="JR134" i="14"/>
  <c r="JQ134" i="14"/>
  <c r="JO134" i="14"/>
  <c r="JN134" i="14"/>
  <c r="JM134" i="14"/>
  <c r="JL134" i="14"/>
  <c r="JJ134" i="14"/>
  <c r="JI134" i="14"/>
  <c r="JH134" i="14"/>
  <c r="JG134" i="14"/>
  <c r="JE134" i="14"/>
  <c r="JD134" i="14"/>
  <c r="JC134" i="14"/>
  <c r="JB134" i="14"/>
  <c r="IZ134" i="14"/>
  <c r="IY134" i="14"/>
  <c r="IX134" i="14"/>
  <c r="IW134" i="14"/>
  <c r="IT134" i="14"/>
  <c r="IS134" i="14"/>
  <c r="IR134" i="14"/>
  <c r="IQ134" i="14"/>
  <c r="IN134" i="14"/>
  <c r="IM134" i="14"/>
  <c r="IL134" i="14"/>
  <c r="IJ134" i="14"/>
  <c r="II134" i="14"/>
  <c r="IH134" i="14"/>
  <c r="IG134" i="14"/>
  <c r="IE134" i="14"/>
  <c r="ID134" i="14"/>
  <c r="IC134" i="14"/>
  <c r="IB134" i="14"/>
  <c r="HZ134" i="14"/>
  <c r="HY134" i="14"/>
  <c r="HX134" i="14"/>
  <c r="HW134" i="14"/>
  <c r="HU134" i="14"/>
  <c r="HT134" i="14"/>
  <c r="HS134" i="14"/>
  <c r="HR134" i="14"/>
  <c r="HP134" i="14"/>
  <c r="HO134" i="14"/>
  <c r="HN134" i="14"/>
  <c r="HM134" i="14"/>
  <c r="HK134" i="14"/>
  <c r="HJ134" i="14"/>
  <c r="HI134" i="14"/>
  <c r="HH134" i="14"/>
  <c r="HF134" i="14"/>
  <c r="HE134" i="14"/>
  <c r="HD134" i="14"/>
  <c r="HC134" i="14"/>
  <c r="HA134" i="14"/>
  <c r="GZ134" i="14"/>
  <c r="GY134" i="14"/>
  <c r="GX134" i="14"/>
  <c r="GU134" i="14"/>
  <c r="GT134" i="14"/>
  <c r="GS134" i="14"/>
  <c r="GR134" i="14"/>
  <c r="GO134" i="14"/>
  <c r="GN134" i="14"/>
  <c r="GM134" i="14"/>
  <c r="GK134" i="14"/>
  <c r="GJ134" i="14"/>
  <c r="GI134" i="14"/>
  <c r="GH134" i="14"/>
  <c r="GF134" i="14"/>
  <c r="GE134" i="14"/>
  <c r="GD134" i="14"/>
  <c r="GC134" i="14"/>
  <c r="GA134" i="14"/>
  <c r="FZ134" i="14"/>
  <c r="FY134" i="14"/>
  <c r="FX134" i="14"/>
  <c r="FV134" i="14"/>
  <c r="FU134" i="14"/>
  <c r="FT134" i="14"/>
  <c r="FS134" i="14"/>
  <c r="FQ134" i="14"/>
  <c r="FP134" i="14"/>
  <c r="FO134" i="14"/>
  <c r="FN134" i="14"/>
  <c r="FL134" i="14"/>
  <c r="FK134" i="14"/>
  <c r="FJ134" i="14"/>
  <c r="FI134" i="14"/>
  <c r="FG134" i="14"/>
  <c r="FF134" i="14"/>
  <c r="FE134" i="14"/>
  <c r="FD134" i="14"/>
  <c r="FB134" i="14"/>
  <c r="FA134" i="14"/>
  <c r="EZ134" i="14"/>
  <c r="EY134" i="14"/>
  <c r="EV134" i="14"/>
  <c r="EU134" i="14"/>
  <c r="ET134" i="14"/>
  <c r="ES134" i="14"/>
  <c r="EP134" i="14"/>
  <c r="EO134" i="14"/>
  <c r="EN134" i="14"/>
  <c r="EL134" i="14"/>
  <c r="EK134" i="14"/>
  <c r="EJ134" i="14"/>
  <c r="EI134" i="14"/>
  <c r="EG134" i="14"/>
  <c r="EF134" i="14"/>
  <c r="EE134" i="14"/>
  <c r="ED134" i="14"/>
  <c r="EB134" i="14"/>
  <c r="EA134" i="14"/>
  <c r="DZ134" i="14"/>
  <c r="DY134" i="14"/>
  <c r="DW134" i="14"/>
  <c r="DV134" i="14"/>
  <c r="DU134" i="14"/>
  <c r="DT134" i="14"/>
  <c r="DR134" i="14"/>
  <c r="DQ134" i="14"/>
  <c r="DP134" i="14"/>
  <c r="DO134" i="14"/>
  <c r="DM134" i="14"/>
  <c r="DL134" i="14"/>
  <c r="DK134" i="14"/>
  <c r="DJ134" i="14"/>
  <c r="DH134" i="14"/>
  <c r="DG134" i="14"/>
  <c r="DF134" i="14"/>
  <c r="DE134" i="14"/>
  <c r="DC134" i="14"/>
  <c r="DB134" i="14"/>
  <c r="DA134" i="14"/>
  <c r="CZ134" i="14"/>
  <c r="CW134" i="14"/>
  <c r="CV134" i="14"/>
  <c r="CU134" i="14"/>
  <c r="CT134" i="14"/>
  <c r="CQ134" i="14"/>
  <c r="CP134" i="14"/>
  <c r="CO134" i="14"/>
  <c r="CM134" i="14"/>
  <c r="CL134" i="14"/>
  <c r="CK134" i="14"/>
  <c r="CJ134" i="14"/>
  <c r="CH134" i="14"/>
  <c r="CG134" i="14"/>
  <c r="CF134" i="14"/>
  <c r="CE134" i="14"/>
  <c r="CC134" i="14"/>
  <c r="CB134" i="14"/>
  <c r="CA134" i="14"/>
  <c r="BZ134" i="14"/>
  <c r="BX134" i="14"/>
  <c r="BW134" i="14"/>
  <c r="BV134" i="14"/>
  <c r="BU134" i="14"/>
  <c r="BS134" i="14"/>
  <c r="BR134" i="14"/>
  <c r="BQ134" i="14"/>
  <c r="BP134" i="14"/>
  <c r="BN134" i="14"/>
  <c r="BM134" i="14"/>
  <c r="BL134" i="14"/>
  <c r="BK134" i="14"/>
  <c r="BI134" i="14"/>
  <c r="BH134" i="14"/>
  <c r="BG134" i="14"/>
  <c r="BF134" i="14"/>
  <c r="BD134" i="14"/>
  <c r="BC134" i="14"/>
  <c r="BB134" i="14"/>
  <c r="BA134" i="14"/>
  <c r="AX134" i="14"/>
  <c r="AW134" i="14"/>
  <c r="AV134" i="14"/>
  <c r="AU134" i="14"/>
  <c r="KM133" i="14"/>
  <c r="KL133" i="14"/>
  <c r="KK133" i="14"/>
  <c r="KI133" i="14"/>
  <c r="KH133" i="14"/>
  <c r="KG133" i="14"/>
  <c r="KF133" i="14"/>
  <c r="KD133" i="14"/>
  <c r="KC133" i="14"/>
  <c r="KB133" i="14"/>
  <c r="KA133" i="14"/>
  <c r="JY133" i="14"/>
  <c r="JX133" i="14"/>
  <c r="JW133" i="14"/>
  <c r="JV133" i="14"/>
  <c r="JT133" i="14"/>
  <c r="JS133" i="14"/>
  <c r="JR133" i="14"/>
  <c r="JQ133" i="14"/>
  <c r="JO133" i="14"/>
  <c r="JN133" i="14"/>
  <c r="JM133" i="14"/>
  <c r="JL133" i="14"/>
  <c r="JJ133" i="14"/>
  <c r="JI133" i="14"/>
  <c r="JH133" i="14"/>
  <c r="JG133" i="14"/>
  <c r="JE133" i="14"/>
  <c r="JD133" i="14"/>
  <c r="JC133" i="14"/>
  <c r="JB133" i="14"/>
  <c r="IZ133" i="14"/>
  <c r="IY133" i="14"/>
  <c r="IX133" i="14"/>
  <c r="IW133" i="14"/>
  <c r="IT133" i="14"/>
  <c r="IS133" i="14"/>
  <c r="IR133" i="14"/>
  <c r="IQ133" i="14"/>
  <c r="IN133" i="14"/>
  <c r="IM133" i="14"/>
  <c r="IL133" i="14"/>
  <c r="IJ133" i="14"/>
  <c r="II133" i="14"/>
  <c r="IH133" i="14"/>
  <c r="IG133" i="14"/>
  <c r="IE133" i="14"/>
  <c r="ID133" i="14"/>
  <c r="IC133" i="14"/>
  <c r="IB133" i="14"/>
  <c r="HZ133" i="14"/>
  <c r="HY133" i="14"/>
  <c r="HX133" i="14"/>
  <c r="HW133" i="14"/>
  <c r="HU133" i="14"/>
  <c r="HT133" i="14"/>
  <c r="HS133" i="14"/>
  <c r="HR133" i="14"/>
  <c r="HP133" i="14"/>
  <c r="HO133" i="14"/>
  <c r="HN133" i="14"/>
  <c r="HM133" i="14"/>
  <c r="HK133" i="14"/>
  <c r="HJ133" i="14"/>
  <c r="HI133" i="14"/>
  <c r="HH133" i="14"/>
  <c r="HF133" i="14"/>
  <c r="HE133" i="14"/>
  <c r="HD133" i="14"/>
  <c r="HC133" i="14"/>
  <c r="HA133" i="14"/>
  <c r="GZ133" i="14"/>
  <c r="GY133" i="14"/>
  <c r="GX133" i="14"/>
  <c r="GU133" i="14"/>
  <c r="GT133" i="14"/>
  <c r="GS133" i="14"/>
  <c r="GR133" i="14"/>
  <c r="GO133" i="14"/>
  <c r="GN133" i="14"/>
  <c r="GM133" i="14"/>
  <c r="GK133" i="14"/>
  <c r="GJ133" i="14"/>
  <c r="GI133" i="14"/>
  <c r="GH133" i="14"/>
  <c r="GF133" i="14"/>
  <c r="GE133" i="14"/>
  <c r="GD133" i="14"/>
  <c r="GC133" i="14"/>
  <c r="GA133" i="14"/>
  <c r="FZ133" i="14"/>
  <c r="FY133" i="14"/>
  <c r="FX133" i="14"/>
  <c r="FV133" i="14"/>
  <c r="FU133" i="14"/>
  <c r="FT133" i="14"/>
  <c r="FS133" i="14"/>
  <c r="FQ133" i="14"/>
  <c r="FP133" i="14"/>
  <c r="FO133" i="14"/>
  <c r="FN133" i="14"/>
  <c r="FL133" i="14"/>
  <c r="FK133" i="14"/>
  <c r="FJ133" i="14"/>
  <c r="FI133" i="14"/>
  <c r="FG133" i="14"/>
  <c r="FF133" i="14"/>
  <c r="FE133" i="14"/>
  <c r="FD133" i="14"/>
  <c r="FB133" i="14"/>
  <c r="FA133" i="14"/>
  <c r="EZ133" i="14"/>
  <c r="EY133" i="14"/>
  <c r="EV133" i="14"/>
  <c r="EU133" i="14"/>
  <c r="ET133" i="14"/>
  <c r="ES133" i="14"/>
  <c r="EP133" i="14"/>
  <c r="EO133" i="14"/>
  <c r="EN133" i="14"/>
  <c r="EL133" i="14"/>
  <c r="EK133" i="14"/>
  <c r="EJ133" i="14"/>
  <c r="EI133" i="14"/>
  <c r="EG133" i="14"/>
  <c r="EF133" i="14"/>
  <c r="EE133" i="14"/>
  <c r="ED133" i="14"/>
  <c r="EB133" i="14"/>
  <c r="EA133" i="14"/>
  <c r="DZ133" i="14"/>
  <c r="DY133" i="14"/>
  <c r="DW133" i="14"/>
  <c r="DV133" i="14"/>
  <c r="DU133" i="14"/>
  <c r="DT133" i="14"/>
  <c r="DR133" i="14"/>
  <c r="DQ133" i="14"/>
  <c r="DP133" i="14"/>
  <c r="DO133" i="14"/>
  <c r="DM133" i="14"/>
  <c r="DL133" i="14"/>
  <c r="DK133" i="14"/>
  <c r="DJ133" i="14"/>
  <c r="DH133" i="14"/>
  <c r="DG133" i="14"/>
  <c r="DF133" i="14"/>
  <c r="DE133" i="14"/>
  <c r="DC133" i="14"/>
  <c r="DB133" i="14"/>
  <c r="DA133" i="14"/>
  <c r="CZ133" i="14"/>
  <c r="CW133" i="14"/>
  <c r="CV133" i="14"/>
  <c r="CU133" i="14"/>
  <c r="CT133" i="14"/>
  <c r="CQ133" i="14"/>
  <c r="CP133" i="14"/>
  <c r="CO133" i="14"/>
  <c r="CM133" i="14"/>
  <c r="CL133" i="14"/>
  <c r="CK133" i="14"/>
  <c r="CJ133" i="14"/>
  <c r="CH133" i="14"/>
  <c r="CG133" i="14"/>
  <c r="CF133" i="14"/>
  <c r="CE133" i="14"/>
  <c r="CC133" i="14"/>
  <c r="CB133" i="14"/>
  <c r="CA133" i="14"/>
  <c r="BZ133" i="14"/>
  <c r="BX133" i="14"/>
  <c r="BW133" i="14"/>
  <c r="BV133" i="14"/>
  <c r="BU133" i="14"/>
  <c r="BS133" i="14"/>
  <c r="BR133" i="14"/>
  <c r="BQ133" i="14"/>
  <c r="BP133" i="14"/>
  <c r="BN133" i="14"/>
  <c r="BM133" i="14"/>
  <c r="BL133" i="14"/>
  <c r="BK133" i="14"/>
  <c r="BI133" i="14"/>
  <c r="BH133" i="14"/>
  <c r="BG133" i="14"/>
  <c r="BF133" i="14"/>
  <c r="BD133" i="14"/>
  <c r="BC133" i="14"/>
  <c r="BB133" i="14"/>
  <c r="BA133" i="14"/>
  <c r="AX133" i="14"/>
  <c r="AW133" i="14"/>
  <c r="AV133" i="14"/>
  <c r="AU133" i="14"/>
  <c r="KM132" i="14"/>
  <c r="KL132" i="14"/>
  <c r="KK132" i="14"/>
  <c r="KI132" i="14"/>
  <c r="KH132" i="14"/>
  <c r="KG132" i="14"/>
  <c r="KF132" i="14"/>
  <c r="KD132" i="14"/>
  <c r="KC132" i="14"/>
  <c r="KB132" i="14"/>
  <c r="KA132" i="14"/>
  <c r="JY132" i="14"/>
  <c r="JX132" i="14"/>
  <c r="JW132" i="14"/>
  <c r="JV132" i="14"/>
  <c r="JT132" i="14"/>
  <c r="JS132" i="14"/>
  <c r="JR132" i="14"/>
  <c r="JQ132" i="14"/>
  <c r="JO132" i="14"/>
  <c r="JN132" i="14"/>
  <c r="JM132" i="14"/>
  <c r="JL132" i="14"/>
  <c r="JJ132" i="14"/>
  <c r="JI132" i="14"/>
  <c r="JH132" i="14"/>
  <c r="JG132" i="14"/>
  <c r="JE132" i="14"/>
  <c r="JD132" i="14"/>
  <c r="JC132" i="14"/>
  <c r="JB132" i="14"/>
  <c r="IZ132" i="14"/>
  <c r="IY132" i="14"/>
  <c r="IX132" i="14"/>
  <c r="IW132" i="14"/>
  <c r="IT132" i="14"/>
  <c r="IS132" i="14"/>
  <c r="IR132" i="14"/>
  <c r="IQ132" i="14"/>
  <c r="IN132" i="14"/>
  <c r="IM132" i="14"/>
  <c r="IL132" i="14"/>
  <c r="IJ132" i="14"/>
  <c r="II132" i="14"/>
  <c r="IH132" i="14"/>
  <c r="IG132" i="14"/>
  <c r="IE132" i="14"/>
  <c r="ID132" i="14"/>
  <c r="IC132" i="14"/>
  <c r="IB132" i="14"/>
  <c r="HZ132" i="14"/>
  <c r="HY132" i="14"/>
  <c r="HX132" i="14"/>
  <c r="HW132" i="14"/>
  <c r="HU132" i="14"/>
  <c r="HT132" i="14"/>
  <c r="HS132" i="14"/>
  <c r="HR132" i="14"/>
  <c r="HP132" i="14"/>
  <c r="HO132" i="14"/>
  <c r="HN132" i="14"/>
  <c r="HM132" i="14"/>
  <c r="HK132" i="14"/>
  <c r="HJ132" i="14"/>
  <c r="HI132" i="14"/>
  <c r="HH132" i="14"/>
  <c r="HF132" i="14"/>
  <c r="HE132" i="14"/>
  <c r="HD132" i="14"/>
  <c r="HC132" i="14"/>
  <c r="HA132" i="14"/>
  <c r="GZ132" i="14"/>
  <c r="GY132" i="14"/>
  <c r="GX132" i="14"/>
  <c r="GU132" i="14"/>
  <c r="GT132" i="14"/>
  <c r="GS132" i="14"/>
  <c r="GR132" i="14"/>
  <c r="GO132" i="14"/>
  <c r="GN132" i="14"/>
  <c r="GM132" i="14"/>
  <c r="GK132" i="14"/>
  <c r="GJ132" i="14"/>
  <c r="GI132" i="14"/>
  <c r="GH132" i="14"/>
  <c r="GF132" i="14"/>
  <c r="GE132" i="14"/>
  <c r="GD132" i="14"/>
  <c r="GC132" i="14"/>
  <c r="GA132" i="14"/>
  <c r="FZ132" i="14"/>
  <c r="FY132" i="14"/>
  <c r="FX132" i="14"/>
  <c r="FV132" i="14"/>
  <c r="FU132" i="14"/>
  <c r="FT132" i="14"/>
  <c r="FS132" i="14"/>
  <c r="FQ132" i="14"/>
  <c r="FP132" i="14"/>
  <c r="FO132" i="14"/>
  <c r="FN132" i="14"/>
  <c r="FL132" i="14"/>
  <c r="FK132" i="14"/>
  <c r="FJ132" i="14"/>
  <c r="FI132" i="14"/>
  <c r="FG132" i="14"/>
  <c r="FF132" i="14"/>
  <c r="FE132" i="14"/>
  <c r="FD132" i="14"/>
  <c r="FB132" i="14"/>
  <c r="FA132" i="14"/>
  <c r="EZ132" i="14"/>
  <c r="EY132" i="14"/>
  <c r="EV132" i="14"/>
  <c r="EU132" i="14"/>
  <c r="ET132" i="14"/>
  <c r="ES132" i="14"/>
  <c r="EP132" i="14"/>
  <c r="EO132" i="14"/>
  <c r="EN132" i="14"/>
  <c r="EL132" i="14"/>
  <c r="EK132" i="14"/>
  <c r="EJ132" i="14"/>
  <c r="EI132" i="14"/>
  <c r="EG132" i="14"/>
  <c r="EF132" i="14"/>
  <c r="EE132" i="14"/>
  <c r="ED132" i="14"/>
  <c r="EB132" i="14"/>
  <c r="EA132" i="14"/>
  <c r="DZ132" i="14"/>
  <c r="DY132" i="14"/>
  <c r="DW132" i="14"/>
  <c r="DV132" i="14"/>
  <c r="DU132" i="14"/>
  <c r="DT132" i="14"/>
  <c r="DR132" i="14"/>
  <c r="DQ132" i="14"/>
  <c r="DP132" i="14"/>
  <c r="DO132" i="14"/>
  <c r="DM132" i="14"/>
  <c r="DL132" i="14"/>
  <c r="DK132" i="14"/>
  <c r="DJ132" i="14"/>
  <c r="DH132" i="14"/>
  <c r="DG132" i="14"/>
  <c r="DF132" i="14"/>
  <c r="DE132" i="14"/>
  <c r="DC132" i="14"/>
  <c r="DB132" i="14"/>
  <c r="DA132" i="14"/>
  <c r="CZ132" i="14"/>
  <c r="CW132" i="14"/>
  <c r="CV132" i="14"/>
  <c r="CU132" i="14"/>
  <c r="CT132" i="14"/>
  <c r="CQ132" i="14"/>
  <c r="CP132" i="14"/>
  <c r="CO132" i="14"/>
  <c r="CM132" i="14"/>
  <c r="CL132" i="14"/>
  <c r="CK132" i="14"/>
  <c r="CJ132" i="14"/>
  <c r="CH132" i="14"/>
  <c r="CG132" i="14"/>
  <c r="CF132" i="14"/>
  <c r="CE132" i="14"/>
  <c r="CC132" i="14"/>
  <c r="CB132" i="14"/>
  <c r="CA132" i="14"/>
  <c r="BZ132" i="14"/>
  <c r="BX132" i="14"/>
  <c r="BW132" i="14"/>
  <c r="BV132" i="14"/>
  <c r="BU132" i="14"/>
  <c r="BS132" i="14"/>
  <c r="BR132" i="14"/>
  <c r="BQ132" i="14"/>
  <c r="BP132" i="14"/>
  <c r="BN132" i="14"/>
  <c r="BM132" i="14"/>
  <c r="BL132" i="14"/>
  <c r="BK132" i="14"/>
  <c r="BI132" i="14"/>
  <c r="BH132" i="14"/>
  <c r="BG132" i="14"/>
  <c r="BF132" i="14"/>
  <c r="BD132" i="14"/>
  <c r="BC132" i="14"/>
  <c r="BB132" i="14"/>
  <c r="BA132" i="14"/>
  <c r="AX132" i="14"/>
  <c r="AW132" i="14"/>
  <c r="AV132" i="14"/>
  <c r="AU132" i="14"/>
  <c r="KM131" i="14"/>
  <c r="KL131" i="14"/>
  <c r="KK131" i="14"/>
  <c r="KI131" i="14"/>
  <c r="KH131" i="14"/>
  <c r="KG131" i="14"/>
  <c r="KF131" i="14"/>
  <c r="KD131" i="14"/>
  <c r="KC131" i="14"/>
  <c r="KB131" i="14"/>
  <c r="KA131" i="14"/>
  <c r="JY131" i="14"/>
  <c r="JX131" i="14"/>
  <c r="JW131" i="14"/>
  <c r="JV131" i="14"/>
  <c r="JT131" i="14"/>
  <c r="JS131" i="14"/>
  <c r="JR131" i="14"/>
  <c r="JQ131" i="14"/>
  <c r="JO131" i="14"/>
  <c r="JN131" i="14"/>
  <c r="JM131" i="14"/>
  <c r="JL131" i="14"/>
  <c r="JJ131" i="14"/>
  <c r="JI131" i="14"/>
  <c r="JH131" i="14"/>
  <c r="JG131" i="14"/>
  <c r="JE131" i="14"/>
  <c r="JD131" i="14"/>
  <c r="JC131" i="14"/>
  <c r="JB131" i="14"/>
  <c r="IZ131" i="14"/>
  <c r="IY131" i="14"/>
  <c r="IX131" i="14"/>
  <c r="IW131" i="14"/>
  <c r="IT131" i="14"/>
  <c r="IS131" i="14"/>
  <c r="IR131" i="14"/>
  <c r="IQ131" i="14"/>
  <c r="IN131" i="14"/>
  <c r="IM131" i="14"/>
  <c r="IL131" i="14"/>
  <c r="IJ131" i="14"/>
  <c r="II131" i="14"/>
  <c r="IH131" i="14"/>
  <c r="IG131" i="14"/>
  <c r="IE131" i="14"/>
  <c r="ID131" i="14"/>
  <c r="IC131" i="14"/>
  <c r="IB131" i="14"/>
  <c r="HZ131" i="14"/>
  <c r="HY131" i="14"/>
  <c r="HX131" i="14"/>
  <c r="HW131" i="14"/>
  <c r="HU131" i="14"/>
  <c r="HT131" i="14"/>
  <c r="HS131" i="14"/>
  <c r="HR131" i="14"/>
  <c r="HP131" i="14"/>
  <c r="HO131" i="14"/>
  <c r="HN131" i="14"/>
  <c r="HM131" i="14"/>
  <c r="HK131" i="14"/>
  <c r="HJ131" i="14"/>
  <c r="HI131" i="14"/>
  <c r="HH131" i="14"/>
  <c r="HF131" i="14"/>
  <c r="HE131" i="14"/>
  <c r="HD131" i="14"/>
  <c r="HC131" i="14"/>
  <c r="HA131" i="14"/>
  <c r="GZ131" i="14"/>
  <c r="GY131" i="14"/>
  <c r="GX131" i="14"/>
  <c r="GU131" i="14"/>
  <c r="GT131" i="14"/>
  <c r="GS131" i="14"/>
  <c r="GR131" i="14"/>
  <c r="GO131" i="14"/>
  <c r="GN131" i="14"/>
  <c r="GM131" i="14"/>
  <c r="GK131" i="14"/>
  <c r="GJ131" i="14"/>
  <c r="GI131" i="14"/>
  <c r="GH131" i="14"/>
  <c r="GF131" i="14"/>
  <c r="GE131" i="14"/>
  <c r="GD131" i="14"/>
  <c r="GC131" i="14"/>
  <c r="GA131" i="14"/>
  <c r="FZ131" i="14"/>
  <c r="FY131" i="14"/>
  <c r="FX131" i="14"/>
  <c r="FV131" i="14"/>
  <c r="FU131" i="14"/>
  <c r="FT131" i="14"/>
  <c r="FS131" i="14"/>
  <c r="FQ131" i="14"/>
  <c r="FP131" i="14"/>
  <c r="FO131" i="14"/>
  <c r="FN131" i="14"/>
  <c r="FL131" i="14"/>
  <c r="FK131" i="14"/>
  <c r="FJ131" i="14"/>
  <c r="FI131" i="14"/>
  <c r="FG131" i="14"/>
  <c r="FF131" i="14"/>
  <c r="FE131" i="14"/>
  <c r="FD131" i="14"/>
  <c r="FB131" i="14"/>
  <c r="FA131" i="14"/>
  <c r="EZ131" i="14"/>
  <c r="EY131" i="14"/>
  <c r="EV131" i="14"/>
  <c r="EU131" i="14"/>
  <c r="ET131" i="14"/>
  <c r="ES131" i="14"/>
  <c r="EP131" i="14"/>
  <c r="EO131" i="14"/>
  <c r="EN131" i="14"/>
  <c r="EL131" i="14"/>
  <c r="EK131" i="14"/>
  <c r="EJ131" i="14"/>
  <c r="EI131" i="14"/>
  <c r="EG131" i="14"/>
  <c r="EF131" i="14"/>
  <c r="EE131" i="14"/>
  <c r="ED131" i="14"/>
  <c r="EB131" i="14"/>
  <c r="EA131" i="14"/>
  <c r="DZ131" i="14"/>
  <c r="DY131" i="14"/>
  <c r="DW131" i="14"/>
  <c r="DV131" i="14"/>
  <c r="DU131" i="14"/>
  <c r="DT131" i="14"/>
  <c r="DR131" i="14"/>
  <c r="DQ131" i="14"/>
  <c r="DP131" i="14"/>
  <c r="DO131" i="14"/>
  <c r="DM131" i="14"/>
  <c r="DL131" i="14"/>
  <c r="DK131" i="14"/>
  <c r="DJ131" i="14"/>
  <c r="DH131" i="14"/>
  <c r="DG131" i="14"/>
  <c r="DF131" i="14"/>
  <c r="DE131" i="14"/>
  <c r="DC131" i="14"/>
  <c r="DB131" i="14"/>
  <c r="DA131" i="14"/>
  <c r="CZ131" i="14"/>
  <c r="CW131" i="14"/>
  <c r="CV131" i="14"/>
  <c r="CU131" i="14"/>
  <c r="CT131" i="14"/>
  <c r="CQ131" i="14"/>
  <c r="CP131" i="14"/>
  <c r="CO131" i="14"/>
  <c r="CM131" i="14"/>
  <c r="CL131" i="14"/>
  <c r="CK131" i="14"/>
  <c r="CJ131" i="14"/>
  <c r="CH131" i="14"/>
  <c r="CG131" i="14"/>
  <c r="CF131" i="14"/>
  <c r="CE131" i="14"/>
  <c r="CC131" i="14"/>
  <c r="CB131" i="14"/>
  <c r="CA131" i="14"/>
  <c r="BZ131" i="14"/>
  <c r="BX131" i="14"/>
  <c r="BW131" i="14"/>
  <c r="BV131" i="14"/>
  <c r="BU131" i="14"/>
  <c r="BS131" i="14"/>
  <c r="BR131" i="14"/>
  <c r="BQ131" i="14"/>
  <c r="BP131" i="14"/>
  <c r="BN131" i="14"/>
  <c r="BM131" i="14"/>
  <c r="BL131" i="14"/>
  <c r="BK131" i="14"/>
  <c r="BI131" i="14"/>
  <c r="BH131" i="14"/>
  <c r="BG131" i="14"/>
  <c r="BF131" i="14"/>
  <c r="BD131" i="14"/>
  <c r="BC131" i="14"/>
  <c r="BB131" i="14"/>
  <c r="BA131" i="14"/>
  <c r="AX131" i="14"/>
  <c r="AW131" i="14"/>
  <c r="AV131" i="14"/>
  <c r="AU131" i="14"/>
  <c r="Z126" i="14"/>
  <c r="Q49" i="14"/>
  <c r="Q46" i="14"/>
  <c r="AA87" i="14"/>
  <c r="X87" i="14"/>
  <c r="U87" i="14"/>
  <c r="R87" i="14"/>
  <c r="E87" i="14"/>
  <c r="AA86" i="14"/>
  <c r="X86" i="14"/>
  <c r="U86" i="14"/>
  <c r="R86" i="14"/>
  <c r="M86" i="14"/>
  <c r="L86" i="14"/>
  <c r="K86" i="14"/>
  <c r="I86" i="14"/>
  <c r="H86" i="14"/>
  <c r="G86" i="14"/>
  <c r="F86" i="14"/>
  <c r="E86" i="14"/>
  <c r="AA85" i="14"/>
  <c r="X85" i="14"/>
  <c r="U85" i="14"/>
  <c r="R85" i="14"/>
  <c r="M85" i="14"/>
  <c r="L85" i="14"/>
  <c r="K85" i="14"/>
  <c r="I85" i="14"/>
  <c r="H85" i="14"/>
  <c r="G85" i="14"/>
  <c r="F85" i="14"/>
  <c r="E85" i="14"/>
  <c r="AA84" i="14"/>
  <c r="X84" i="14"/>
  <c r="U84" i="14"/>
  <c r="R84" i="14"/>
  <c r="M84" i="14"/>
  <c r="L84" i="14"/>
  <c r="K84" i="14"/>
  <c r="I84" i="14"/>
  <c r="H84" i="14"/>
  <c r="G84" i="14"/>
  <c r="F84" i="14"/>
  <c r="E84" i="14"/>
  <c r="AA83" i="14"/>
  <c r="X83" i="14"/>
  <c r="U83" i="14"/>
  <c r="R83" i="14"/>
  <c r="M83" i="14"/>
  <c r="L83" i="14"/>
  <c r="K83" i="14"/>
  <c r="I83" i="14"/>
  <c r="H83" i="14"/>
  <c r="G83" i="14"/>
  <c r="F83" i="14"/>
  <c r="E83" i="14"/>
  <c r="AA82" i="14"/>
  <c r="X82" i="14"/>
  <c r="U82" i="14"/>
  <c r="R82" i="14"/>
  <c r="M82" i="14"/>
  <c r="L82" i="14"/>
  <c r="K82" i="14"/>
  <c r="I82" i="14"/>
  <c r="H82" i="14"/>
  <c r="G82" i="14"/>
  <c r="F82" i="14"/>
  <c r="E82" i="14"/>
  <c r="AA81" i="14"/>
  <c r="X81" i="14"/>
  <c r="U81" i="14"/>
  <c r="R81" i="14"/>
  <c r="M81" i="14"/>
  <c r="L81" i="14"/>
  <c r="K81" i="14"/>
  <c r="I81" i="14"/>
  <c r="H81" i="14"/>
  <c r="G81" i="14"/>
  <c r="F81" i="14"/>
  <c r="E81" i="14"/>
  <c r="AA80" i="14"/>
  <c r="X80" i="14"/>
  <c r="U80" i="14"/>
  <c r="R80" i="14"/>
  <c r="M80" i="14"/>
  <c r="L80" i="14"/>
  <c r="K80" i="14"/>
  <c r="I80" i="14"/>
  <c r="H80" i="14"/>
  <c r="G80" i="14"/>
  <c r="F80" i="14"/>
  <c r="E80" i="14"/>
  <c r="AA79" i="14"/>
  <c r="X79" i="14"/>
  <c r="U79" i="14"/>
  <c r="R79" i="14"/>
  <c r="M79" i="14"/>
  <c r="L79" i="14"/>
  <c r="K79" i="14"/>
  <c r="I79" i="14"/>
  <c r="H79" i="14"/>
  <c r="G79" i="14"/>
  <c r="F79" i="14"/>
  <c r="E79" i="14"/>
  <c r="AA78" i="14"/>
  <c r="X78" i="14"/>
  <c r="U78" i="14"/>
  <c r="R78" i="14"/>
  <c r="M78" i="14"/>
  <c r="L78" i="14"/>
  <c r="F44" i="14" s="1"/>
  <c r="K78" i="14"/>
  <c r="I78" i="14"/>
  <c r="H78" i="14"/>
  <c r="G78" i="14"/>
  <c r="F78" i="14"/>
  <c r="E78" i="14"/>
  <c r="AA77" i="14"/>
  <c r="X77" i="14"/>
  <c r="U77" i="14"/>
  <c r="R77" i="14"/>
  <c r="M77" i="14"/>
  <c r="L77" i="14"/>
  <c r="K77" i="14"/>
  <c r="I77" i="14"/>
  <c r="H77" i="14"/>
  <c r="G77" i="14"/>
  <c r="F77" i="14"/>
  <c r="E77" i="14"/>
  <c r="AA76" i="14"/>
  <c r="X76" i="14"/>
  <c r="U76" i="14"/>
  <c r="R76" i="14"/>
  <c r="M76" i="14"/>
  <c r="L76" i="14"/>
  <c r="K76" i="14"/>
  <c r="I76" i="14"/>
  <c r="H76" i="14"/>
  <c r="G76" i="14"/>
  <c r="F76" i="14"/>
  <c r="E76" i="14"/>
  <c r="AA75" i="14"/>
  <c r="X75" i="14"/>
  <c r="U75" i="14"/>
  <c r="R75" i="14"/>
  <c r="M75" i="14"/>
  <c r="L75" i="14"/>
  <c r="K75" i="14"/>
  <c r="I75" i="14"/>
  <c r="H75" i="14"/>
  <c r="G75" i="14"/>
  <c r="F75" i="14"/>
  <c r="E75" i="14"/>
  <c r="AA74" i="14"/>
  <c r="X74" i="14"/>
  <c r="U74" i="14"/>
  <c r="R74" i="14"/>
  <c r="M74" i="14"/>
  <c r="L74" i="14"/>
  <c r="K74" i="14"/>
  <c r="I74" i="14"/>
  <c r="H74" i="14"/>
  <c r="G74" i="14"/>
  <c r="F74" i="14"/>
  <c r="E74" i="14"/>
  <c r="AA73" i="14"/>
  <c r="X73" i="14"/>
  <c r="U73" i="14"/>
  <c r="R73" i="14"/>
  <c r="M73" i="14"/>
  <c r="L73" i="14"/>
  <c r="K73" i="14"/>
  <c r="I73" i="14"/>
  <c r="H73" i="14"/>
  <c r="G73" i="14"/>
  <c r="F73" i="14"/>
  <c r="E73" i="14"/>
  <c r="AA72" i="14"/>
  <c r="X72" i="14"/>
  <c r="U72" i="14"/>
  <c r="R72" i="14"/>
  <c r="M72" i="14"/>
  <c r="L72" i="14"/>
  <c r="K72" i="14"/>
  <c r="I72" i="14"/>
  <c r="H72" i="14"/>
  <c r="G72" i="14"/>
  <c r="F72" i="14"/>
  <c r="E72" i="14"/>
  <c r="AA71" i="14"/>
  <c r="X71" i="14"/>
  <c r="U71" i="14"/>
  <c r="R71" i="14"/>
  <c r="M71" i="14"/>
  <c r="L71" i="14"/>
  <c r="K71" i="14"/>
  <c r="I71" i="14"/>
  <c r="H71" i="14"/>
  <c r="G71" i="14"/>
  <c r="F71" i="14"/>
  <c r="E71" i="14"/>
  <c r="L57" i="14"/>
  <c r="K57" i="14"/>
  <c r="I57" i="14"/>
  <c r="H57" i="14"/>
  <c r="G57" i="14"/>
  <c r="F57" i="14"/>
  <c r="L55" i="14"/>
  <c r="L58" i="14" s="1"/>
  <c r="K55" i="14"/>
  <c r="K58" i="14" s="1"/>
  <c r="I55" i="14"/>
  <c r="H55" i="14"/>
  <c r="G55" i="14"/>
  <c r="G58" i="14" s="1"/>
  <c r="F55" i="14"/>
  <c r="F58" i="14" s="1"/>
  <c r="L54" i="14"/>
  <c r="K54" i="14"/>
  <c r="I54" i="14"/>
  <c r="H54" i="14"/>
  <c r="G54" i="14"/>
  <c r="F54" i="14"/>
  <c r="R49" i="14"/>
  <c r="V48" i="14"/>
  <c r="R46" i="14"/>
  <c r="M45" i="14"/>
  <c r="M49" i="14" s="1"/>
  <c r="L45" i="14"/>
  <c r="G45" i="14"/>
  <c r="F45" i="14"/>
  <c r="U34" i="14"/>
  <c r="U33" i="14"/>
  <c r="U32" i="14"/>
  <c r="U31" i="14"/>
  <c r="U30" i="14"/>
  <c r="G15" i="14"/>
  <c r="F15" i="14"/>
  <c r="L117" i="14"/>
  <c r="L115" i="14"/>
  <c r="K117" i="14"/>
  <c r="I117" i="14"/>
  <c r="H117" i="14"/>
  <c r="G117" i="14"/>
  <c r="F117" i="14"/>
  <c r="G12" i="14"/>
  <c r="F12" i="14"/>
  <c r="L114" i="14"/>
  <c r="K114" i="14"/>
  <c r="I114" i="14"/>
  <c r="H114" i="14"/>
  <c r="G114" i="14"/>
  <c r="F114" i="14"/>
  <c r="K1" i="14"/>
  <c r="L1" i="14" s="1"/>
  <c r="F1" i="14"/>
  <c r="F149" i="2"/>
  <c r="H109" i="14" s="1"/>
  <c r="E149" i="2"/>
  <c r="G109" i="14" s="1"/>
  <c r="D149" i="2"/>
  <c r="F109" i="14" s="1"/>
  <c r="P128" i="2"/>
  <c r="V87" i="14" s="1"/>
  <c r="H128" i="2"/>
  <c r="K87" i="14" s="1"/>
  <c r="G128" i="2"/>
  <c r="I87" i="14" s="1"/>
  <c r="F128" i="2"/>
  <c r="H87" i="14" s="1"/>
  <c r="E128" i="2"/>
  <c r="G87" i="14" s="1"/>
  <c r="D128" i="2"/>
  <c r="F87" i="14" s="1"/>
  <c r="AO190" i="2"/>
  <c r="AU186" i="14" s="1"/>
  <c r="AU187" i="14" s="1"/>
  <c r="AN190" i="2"/>
  <c r="AT186" i="14" s="1"/>
  <c r="AT187" i="14" s="1"/>
  <c r="AM190" i="2"/>
  <c r="AS186" i="14" s="1"/>
  <c r="AS187" i="14" s="1"/>
  <c r="AL190" i="2"/>
  <c r="AR186" i="14" s="1"/>
  <c r="AR187" i="14" s="1"/>
  <c r="AK190" i="2"/>
  <c r="AQ186" i="14" s="1"/>
  <c r="AQ187" i="14" s="1"/>
  <c r="AI190" i="2"/>
  <c r="AO186" i="14" s="1"/>
  <c r="AO187" i="14" s="1"/>
  <c r="AH190" i="2"/>
  <c r="AN186" i="14" s="1"/>
  <c r="AN187" i="14" s="1"/>
  <c r="AG190" i="2"/>
  <c r="AM186" i="14" s="1"/>
  <c r="AM187" i="14" s="1"/>
  <c r="AF190" i="2"/>
  <c r="AL186" i="14" s="1"/>
  <c r="AL187" i="14" s="1"/>
  <c r="AE190" i="2"/>
  <c r="AK186" i="14" s="1"/>
  <c r="AK187" i="14" s="1"/>
  <c r="AC190" i="2"/>
  <c r="AI186" i="14" s="1"/>
  <c r="AI187" i="14" s="1"/>
  <c r="AB190" i="2"/>
  <c r="AH186" i="14" s="1"/>
  <c r="AH187" i="14" s="1"/>
  <c r="AA190" i="2"/>
  <c r="AG186" i="14" s="1"/>
  <c r="AG187" i="14" s="1"/>
  <c r="Z190" i="2"/>
  <c r="AF186" i="14" s="1"/>
  <c r="AF187" i="14" s="1"/>
  <c r="Y190" i="2"/>
  <c r="AE186" i="14" s="1"/>
  <c r="AE187" i="14" s="1"/>
  <c r="W190" i="2"/>
  <c r="AC186" i="14" s="1"/>
  <c r="AC187" i="14" s="1"/>
  <c r="V190" i="2"/>
  <c r="AB186" i="14" s="1"/>
  <c r="AB187" i="14" s="1"/>
  <c r="U190" i="2"/>
  <c r="AA186" i="14" s="1"/>
  <c r="AA187" i="14" s="1"/>
  <c r="T190" i="2"/>
  <c r="Z186" i="14" s="1"/>
  <c r="Z187" i="14" s="1"/>
  <c r="S190" i="2"/>
  <c r="Y186" i="14" s="1"/>
  <c r="Y187" i="14" s="1"/>
  <c r="Q190" i="2"/>
  <c r="W186" i="14" s="1"/>
  <c r="W187" i="14" s="1"/>
  <c r="P190" i="2"/>
  <c r="V186" i="14" s="1"/>
  <c r="V187" i="14" s="1"/>
  <c r="O190" i="2"/>
  <c r="U186" i="14" s="1"/>
  <c r="U187" i="14" s="1"/>
  <c r="N190" i="2"/>
  <c r="T186" i="14" s="1"/>
  <c r="T187" i="14" s="1"/>
  <c r="M190" i="2"/>
  <c r="S186" i="14" s="1"/>
  <c r="S187" i="14" s="1"/>
  <c r="K190" i="2"/>
  <c r="Q186" i="14" s="1"/>
  <c r="Q187" i="14" s="1"/>
  <c r="J190" i="2"/>
  <c r="P186" i="14" s="1"/>
  <c r="P187" i="14" s="1"/>
  <c r="I190" i="2"/>
  <c r="O186" i="14" s="1"/>
  <c r="O187" i="14" s="1"/>
  <c r="H190" i="2"/>
  <c r="N186" i="14" s="1"/>
  <c r="N187" i="14" s="1"/>
  <c r="G190" i="2"/>
  <c r="M186" i="14" s="1"/>
  <c r="M187" i="14" s="1"/>
  <c r="HE19" i="2"/>
  <c r="HF19" i="2" s="1"/>
  <c r="IW147" i="14" s="1"/>
  <c r="HD19" i="2"/>
  <c r="IU147" i="14" s="1"/>
  <c r="HB19" i="2"/>
  <c r="HC19" i="2" s="1"/>
  <c r="IT147" i="14" s="1"/>
  <c r="HA19" i="2"/>
  <c r="IR147" i="14" s="1"/>
  <c r="E169" i="2"/>
  <c r="FF19" i="2"/>
  <c r="FC19" i="2"/>
  <c r="GT147" i="14" s="1"/>
  <c r="FB19" i="2"/>
  <c r="GS147" i="14" s="1"/>
  <c r="DF19" i="2"/>
  <c r="DG19" i="2" s="1"/>
  <c r="EX147" i="14" s="1"/>
  <c r="DD19" i="2"/>
  <c r="DE19" i="2" s="1"/>
  <c r="EV147" i="14" s="1"/>
  <c r="DC19" i="2"/>
  <c r="ET147" i="14" s="1"/>
  <c r="BG19" i="2"/>
  <c r="BD19" i="2"/>
  <c r="AV19" i="2"/>
  <c r="CM147" i="14" s="1"/>
  <c r="AQ19" i="2"/>
  <c r="CH147" i="14" s="1"/>
  <c r="AL19" i="2"/>
  <c r="CC147" i="14" s="1"/>
  <c r="AG19" i="2"/>
  <c r="BX147" i="14" s="1"/>
  <c r="AB19" i="2"/>
  <c r="BS147" i="14" s="1"/>
  <c r="W19" i="2"/>
  <c r="BN147" i="14" s="1"/>
  <c r="R19" i="2"/>
  <c r="BI147" i="14" s="1"/>
  <c r="M19" i="2"/>
  <c r="BD147" i="14" s="1"/>
  <c r="N19" i="2"/>
  <c r="BE147" i="14" s="1"/>
  <c r="G19" i="2"/>
  <c r="AX147" i="14" s="1"/>
  <c r="T32" i="3"/>
  <c r="T33" i="3"/>
  <c r="T34" i="3"/>
  <c r="T35" i="3"/>
  <c r="T31" i="3"/>
  <c r="K63" i="9"/>
  <c r="L63" i="9"/>
  <c r="K64" i="9"/>
  <c r="L64" i="9"/>
  <c r="K65" i="9"/>
  <c r="L65" i="9"/>
  <c r="K66" i="9"/>
  <c r="L66" i="9"/>
  <c r="K67" i="9"/>
  <c r="L67" i="9"/>
  <c r="K68" i="9"/>
  <c r="L68" i="9"/>
  <c r="K69" i="9"/>
  <c r="L69" i="9"/>
  <c r="K70" i="9"/>
  <c r="L70" i="9"/>
  <c r="K71" i="9"/>
  <c r="L71" i="9"/>
  <c r="G63" i="9"/>
  <c r="H63" i="9"/>
  <c r="I63" i="9"/>
  <c r="J63" i="9"/>
  <c r="G64" i="9"/>
  <c r="H64" i="9"/>
  <c r="I64" i="9"/>
  <c r="J64" i="9"/>
  <c r="G65" i="9"/>
  <c r="H65" i="9"/>
  <c r="I65" i="9"/>
  <c r="J65" i="9"/>
  <c r="G66" i="9"/>
  <c r="H66" i="9"/>
  <c r="I66" i="9"/>
  <c r="J66" i="9"/>
  <c r="G67" i="9"/>
  <c r="H67" i="9"/>
  <c r="I67" i="9"/>
  <c r="J67" i="9"/>
  <c r="G68" i="9"/>
  <c r="H68" i="9"/>
  <c r="I68" i="9"/>
  <c r="J68" i="9"/>
  <c r="G69" i="9"/>
  <c r="H69" i="9"/>
  <c r="I69" i="9"/>
  <c r="J69" i="9"/>
  <c r="G70" i="9"/>
  <c r="H70" i="9"/>
  <c r="I70" i="9"/>
  <c r="J70" i="9"/>
  <c r="G71" i="9"/>
  <c r="H71" i="9"/>
  <c r="I71" i="9"/>
  <c r="J71" i="9"/>
  <c r="V46" i="14" l="1"/>
  <c r="V47" i="14" s="1"/>
  <c r="M24" i="14"/>
  <c r="M30" i="14" s="1"/>
  <c r="G46" i="14"/>
  <c r="HG19" i="2"/>
  <c r="IX147" i="14" s="1"/>
  <c r="HH19" i="2"/>
  <c r="HI19" i="2" s="1"/>
  <c r="IZ147" i="14" s="1"/>
  <c r="FD19" i="2"/>
  <c r="GU147" i="14" s="1"/>
  <c r="FE19" i="2"/>
  <c r="GV147" i="14" s="1"/>
  <c r="F14" i="14"/>
  <c r="F17" i="14" s="1"/>
  <c r="G14" i="14"/>
  <c r="G17" i="14" s="1"/>
  <c r="HJ19" i="2"/>
  <c r="JA147" i="14" s="1"/>
  <c r="F166" i="14"/>
  <c r="F169" i="2"/>
  <c r="F170" i="2" s="1"/>
  <c r="G167" i="14" s="1"/>
  <c r="CU147" i="14"/>
  <c r="BE19" i="2"/>
  <c r="CU88" i="3" s="1"/>
  <c r="BI19" i="2"/>
  <c r="CY88" i="3" s="1"/>
  <c r="BH19" i="2"/>
  <c r="CY147" i="14" s="1"/>
  <c r="CX147" i="14"/>
  <c r="GW147" i="14"/>
  <c r="FG19" i="2"/>
  <c r="FI19" i="2" s="1"/>
  <c r="GY88" i="3" s="1"/>
  <c r="EU147" i="14"/>
  <c r="EW147" i="14"/>
  <c r="IS147" i="14"/>
  <c r="IV147" i="14"/>
  <c r="F46" i="14"/>
  <c r="K59" i="14"/>
  <c r="L59" i="14"/>
  <c r="H56" i="14"/>
  <c r="I56" i="14"/>
  <c r="P24" i="14"/>
  <c r="P30" i="14" s="1"/>
  <c r="Q24" i="14"/>
  <c r="Q30" i="14" s="1"/>
  <c r="R24" i="14"/>
  <c r="R30" i="14" s="1"/>
  <c r="S24" i="14"/>
  <c r="S30" i="14" s="1"/>
  <c r="F16" i="14"/>
  <c r="G56" i="14"/>
  <c r="L49" i="14"/>
  <c r="I58" i="14"/>
  <c r="I59" i="14" s="1"/>
  <c r="Q47" i="14"/>
  <c r="R50" i="14" s="1"/>
  <c r="R51" i="14" s="1"/>
  <c r="D24" i="14"/>
  <c r="D30" i="14" s="1"/>
  <c r="F24" i="14"/>
  <c r="F30" i="14" s="1"/>
  <c r="K56" i="14"/>
  <c r="G24" i="14"/>
  <c r="G30" i="14" s="1"/>
  <c r="F59" i="14"/>
  <c r="T24" i="14"/>
  <c r="T30" i="14" s="1"/>
  <c r="K24" i="14"/>
  <c r="K30" i="14" s="1"/>
  <c r="L46" i="14"/>
  <c r="L24" i="14"/>
  <c r="L30" i="14" s="1"/>
  <c r="M46" i="14"/>
  <c r="F56" i="14"/>
  <c r="E24" i="14"/>
  <c r="E30" i="14" s="1"/>
  <c r="H24" i="14"/>
  <c r="H30" i="14" s="1"/>
  <c r="I24" i="14"/>
  <c r="I30" i="14" s="1"/>
  <c r="G59" i="14"/>
  <c r="N24" i="14"/>
  <c r="N30" i="14" s="1"/>
  <c r="O24" i="14"/>
  <c r="O30" i="14" s="1"/>
  <c r="G16" i="14"/>
  <c r="L116" i="14"/>
  <c r="L118" i="14"/>
  <c r="L119" i="14" s="1"/>
  <c r="L56" i="14"/>
  <c r="F115" i="14"/>
  <c r="G115" i="14"/>
  <c r="H115" i="14"/>
  <c r="I115" i="14"/>
  <c r="K115" i="14"/>
  <c r="H58" i="14"/>
  <c r="H59" i="14" s="1"/>
  <c r="DH19" i="2"/>
  <c r="EY147" i="14" s="1"/>
  <c r="E59" i="9"/>
  <c r="F59" i="9"/>
  <c r="G59" i="9"/>
  <c r="H59" i="9"/>
  <c r="I59" i="9"/>
  <c r="J59" i="9"/>
  <c r="K59" i="9"/>
  <c r="L59" i="9"/>
  <c r="M59" i="9"/>
  <c r="O59" i="9"/>
  <c r="P59" i="9"/>
  <c r="Q59" i="9"/>
  <c r="R59" i="9"/>
  <c r="S59" i="9"/>
  <c r="T59" i="9"/>
  <c r="U59" i="9"/>
  <c r="V59" i="9"/>
  <c r="W59" i="9"/>
  <c r="Y59" i="9"/>
  <c r="Z59" i="9"/>
  <c r="AA59" i="9"/>
  <c r="AB59" i="9"/>
  <c r="AC59" i="9"/>
  <c r="AD59" i="9"/>
  <c r="AE59" i="9"/>
  <c r="AF59" i="9"/>
  <c r="AG59" i="9"/>
  <c r="AI59" i="9"/>
  <c r="AJ59" i="9"/>
  <c r="AK59" i="9"/>
  <c r="AL59" i="9"/>
  <c r="AM59" i="9"/>
  <c r="AN59" i="9"/>
  <c r="AO59" i="9"/>
  <c r="AP59" i="9"/>
  <c r="AQ59" i="9"/>
  <c r="AS59" i="9"/>
  <c r="AT59" i="9"/>
  <c r="AU59" i="9"/>
  <c r="AV59" i="9"/>
  <c r="AW59" i="9"/>
  <c r="AX59" i="9"/>
  <c r="AY59" i="9"/>
  <c r="AZ59" i="9"/>
  <c r="BA59" i="9"/>
  <c r="E60" i="9"/>
  <c r="F60" i="9"/>
  <c r="G60" i="9"/>
  <c r="H60" i="9"/>
  <c r="I60" i="9"/>
  <c r="J60" i="9"/>
  <c r="K60" i="9"/>
  <c r="L60" i="9"/>
  <c r="M60" i="9"/>
  <c r="O60" i="9"/>
  <c r="P60" i="9"/>
  <c r="Q60" i="9"/>
  <c r="R60" i="9"/>
  <c r="S60" i="9"/>
  <c r="T60" i="9"/>
  <c r="U60" i="9"/>
  <c r="V60" i="9"/>
  <c r="W60" i="9"/>
  <c r="Y60" i="9"/>
  <c r="Z60" i="9"/>
  <c r="AA60" i="9"/>
  <c r="AB60" i="9"/>
  <c r="AC60" i="9"/>
  <c r="AD60" i="9"/>
  <c r="AE60" i="9"/>
  <c r="AF60" i="9"/>
  <c r="AG60" i="9"/>
  <c r="AI60" i="9"/>
  <c r="AJ60" i="9"/>
  <c r="AK60" i="9"/>
  <c r="AL60" i="9"/>
  <c r="AM60" i="9"/>
  <c r="AN60" i="9"/>
  <c r="AO60" i="9"/>
  <c r="AP60" i="9"/>
  <c r="AQ60" i="9"/>
  <c r="AS60" i="9"/>
  <c r="AT60" i="9"/>
  <c r="AU60" i="9"/>
  <c r="AV60" i="9"/>
  <c r="AW60" i="9"/>
  <c r="AX60" i="9"/>
  <c r="AY60" i="9"/>
  <c r="AZ60" i="9"/>
  <c r="BA60" i="9"/>
  <c r="E58" i="9"/>
  <c r="F58" i="9"/>
  <c r="G58" i="9"/>
  <c r="H58" i="9"/>
  <c r="I58" i="9"/>
  <c r="J58" i="9"/>
  <c r="K58" i="9"/>
  <c r="L58" i="9"/>
  <c r="M58" i="9"/>
  <c r="N58" i="9"/>
  <c r="O58" i="9"/>
  <c r="P58" i="9"/>
  <c r="Q58" i="9"/>
  <c r="R58" i="9"/>
  <c r="S58" i="9"/>
  <c r="T58" i="9"/>
  <c r="U58" i="9"/>
  <c r="V58" i="9"/>
  <c r="W58" i="9"/>
  <c r="X58" i="9"/>
  <c r="Y58" i="9"/>
  <c r="Z58" i="9"/>
  <c r="AA58" i="9"/>
  <c r="AB58" i="9"/>
  <c r="AC58" i="9"/>
  <c r="AD58" i="9"/>
  <c r="AE58" i="9"/>
  <c r="AF58" i="9"/>
  <c r="AG58" i="9"/>
  <c r="AH58" i="9"/>
  <c r="AI58" i="9"/>
  <c r="AJ58" i="9"/>
  <c r="AK58" i="9"/>
  <c r="AL58" i="9"/>
  <c r="AM58" i="9"/>
  <c r="AN58" i="9"/>
  <c r="AO58" i="9"/>
  <c r="AP58" i="9"/>
  <c r="AQ58" i="9"/>
  <c r="AR58" i="9"/>
  <c r="AS58" i="9"/>
  <c r="AT58" i="9"/>
  <c r="AU58" i="9"/>
  <c r="AV58" i="9"/>
  <c r="AW58" i="9"/>
  <c r="AX58" i="9"/>
  <c r="AY58" i="9"/>
  <c r="AZ58" i="9"/>
  <c r="BA58" i="9"/>
  <c r="M52" i="9"/>
  <c r="N52" i="9"/>
  <c r="O52" i="9"/>
  <c r="P52" i="9"/>
  <c r="Q52" i="9"/>
  <c r="R52" i="9"/>
  <c r="S52" i="9"/>
  <c r="T52" i="9"/>
  <c r="U52" i="9"/>
  <c r="V52" i="9"/>
  <c r="W52" i="9"/>
  <c r="X52" i="9"/>
  <c r="Y52" i="9"/>
  <c r="Z52" i="9"/>
  <c r="AA52" i="9"/>
  <c r="AB52" i="9"/>
  <c r="AC52" i="9"/>
  <c r="AD52" i="9"/>
  <c r="AE52" i="9"/>
  <c r="AF52" i="9"/>
  <c r="AG52" i="9"/>
  <c r="AH52" i="9"/>
  <c r="AI52" i="9"/>
  <c r="AJ52" i="9"/>
  <c r="AK52" i="9"/>
  <c r="AL52" i="9"/>
  <c r="AM52" i="9"/>
  <c r="AN52" i="9"/>
  <c r="AO52" i="9"/>
  <c r="AP52" i="9"/>
  <c r="AQ52" i="9"/>
  <c r="AR52" i="9"/>
  <c r="AS52" i="9"/>
  <c r="AT52" i="9"/>
  <c r="AU52" i="9"/>
  <c r="AV52" i="9"/>
  <c r="AW52" i="9"/>
  <c r="AX52" i="9"/>
  <c r="AY52" i="9"/>
  <c r="AZ52" i="9"/>
  <c r="BA52" i="9"/>
  <c r="M53" i="9"/>
  <c r="N53" i="9"/>
  <c r="O53" i="9"/>
  <c r="P53" i="9"/>
  <c r="Q53" i="9"/>
  <c r="R53" i="9"/>
  <c r="S53" i="9"/>
  <c r="T53" i="9"/>
  <c r="U53" i="9"/>
  <c r="V53" i="9"/>
  <c r="W53" i="9"/>
  <c r="X53" i="9"/>
  <c r="Y53" i="9"/>
  <c r="Z53" i="9"/>
  <c r="AA53" i="9"/>
  <c r="AB53" i="9"/>
  <c r="AC53" i="9"/>
  <c r="AD53" i="9"/>
  <c r="AE53" i="9"/>
  <c r="AF53" i="9"/>
  <c r="AG53" i="9"/>
  <c r="AH53" i="9"/>
  <c r="AI53" i="9"/>
  <c r="AJ53" i="9"/>
  <c r="AK53" i="9"/>
  <c r="AL53" i="9"/>
  <c r="AM53" i="9"/>
  <c r="AN53" i="9"/>
  <c r="AO53" i="9"/>
  <c r="AP53" i="9"/>
  <c r="AQ53" i="9"/>
  <c r="AR53" i="9"/>
  <c r="AS53" i="9"/>
  <c r="AT53" i="9"/>
  <c r="AU53" i="9"/>
  <c r="AV53" i="9"/>
  <c r="AW53" i="9"/>
  <c r="AX53" i="9"/>
  <c r="AY53" i="9"/>
  <c r="AZ53" i="9"/>
  <c r="BA53" i="9"/>
  <c r="M54" i="9"/>
  <c r="N54" i="9"/>
  <c r="O54" i="9"/>
  <c r="P54" i="9"/>
  <c r="Q54" i="9"/>
  <c r="R54" i="9"/>
  <c r="S54" i="9"/>
  <c r="T54" i="9"/>
  <c r="U54" i="9"/>
  <c r="V54" i="9"/>
  <c r="W54" i="9"/>
  <c r="X54" i="9"/>
  <c r="Y54" i="9"/>
  <c r="Z54" i="9"/>
  <c r="AA54" i="9"/>
  <c r="AB54" i="9"/>
  <c r="AC54" i="9"/>
  <c r="AD54" i="9"/>
  <c r="AE54" i="9"/>
  <c r="AF54" i="9"/>
  <c r="AG54" i="9"/>
  <c r="AH54" i="9"/>
  <c r="AI54" i="9"/>
  <c r="AJ54" i="9"/>
  <c r="AK54" i="9"/>
  <c r="AL54" i="9"/>
  <c r="AM54" i="9"/>
  <c r="AN54" i="9"/>
  <c r="AO54" i="9"/>
  <c r="AP54" i="9"/>
  <c r="AQ54" i="9"/>
  <c r="AR54" i="9"/>
  <c r="AS54" i="9"/>
  <c r="AT54" i="9"/>
  <c r="AU54" i="9"/>
  <c r="AV54" i="9"/>
  <c r="AW54" i="9"/>
  <c r="AX54" i="9"/>
  <c r="AY54" i="9"/>
  <c r="AZ54" i="9"/>
  <c r="BA54" i="9"/>
  <c r="M55" i="9"/>
  <c r="N55" i="9"/>
  <c r="O55" i="9"/>
  <c r="P55" i="9"/>
  <c r="Q55" i="9"/>
  <c r="R55" i="9"/>
  <c r="S55" i="9"/>
  <c r="T55" i="9"/>
  <c r="U55" i="9"/>
  <c r="V55" i="9"/>
  <c r="W55" i="9"/>
  <c r="X55" i="9"/>
  <c r="Y55" i="9"/>
  <c r="Z55" i="9"/>
  <c r="AA55" i="9"/>
  <c r="AB55" i="9"/>
  <c r="AC55" i="9"/>
  <c r="AD55" i="9"/>
  <c r="AE55" i="9"/>
  <c r="AF55" i="9"/>
  <c r="AG55" i="9"/>
  <c r="AH55" i="9"/>
  <c r="AI55" i="9"/>
  <c r="AJ55" i="9"/>
  <c r="AK55" i="9"/>
  <c r="AL55" i="9"/>
  <c r="AM55" i="9"/>
  <c r="AN55" i="9"/>
  <c r="AO55" i="9"/>
  <c r="AP55" i="9"/>
  <c r="AQ55" i="9"/>
  <c r="AR55" i="9"/>
  <c r="AS55" i="9"/>
  <c r="AT55" i="9"/>
  <c r="AU55" i="9"/>
  <c r="AV55" i="9"/>
  <c r="AW55" i="9"/>
  <c r="AX55" i="9"/>
  <c r="AY55" i="9"/>
  <c r="AZ55" i="9"/>
  <c r="BA55" i="9"/>
  <c r="M56" i="9"/>
  <c r="N56" i="9"/>
  <c r="O56" i="9"/>
  <c r="P56" i="9"/>
  <c r="Q56" i="9"/>
  <c r="R56" i="9"/>
  <c r="S56" i="9"/>
  <c r="T56" i="9"/>
  <c r="U56" i="9"/>
  <c r="V56" i="9"/>
  <c r="W56" i="9"/>
  <c r="X56" i="9"/>
  <c r="Y56" i="9"/>
  <c r="Z56" i="9"/>
  <c r="AA56" i="9"/>
  <c r="AB56" i="9"/>
  <c r="AC56" i="9"/>
  <c r="AD56" i="9"/>
  <c r="AE56" i="9"/>
  <c r="AF56" i="9"/>
  <c r="AG56" i="9"/>
  <c r="AH56" i="9"/>
  <c r="AI56" i="9"/>
  <c r="AJ56" i="9"/>
  <c r="AK56" i="9"/>
  <c r="AL56" i="9"/>
  <c r="AM56" i="9"/>
  <c r="AN56" i="9"/>
  <c r="AO56" i="9"/>
  <c r="AP56" i="9"/>
  <c r="AQ56" i="9"/>
  <c r="AR56" i="9"/>
  <c r="AS56" i="9"/>
  <c r="AT56" i="9"/>
  <c r="AU56" i="9"/>
  <c r="AV56" i="9"/>
  <c r="AW56" i="9"/>
  <c r="AX56" i="9"/>
  <c r="AY56" i="9"/>
  <c r="AZ56" i="9"/>
  <c r="BA56" i="9"/>
  <c r="M57" i="9"/>
  <c r="N57" i="9"/>
  <c r="O57" i="9"/>
  <c r="P57" i="9"/>
  <c r="Q57" i="9"/>
  <c r="R57" i="9"/>
  <c r="S57" i="9"/>
  <c r="T57" i="9"/>
  <c r="U57" i="9"/>
  <c r="V57" i="9"/>
  <c r="W57" i="9"/>
  <c r="X57" i="9"/>
  <c r="Y57" i="9"/>
  <c r="Z57" i="9"/>
  <c r="AA57" i="9"/>
  <c r="AB57" i="9"/>
  <c r="AC57" i="9"/>
  <c r="AD57" i="9"/>
  <c r="AE57" i="9"/>
  <c r="AF57" i="9"/>
  <c r="AG57" i="9"/>
  <c r="AH57" i="9"/>
  <c r="AI57" i="9"/>
  <c r="AJ57" i="9"/>
  <c r="AK57" i="9"/>
  <c r="AL57" i="9"/>
  <c r="AM57" i="9"/>
  <c r="AN57" i="9"/>
  <c r="AO57" i="9"/>
  <c r="AP57" i="9"/>
  <c r="AQ57" i="9"/>
  <c r="AR57" i="9"/>
  <c r="AS57" i="9"/>
  <c r="AT57" i="9"/>
  <c r="AU57" i="9"/>
  <c r="AV57" i="9"/>
  <c r="AW57" i="9"/>
  <c r="AX57" i="9"/>
  <c r="AY57" i="9"/>
  <c r="AZ57" i="9"/>
  <c r="BA57" i="9"/>
  <c r="D52" i="9"/>
  <c r="E52" i="9"/>
  <c r="F52" i="9"/>
  <c r="G52" i="9"/>
  <c r="H52" i="9"/>
  <c r="I52" i="9"/>
  <c r="J52" i="9"/>
  <c r="K52" i="9"/>
  <c r="L52" i="9"/>
  <c r="D53" i="9"/>
  <c r="E53" i="9"/>
  <c r="F53" i="9"/>
  <c r="G53" i="9"/>
  <c r="H53" i="9"/>
  <c r="I53" i="9"/>
  <c r="J53" i="9"/>
  <c r="K53" i="9"/>
  <c r="L53" i="9"/>
  <c r="D54" i="9"/>
  <c r="E54" i="9"/>
  <c r="F54" i="9"/>
  <c r="G54" i="9"/>
  <c r="H54" i="9"/>
  <c r="I54" i="9"/>
  <c r="J54" i="9"/>
  <c r="K54" i="9"/>
  <c r="L54" i="9"/>
  <c r="D55" i="9"/>
  <c r="E55" i="9"/>
  <c r="F55" i="9"/>
  <c r="G55" i="9"/>
  <c r="H55" i="9"/>
  <c r="I55" i="9"/>
  <c r="J55" i="9"/>
  <c r="K55" i="9"/>
  <c r="L55" i="9"/>
  <c r="D56" i="9"/>
  <c r="E56" i="9"/>
  <c r="F56" i="9"/>
  <c r="G56" i="9"/>
  <c r="H56" i="9"/>
  <c r="I56" i="9"/>
  <c r="J56" i="9"/>
  <c r="K56" i="9"/>
  <c r="L56" i="9"/>
  <c r="D57" i="9"/>
  <c r="E57" i="9"/>
  <c r="F57" i="9"/>
  <c r="G57" i="9"/>
  <c r="H57" i="9"/>
  <c r="I57" i="9"/>
  <c r="J57" i="9"/>
  <c r="K57" i="9"/>
  <c r="L57" i="9"/>
  <c r="D58" i="9"/>
  <c r="D64" i="2"/>
  <c r="E51" i="9" s="1"/>
  <c r="E64" i="2"/>
  <c r="F51" i="9" s="1"/>
  <c r="F64" i="2"/>
  <c r="G51" i="9" s="1"/>
  <c r="G64" i="2"/>
  <c r="H51" i="9" s="1"/>
  <c r="H64" i="2"/>
  <c r="I51" i="9" s="1"/>
  <c r="I64" i="2"/>
  <c r="J51" i="9" s="1"/>
  <c r="J64" i="2"/>
  <c r="K51" i="9" s="1"/>
  <c r="K64" i="2"/>
  <c r="L51" i="9" s="1"/>
  <c r="L64" i="2"/>
  <c r="M51" i="9" s="1"/>
  <c r="D51" i="9"/>
  <c r="AQ64" i="2"/>
  <c r="AR51" i="9" s="1"/>
  <c r="AR64" i="2"/>
  <c r="AS51" i="9" s="1"/>
  <c r="AS64" i="2"/>
  <c r="AT51" i="9" s="1"/>
  <c r="AT64" i="2"/>
  <c r="AU51" i="9" s="1"/>
  <c r="AU64" i="2"/>
  <c r="AV51" i="9" s="1"/>
  <c r="AV64" i="2"/>
  <c r="AW51" i="9" s="1"/>
  <c r="AW64" i="2"/>
  <c r="AX51" i="9" s="1"/>
  <c r="AX64" i="2"/>
  <c r="AY51" i="9" s="1"/>
  <c r="AY64" i="2"/>
  <c r="AZ51" i="9" s="1"/>
  <c r="AZ64" i="2"/>
  <c r="BA51" i="9" s="1"/>
  <c r="AG64" i="2"/>
  <c r="AH51" i="9" s="1"/>
  <c r="AH64" i="2"/>
  <c r="AI51" i="9" s="1"/>
  <c r="AI64" i="2"/>
  <c r="AJ51" i="9" s="1"/>
  <c r="AJ64" i="2"/>
  <c r="AK51" i="9" s="1"/>
  <c r="AK64" i="2"/>
  <c r="AL51" i="9" s="1"/>
  <c r="AL64" i="2"/>
  <c r="AM51" i="9" s="1"/>
  <c r="AM64" i="2"/>
  <c r="AN51" i="9" s="1"/>
  <c r="AN64" i="2"/>
  <c r="AO51" i="9" s="1"/>
  <c r="AO64" i="2"/>
  <c r="AP51" i="9" s="1"/>
  <c r="AP64" i="2"/>
  <c r="AQ51" i="9" s="1"/>
  <c r="M64" i="2"/>
  <c r="N51" i="9" s="1"/>
  <c r="N64" i="2"/>
  <c r="O51" i="9" s="1"/>
  <c r="O64" i="2"/>
  <c r="P51" i="9" s="1"/>
  <c r="P64" i="2"/>
  <c r="Q51" i="9" s="1"/>
  <c r="Q64" i="2"/>
  <c r="R51" i="9" s="1"/>
  <c r="R64" i="2"/>
  <c r="S51" i="9" s="1"/>
  <c r="S64" i="2"/>
  <c r="T51" i="9" s="1"/>
  <c r="T64" i="2"/>
  <c r="U51" i="9" s="1"/>
  <c r="U64" i="2"/>
  <c r="V51" i="9" s="1"/>
  <c r="V64" i="2"/>
  <c r="W51" i="9" s="1"/>
  <c r="W64" i="2"/>
  <c r="X51" i="9" s="1"/>
  <c r="X64" i="2"/>
  <c r="Y51" i="9" s="1"/>
  <c r="Y64" i="2"/>
  <c r="Z51" i="9" s="1"/>
  <c r="Z64" i="2"/>
  <c r="AA51" i="9" s="1"/>
  <c r="AA64" i="2"/>
  <c r="AB51" i="9" s="1"/>
  <c r="AB64" i="2"/>
  <c r="AC51" i="9" s="1"/>
  <c r="AC64" i="2"/>
  <c r="AD51" i="9" s="1"/>
  <c r="AD64" i="2"/>
  <c r="AE51" i="9" s="1"/>
  <c r="AE64" i="2"/>
  <c r="AF51" i="9" s="1"/>
  <c r="AF64" i="2"/>
  <c r="AG51" i="9" s="1"/>
  <c r="D170" i="2"/>
  <c r="E167" i="14" s="1"/>
  <c r="E170" i="2"/>
  <c r="F167" i="14" s="1"/>
  <c r="C170" i="2"/>
  <c r="D167" i="14" s="1"/>
  <c r="F40" i="3"/>
  <c r="G40" i="3"/>
  <c r="H40" i="3"/>
  <c r="I40" i="3"/>
  <c r="J40" i="3"/>
  <c r="K40" i="3"/>
  <c r="F41" i="3"/>
  <c r="G41" i="3"/>
  <c r="H41" i="3"/>
  <c r="I41" i="3"/>
  <c r="J41" i="3"/>
  <c r="J44" i="3" s="1"/>
  <c r="K41" i="3"/>
  <c r="K44" i="3" s="1"/>
  <c r="F43" i="3"/>
  <c r="G43" i="3"/>
  <c r="H43" i="3"/>
  <c r="I43" i="3"/>
  <c r="J43" i="3"/>
  <c r="K43" i="3"/>
  <c r="D150" i="2"/>
  <c r="F110" i="14" s="1"/>
  <c r="E150" i="2"/>
  <c r="G110" i="14" s="1"/>
  <c r="F150" i="2"/>
  <c r="H110" i="14" s="1"/>
  <c r="C150" i="2"/>
  <c r="E110" i="14" s="1"/>
  <c r="V113" i="2"/>
  <c r="AB72" i="14" s="1"/>
  <c r="W113" i="2"/>
  <c r="AC72" i="14" s="1"/>
  <c r="V114" i="2"/>
  <c r="AB73" i="14" s="1"/>
  <c r="W114" i="2"/>
  <c r="AC73" i="14" s="1"/>
  <c r="V115" i="2"/>
  <c r="AB74" i="14" s="1"/>
  <c r="W115" i="2"/>
  <c r="AC74" i="14" s="1"/>
  <c r="V116" i="2"/>
  <c r="AB75" i="14" s="1"/>
  <c r="W116" i="2"/>
  <c r="AC75" i="14" s="1"/>
  <c r="V117" i="2"/>
  <c r="AB76" i="14" s="1"/>
  <c r="W117" i="2"/>
  <c r="AC76" i="14" s="1"/>
  <c r="V118" i="2"/>
  <c r="AB77" i="14" s="1"/>
  <c r="W118" i="2"/>
  <c r="AC77" i="14" s="1"/>
  <c r="V119" i="2"/>
  <c r="AB78" i="14" s="1"/>
  <c r="W119" i="2"/>
  <c r="AC78" i="14" s="1"/>
  <c r="V120" i="2"/>
  <c r="AB79" i="14" s="1"/>
  <c r="W120" i="2"/>
  <c r="AC79" i="14" s="1"/>
  <c r="V121" i="2"/>
  <c r="AB80" i="14" s="1"/>
  <c r="W121" i="2"/>
  <c r="AC80" i="14" s="1"/>
  <c r="V122" i="2"/>
  <c r="AB81" i="14" s="1"/>
  <c r="W122" i="2"/>
  <c r="AC81" i="14" s="1"/>
  <c r="V123" i="2"/>
  <c r="AB82" i="14" s="1"/>
  <c r="W123" i="2"/>
  <c r="AC82" i="14" s="1"/>
  <c r="V124" i="2"/>
  <c r="AB83" i="14" s="1"/>
  <c r="W124" i="2"/>
  <c r="AC83" i="14" s="1"/>
  <c r="V125" i="2"/>
  <c r="AB84" i="14" s="1"/>
  <c r="W125" i="2"/>
  <c r="AC84" i="14" s="1"/>
  <c r="V126" i="2"/>
  <c r="AB85" i="14" s="1"/>
  <c r="W126" i="2"/>
  <c r="AC85" i="14" s="1"/>
  <c r="V127" i="2"/>
  <c r="AB86" i="14" s="1"/>
  <c r="W127" i="2"/>
  <c r="AC86" i="14" s="1"/>
  <c r="V128" i="2"/>
  <c r="AB87" i="14" s="1"/>
  <c r="W128" i="2"/>
  <c r="AC87" i="14" s="1"/>
  <c r="S113" i="2"/>
  <c r="Y72" i="14" s="1"/>
  <c r="T113" i="2"/>
  <c r="Z72" i="14" s="1"/>
  <c r="S114" i="2"/>
  <c r="Y73" i="14" s="1"/>
  <c r="T114" i="2"/>
  <c r="Z73" i="14" s="1"/>
  <c r="S115" i="2"/>
  <c r="Y74" i="14" s="1"/>
  <c r="T115" i="2"/>
  <c r="Z74" i="14" s="1"/>
  <c r="S116" i="2"/>
  <c r="Y75" i="14" s="1"/>
  <c r="T116" i="2"/>
  <c r="Z75" i="14" s="1"/>
  <c r="S117" i="2"/>
  <c r="Y76" i="14" s="1"/>
  <c r="T117" i="2"/>
  <c r="Z76" i="14" s="1"/>
  <c r="S118" i="2"/>
  <c r="Y77" i="14" s="1"/>
  <c r="T118" i="2"/>
  <c r="Z77" i="14" s="1"/>
  <c r="S119" i="2"/>
  <c r="Y78" i="14" s="1"/>
  <c r="T119" i="2"/>
  <c r="Z78" i="14" s="1"/>
  <c r="S120" i="2"/>
  <c r="Y79" i="14" s="1"/>
  <c r="T120" i="2"/>
  <c r="Z79" i="14" s="1"/>
  <c r="S121" i="2"/>
  <c r="Y80" i="14" s="1"/>
  <c r="T121" i="2"/>
  <c r="Z80" i="14" s="1"/>
  <c r="S122" i="2"/>
  <c r="Y81" i="14" s="1"/>
  <c r="T122" i="2"/>
  <c r="Z81" i="14" s="1"/>
  <c r="S123" i="2"/>
  <c r="Y82" i="14" s="1"/>
  <c r="T123" i="2"/>
  <c r="Z82" i="14" s="1"/>
  <c r="S124" i="2"/>
  <c r="Y83" i="14" s="1"/>
  <c r="T124" i="2"/>
  <c r="Z83" i="14" s="1"/>
  <c r="S125" i="2"/>
  <c r="Y84" i="14" s="1"/>
  <c r="T125" i="2"/>
  <c r="Z84" i="14" s="1"/>
  <c r="S126" i="2"/>
  <c r="Y85" i="14" s="1"/>
  <c r="T126" i="2"/>
  <c r="Z85" i="14" s="1"/>
  <c r="S127" i="2"/>
  <c r="Y86" i="14" s="1"/>
  <c r="T127" i="2"/>
  <c r="Z86" i="14" s="1"/>
  <c r="S128" i="2"/>
  <c r="Y87" i="14" s="1"/>
  <c r="T128" i="2"/>
  <c r="Z87" i="14" s="1"/>
  <c r="P113" i="2"/>
  <c r="V72" i="14" s="1"/>
  <c r="Q113" i="2"/>
  <c r="W72" i="14" s="1"/>
  <c r="P114" i="2"/>
  <c r="V73" i="14" s="1"/>
  <c r="Q114" i="2"/>
  <c r="W73" i="14" s="1"/>
  <c r="P115" i="2"/>
  <c r="V74" i="14" s="1"/>
  <c r="Q115" i="2"/>
  <c r="W74" i="14" s="1"/>
  <c r="P116" i="2"/>
  <c r="V75" i="14" s="1"/>
  <c r="Q116" i="2"/>
  <c r="W75" i="14" s="1"/>
  <c r="P117" i="2"/>
  <c r="V76" i="14" s="1"/>
  <c r="Q117" i="2"/>
  <c r="W76" i="14" s="1"/>
  <c r="P118" i="2"/>
  <c r="V77" i="14" s="1"/>
  <c r="Q118" i="2"/>
  <c r="W77" i="14" s="1"/>
  <c r="P119" i="2"/>
  <c r="V78" i="14" s="1"/>
  <c r="Q119" i="2"/>
  <c r="W78" i="14" s="1"/>
  <c r="P120" i="2"/>
  <c r="V79" i="14" s="1"/>
  <c r="Q120" i="2"/>
  <c r="W79" i="14" s="1"/>
  <c r="P121" i="2"/>
  <c r="V80" i="14" s="1"/>
  <c r="Q121" i="2"/>
  <c r="W80" i="14" s="1"/>
  <c r="P122" i="2"/>
  <c r="V81" i="14" s="1"/>
  <c r="Q122" i="2"/>
  <c r="W81" i="14" s="1"/>
  <c r="P123" i="2"/>
  <c r="V82" i="14" s="1"/>
  <c r="Q123" i="2"/>
  <c r="W82" i="14" s="1"/>
  <c r="P124" i="2"/>
  <c r="V83" i="14" s="1"/>
  <c r="Q124" i="2"/>
  <c r="W83" i="14" s="1"/>
  <c r="P125" i="2"/>
  <c r="V84" i="14" s="1"/>
  <c r="Q125" i="2"/>
  <c r="W84" i="14" s="1"/>
  <c r="P126" i="2"/>
  <c r="V85" i="14" s="1"/>
  <c r="Q126" i="2"/>
  <c r="W85" i="14" s="1"/>
  <c r="P127" i="2"/>
  <c r="V86" i="14" s="1"/>
  <c r="Q127" i="2"/>
  <c r="W86" i="14" s="1"/>
  <c r="Q128" i="2"/>
  <c r="W87" i="14" s="1"/>
  <c r="M113" i="2"/>
  <c r="S72" i="14" s="1"/>
  <c r="N113" i="2"/>
  <c r="T72" i="14" s="1"/>
  <c r="M114" i="2"/>
  <c r="S73" i="14" s="1"/>
  <c r="N114" i="2"/>
  <c r="T73" i="14" s="1"/>
  <c r="M115" i="2"/>
  <c r="S74" i="14" s="1"/>
  <c r="N115" i="2"/>
  <c r="T74" i="14" s="1"/>
  <c r="M116" i="2"/>
  <c r="S75" i="14" s="1"/>
  <c r="N116" i="2"/>
  <c r="T75" i="14" s="1"/>
  <c r="M117" i="2"/>
  <c r="S76" i="14" s="1"/>
  <c r="N117" i="2"/>
  <c r="T76" i="14" s="1"/>
  <c r="M118" i="2"/>
  <c r="S77" i="14" s="1"/>
  <c r="N118" i="2"/>
  <c r="T77" i="14" s="1"/>
  <c r="M119" i="2"/>
  <c r="S78" i="14" s="1"/>
  <c r="N119" i="2"/>
  <c r="T78" i="14" s="1"/>
  <c r="M120" i="2"/>
  <c r="S79" i="14" s="1"/>
  <c r="N120" i="2"/>
  <c r="T79" i="14" s="1"/>
  <c r="M121" i="2"/>
  <c r="S80" i="14" s="1"/>
  <c r="N121" i="2"/>
  <c r="T80" i="14" s="1"/>
  <c r="M122" i="2"/>
  <c r="S81" i="14" s="1"/>
  <c r="N122" i="2"/>
  <c r="T81" i="14" s="1"/>
  <c r="M123" i="2"/>
  <c r="S82" i="14" s="1"/>
  <c r="N123" i="2"/>
  <c r="T82" i="14" s="1"/>
  <c r="M124" i="2"/>
  <c r="S83" i="14" s="1"/>
  <c r="N124" i="2"/>
  <c r="T83" i="14" s="1"/>
  <c r="M125" i="2"/>
  <c r="S84" i="14" s="1"/>
  <c r="N125" i="2"/>
  <c r="T84" i="14" s="1"/>
  <c r="M126" i="2"/>
  <c r="S85" i="14" s="1"/>
  <c r="N126" i="2"/>
  <c r="T85" i="14" s="1"/>
  <c r="M127" i="2"/>
  <c r="S86" i="14" s="1"/>
  <c r="N127" i="2"/>
  <c r="T86" i="14" s="1"/>
  <c r="M128" i="2"/>
  <c r="S87" i="14" s="1"/>
  <c r="N128" i="2"/>
  <c r="T87" i="14" s="1"/>
  <c r="W112" i="2"/>
  <c r="AC71" i="14" s="1"/>
  <c r="V112" i="2"/>
  <c r="AB71" i="14" s="1"/>
  <c r="T112" i="2"/>
  <c r="Z71" i="14" s="1"/>
  <c r="S112" i="2"/>
  <c r="Y71" i="14" s="1"/>
  <c r="Q112" i="2"/>
  <c r="W71" i="14" s="1"/>
  <c r="P112" i="2"/>
  <c r="V71" i="14" s="1"/>
  <c r="N112" i="2"/>
  <c r="T71" i="14" s="1"/>
  <c r="M112" i="2"/>
  <c r="S71" i="14" s="1"/>
  <c r="U129" i="2"/>
  <c r="R129" i="2"/>
  <c r="X88" i="14" s="1"/>
  <c r="O129" i="2"/>
  <c r="U88" i="14" s="1"/>
  <c r="L129" i="2"/>
  <c r="D129" i="2"/>
  <c r="F88" i="14" s="1"/>
  <c r="F49" i="14" s="1"/>
  <c r="E129" i="2"/>
  <c r="G88" i="14" s="1"/>
  <c r="F129" i="2"/>
  <c r="H88" i="14" s="1"/>
  <c r="G49" i="14" s="1"/>
  <c r="G129" i="2"/>
  <c r="I88" i="14" s="1"/>
  <c r="H129" i="2"/>
  <c r="K88" i="14" s="1"/>
  <c r="C129" i="2"/>
  <c r="E88" i="14" s="1"/>
  <c r="AU88" i="3"/>
  <c r="AV88" i="3"/>
  <c r="AW88" i="3"/>
  <c r="AX88" i="3"/>
  <c r="AY88" i="3"/>
  <c r="AZ88" i="3"/>
  <c r="BA88" i="3"/>
  <c r="BB88" i="3"/>
  <c r="BC88" i="3"/>
  <c r="BD88" i="3"/>
  <c r="BE88" i="3"/>
  <c r="BF88" i="3"/>
  <c r="BG88" i="3"/>
  <c r="BH88" i="3"/>
  <c r="BI88" i="3"/>
  <c r="BJ88" i="3"/>
  <c r="BK88" i="3"/>
  <c r="BL88" i="3"/>
  <c r="BM88" i="3"/>
  <c r="BN88" i="3"/>
  <c r="BO88" i="3"/>
  <c r="BP88" i="3"/>
  <c r="BQ88" i="3"/>
  <c r="BR88" i="3"/>
  <c r="BS88" i="3"/>
  <c r="BT88" i="3"/>
  <c r="BU88" i="3"/>
  <c r="BV88" i="3"/>
  <c r="BW88" i="3"/>
  <c r="BX88" i="3"/>
  <c r="BY88" i="3"/>
  <c r="BZ88" i="3"/>
  <c r="CA88" i="3"/>
  <c r="CB88" i="3"/>
  <c r="CC88" i="3"/>
  <c r="CD88" i="3"/>
  <c r="CE88" i="3"/>
  <c r="CF88" i="3"/>
  <c r="CG88" i="3"/>
  <c r="CH88" i="3"/>
  <c r="CI88" i="3"/>
  <c r="CJ88" i="3"/>
  <c r="CK88" i="3"/>
  <c r="CL88" i="3"/>
  <c r="CM88" i="3"/>
  <c r="CN88" i="3"/>
  <c r="CO88" i="3"/>
  <c r="CP88" i="3"/>
  <c r="CQ88" i="3"/>
  <c r="CR88" i="3"/>
  <c r="CS88" i="3"/>
  <c r="CT88" i="3"/>
  <c r="CW88" i="3"/>
  <c r="EP88" i="3"/>
  <c r="ER88" i="3"/>
  <c r="ES88" i="3"/>
  <c r="ET88" i="3"/>
  <c r="EU88" i="3"/>
  <c r="EV88" i="3"/>
  <c r="EW88" i="3"/>
  <c r="GO88" i="3"/>
  <c r="GQ88" i="3"/>
  <c r="GR88" i="3"/>
  <c r="GS88" i="3"/>
  <c r="GT88" i="3"/>
  <c r="GV88" i="3"/>
  <c r="GW88" i="3"/>
  <c r="IN88" i="3"/>
  <c r="IP88" i="3"/>
  <c r="IQ88" i="3"/>
  <c r="IR88" i="3"/>
  <c r="IS88" i="3"/>
  <c r="IT88" i="3"/>
  <c r="IU88" i="3"/>
  <c r="IV88" i="3"/>
  <c r="IX88" i="3"/>
  <c r="KM88" i="3"/>
  <c r="CQ89" i="3"/>
  <c r="EP89" i="3"/>
  <c r="KM89" i="3"/>
  <c r="AU90" i="3"/>
  <c r="AV90" i="3"/>
  <c r="AW90" i="3"/>
  <c r="AX90" i="3"/>
  <c r="AY90" i="3"/>
  <c r="AZ90" i="3"/>
  <c r="BA90" i="3"/>
  <c r="BB90" i="3"/>
  <c r="BC90" i="3"/>
  <c r="BD90" i="3"/>
  <c r="BE90" i="3"/>
  <c r="BF90" i="3"/>
  <c r="BG90" i="3"/>
  <c r="BH90" i="3"/>
  <c r="BI90" i="3"/>
  <c r="BJ90" i="3"/>
  <c r="BK90" i="3"/>
  <c r="BL90" i="3"/>
  <c r="BM90" i="3"/>
  <c r="BN90" i="3"/>
  <c r="BO90" i="3"/>
  <c r="BP90" i="3"/>
  <c r="BQ90" i="3"/>
  <c r="BR90" i="3"/>
  <c r="BS90" i="3"/>
  <c r="BT90" i="3"/>
  <c r="BU90" i="3"/>
  <c r="BV90" i="3"/>
  <c r="BW90" i="3"/>
  <c r="BX90" i="3"/>
  <c r="BY90" i="3"/>
  <c r="BZ90" i="3"/>
  <c r="CA90" i="3"/>
  <c r="CB90" i="3"/>
  <c r="CC90" i="3"/>
  <c r="CD90" i="3"/>
  <c r="CE90" i="3"/>
  <c r="CF90" i="3"/>
  <c r="CG90" i="3"/>
  <c r="CH90" i="3"/>
  <c r="CI90" i="3"/>
  <c r="CJ90" i="3"/>
  <c r="CK90" i="3"/>
  <c r="CL90" i="3"/>
  <c r="CM90" i="3"/>
  <c r="CN90" i="3"/>
  <c r="CO90" i="3"/>
  <c r="CP90" i="3"/>
  <c r="CQ90" i="3"/>
  <c r="CR90" i="3"/>
  <c r="CS90" i="3"/>
  <c r="CT90" i="3"/>
  <c r="CU90" i="3"/>
  <c r="CV90" i="3"/>
  <c r="CW90" i="3"/>
  <c r="CX90" i="3"/>
  <c r="CY90" i="3"/>
  <c r="CZ90" i="3"/>
  <c r="DA90" i="3"/>
  <c r="DB90" i="3"/>
  <c r="DC90" i="3"/>
  <c r="DD90" i="3"/>
  <c r="DE90" i="3"/>
  <c r="DF90" i="3"/>
  <c r="DG90" i="3"/>
  <c r="DH90" i="3"/>
  <c r="DI90" i="3"/>
  <c r="DJ90" i="3"/>
  <c r="DK90" i="3"/>
  <c r="DL90" i="3"/>
  <c r="DM90" i="3"/>
  <c r="DN90" i="3"/>
  <c r="DO90" i="3"/>
  <c r="DP90" i="3"/>
  <c r="DQ90" i="3"/>
  <c r="DR90" i="3"/>
  <c r="DS90" i="3"/>
  <c r="DT90" i="3"/>
  <c r="DU90" i="3"/>
  <c r="DV90" i="3"/>
  <c r="DW90" i="3"/>
  <c r="DX90" i="3"/>
  <c r="DY90" i="3"/>
  <c r="DZ90" i="3"/>
  <c r="EA90" i="3"/>
  <c r="EB90" i="3"/>
  <c r="EC90" i="3"/>
  <c r="ED90" i="3"/>
  <c r="EE90" i="3"/>
  <c r="EF90" i="3"/>
  <c r="EG90" i="3"/>
  <c r="EH90" i="3"/>
  <c r="EI90" i="3"/>
  <c r="EJ90" i="3"/>
  <c r="EK90" i="3"/>
  <c r="EL90" i="3"/>
  <c r="EM90" i="3"/>
  <c r="EN90" i="3"/>
  <c r="EO90" i="3"/>
  <c r="EP90" i="3"/>
  <c r="EQ90" i="3"/>
  <c r="ER90" i="3"/>
  <c r="ES90" i="3"/>
  <c r="ET90" i="3"/>
  <c r="EU90" i="3"/>
  <c r="EV90" i="3"/>
  <c r="EW90" i="3"/>
  <c r="EX90" i="3"/>
  <c r="EY90" i="3"/>
  <c r="EZ90" i="3"/>
  <c r="FA90" i="3"/>
  <c r="FB90" i="3"/>
  <c r="FC90" i="3"/>
  <c r="FD90" i="3"/>
  <c r="FE90" i="3"/>
  <c r="FF90" i="3"/>
  <c r="FG90" i="3"/>
  <c r="FH90" i="3"/>
  <c r="FI90" i="3"/>
  <c r="FJ90" i="3"/>
  <c r="FK90" i="3"/>
  <c r="FL90" i="3"/>
  <c r="FM90" i="3"/>
  <c r="FN90" i="3"/>
  <c r="FO90" i="3"/>
  <c r="FP90" i="3"/>
  <c r="FQ90" i="3"/>
  <c r="FR90" i="3"/>
  <c r="FS90" i="3"/>
  <c r="FT90" i="3"/>
  <c r="FU90" i="3"/>
  <c r="FV90" i="3"/>
  <c r="FW90" i="3"/>
  <c r="FX90" i="3"/>
  <c r="FY90" i="3"/>
  <c r="FZ90" i="3"/>
  <c r="GA90" i="3"/>
  <c r="GB90" i="3"/>
  <c r="GC90" i="3"/>
  <c r="GD90" i="3"/>
  <c r="GE90" i="3"/>
  <c r="GF90" i="3"/>
  <c r="GG90" i="3"/>
  <c r="GH90" i="3"/>
  <c r="GI90" i="3"/>
  <c r="GJ90" i="3"/>
  <c r="GK90" i="3"/>
  <c r="GL90" i="3"/>
  <c r="GM90" i="3"/>
  <c r="GN90" i="3"/>
  <c r="GO90" i="3"/>
  <c r="GP90" i="3"/>
  <c r="GQ90" i="3"/>
  <c r="GR90" i="3"/>
  <c r="GS90" i="3"/>
  <c r="GT90" i="3"/>
  <c r="GU90" i="3"/>
  <c r="GV90" i="3"/>
  <c r="GW90" i="3"/>
  <c r="GX90" i="3"/>
  <c r="GY90" i="3"/>
  <c r="GZ90" i="3"/>
  <c r="HA90" i="3"/>
  <c r="HB90" i="3"/>
  <c r="HC90" i="3"/>
  <c r="HD90" i="3"/>
  <c r="HE90" i="3"/>
  <c r="HF90" i="3"/>
  <c r="HG90" i="3"/>
  <c r="HH90" i="3"/>
  <c r="HI90" i="3"/>
  <c r="HJ90" i="3"/>
  <c r="HK90" i="3"/>
  <c r="HL90" i="3"/>
  <c r="HM90" i="3"/>
  <c r="HN90" i="3"/>
  <c r="HO90" i="3"/>
  <c r="HP90" i="3"/>
  <c r="HQ90" i="3"/>
  <c r="HR90" i="3"/>
  <c r="HS90" i="3"/>
  <c r="HT90" i="3"/>
  <c r="HU90" i="3"/>
  <c r="HV90" i="3"/>
  <c r="HW90" i="3"/>
  <c r="HX90" i="3"/>
  <c r="HY90" i="3"/>
  <c r="HZ90" i="3"/>
  <c r="IA90" i="3"/>
  <c r="IB90" i="3"/>
  <c r="IC90" i="3"/>
  <c r="ID90" i="3"/>
  <c r="IE90" i="3"/>
  <c r="IF90" i="3"/>
  <c r="IG90" i="3"/>
  <c r="IH90" i="3"/>
  <c r="II90" i="3"/>
  <c r="IJ90" i="3"/>
  <c r="IK90" i="3"/>
  <c r="IL90" i="3"/>
  <c r="IM90" i="3"/>
  <c r="IN90" i="3"/>
  <c r="IO90" i="3"/>
  <c r="IP90" i="3"/>
  <c r="IQ90" i="3"/>
  <c r="IR90" i="3"/>
  <c r="IS90" i="3"/>
  <c r="IT90" i="3"/>
  <c r="IU90" i="3"/>
  <c r="IV90" i="3"/>
  <c r="IW90" i="3"/>
  <c r="IX90" i="3"/>
  <c r="IY90" i="3"/>
  <c r="IZ90" i="3"/>
  <c r="JA90" i="3"/>
  <c r="JB90" i="3"/>
  <c r="JC90" i="3"/>
  <c r="JD90" i="3"/>
  <c r="JE90" i="3"/>
  <c r="JF90" i="3"/>
  <c r="JG90" i="3"/>
  <c r="JH90" i="3"/>
  <c r="JI90" i="3"/>
  <c r="JJ90" i="3"/>
  <c r="JK90" i="3"/>
  <c r="JL90" i="3"/>
  <c r="JM90" i="3"/>
  <c r="JN90" i="3"/>
  <c r="JO90" i="3"/>
  <c r="JP90" i="3"/>
  <c r="JQ90" i="3"/>
  <c r="JR90" i="3"/>
  <c r="JS90" i="3"/>
  <c r="JT90" i="3"/>
  <c r="JU90" i="3"/>
  <c r="JV90" i="3"/>
  <c r="JW90" i="3"/>
  <c r="JX90" i="3"/>
  <c r="JY90" i="3"/>
  <c r="JZ90" i="3"/>
  <c r="KA90" i="3"/>
  <c r="KB90" i="3"/>
  <c r="KC90" i="3"/>
  <c r="KD90" i="3"/>
  <c r="KE90" i="3"/>
  <c r="KF90" i="3"/>
  <c r="KG90" i="3"/>
  <c r="KH90" i="3"/>
  <c r="KI90" i="3"/>
  <c r="KJ90" i="3"/>
  <c r="KK90" i="3"/>
  <c r="KL90" i="3"/>
  <c r="KM90" i="3"/>
  <c r="KN90" i="3"/>
  <c r="AT90" i="3"/>
  <c r="Z69" i="9"/>
  <c r="AA69" i="9"/>
  <c r="AB69" i="9"/>
  <c r="Z70" i="9"/>
  <c r="AA70" i="9"/>
  <c r="AB70" i="9"/>
  <c r="Z71" i="9"/>
  <c r="AA71" i="9"/>
  <c r="AB71" i="9"/>
  <c r="N28" i="9" s="1"/>
  <c r="N29" i="9" s="1"/>
  <c r="Z72" i="9"/>
  <c r="AA72" i="9"/>
  <c r="AB72" i="9"/>
  <c r="Y72" i="9"/>
  <c r="Y71" i="9"/>
  <c r="Y70" i="9"/>
  <c r="Y69" i="9"/>
  <c r="Z63" i="9"/>
  <c r="Z64" i="9"/>
  <c r="Z65" i="9"/>
  <c r="Z66" i="9"/>
  <c r="Y65" i="9"/>
  <c r="Y66" i="9"/>
  <c r="Y64" i="9"/>
  <c r="K28" i="9" s="1"/>
  <c r="J76" i="8"/>
  <c r="J77" i="8"/>
  <c r="J78" i="8"/>
  <c r="J79" i="8"/>
  <c r="J80" i="8"/>
  <c r="J81" i="8"/>
  <c r="J82" i="8"/>
  <c r="J83" i="8"/>
  <c r="J75" i="8"/>
  <c r="J18" i="8"/>
  <c r="K18" i="8"/>
  <c r="H19" i="8"/>
  <c r="I19" i="8"/>
  <c r="C78" i="8"/>
  <c r="H18" i="8" s="1"/>
  <c r="C79" i="8"/>
  <c r="I18" i="8" s="1"/>
  <c r="C77" i="8"/>
  <c r="E69"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AI69" i="8"/>
  <c r="AJ69" i="8"/>
  <c r="AK69" i="8"/>
  <c r="AL69" i="8"/>
  <c r="AM69" i="8"/>
  <c r="AN69" i="8"/>
  <c r="AO69" i="8"/>
  <c r="AP69" i="8"/>
  <c r="AQ69" i="8"/>
  <c r="AR69" i="8"/>
  <c r="AS69" i="8"/>
  <c r="AT69" i="8"/>
  <c r="AU69" i="8"/>
  <c r="AV69" i="8"/>
  <c r="AW69" i="8"/>
  <c r="AX69" i="8"/>
  <c r="AY69" i="8"/>
  <c r="AZ69" i="8"/>
  <c r="BA69" i="8"/>
  <c r="BB69" i="8"/>
  <c r="BC69" i="8"/>
  <c r="BD69" i="8"/>
  <c r="BE69" i="8"/>
  <c r="BF69" i="8"/>
  <c r="BG69" i="8"/>
  <c r="BH69" i="8"/>
  <c r="BI69" i="8"/>
  <c r="BJ69" i="8"/>
  <c r="BK69" i="8"/>
  <c r="BL69" i="8"/>
  <c r="BM69" i="8"/>
  <c r="BN69" i="8"/>
  <c r="BO69" i="8"/>
  <c r="BP69" i="8"/>
  <c r="BQ69" i="8"/>
  <c r="BR69" i="8"/>
  <c r="BS69" i="8"/>
  <c r="BT69" i="8"/>
  <c r="BU69" i="8"/>
  <c r="BV69" i="8"/>
  <c r="BW69" i="8"/>
  <c r="BX69" i="8"/>
  <c r="BY69" i="8"/>
  <c r="BZ69" i="8"/>
  <c r="CA69" i="8"/>
  <c r="CB69" i="8"/>
  <c r="CC69" i="8"/>
  <c r="CD69" i="8"/>
  <c r="CE69" i="8"/>
  <c r="CF69" i="8"/>
  <c r="CG69" i="8"/>
  <c r="CH69" i="8"/>
  <c r="CI69" i="8"/>
  <c r="CJ69" i="8"/>
  <c r="CK69" i="8"/>
  <c r="CL69" i="8"/>
  <c r="CM69" i="8"/>
  <c r="CN69" i="8"/>
  <c r="CO69" i="8"/>
  <c r="CP69" i="8"/>
  <c r="CQ69" i="8"/>
  <c r="CR69" i="8"/>
  <c r="CS69" i="8"/>
  <c r="CT69" i="8"/>
  <c r="CU69" i="8"/>
  <c r="CV69" i="8"/>
  <c r="CW69" i="8"/>
  <c r="CX69" i="8"/>
  <c r="CY69" i="8"/>
  <c r="CZ69" i="8"/>
  <c r="DA69" i="8"/>
  <c r="DB69" i="8"/>
  <c r="DC69" i="8"/>
  <c r="DD69" i="8"/>
  <c r="DE69" i="8"/>
  <c r="DF69" i="8"/>
  <c r="DG69" i="8"/>
  <c r="DH69" i="8"/>
  <c r="DS69" i="8"/>
  <c r="DT69" i="8"/>
  <c r="DU69" i="8"/>
  <c r="DV69" i="8"/>
  <c r="DW69" i="8"/>
  <c r="DX69" i="8"/>
  <c r="DY69" i="8"/>
  <c r="DZ69" i="8"/>
  <c r="EA69" i="8"/>
  <c r="EB69" i="8"/>
  <c r="EC69" i="8"/>
  <c r="ED69" i="8"/>
  <c r="EE69" i="8"/>
  <c r="EF69" i="8"/>
  <c r="EG69" i="8"/>
  <c r="EH69" i="8"/>
  <c r="EI69" i="8"/>
  <c r="EJ69" i="8"/>
  <c r="EK69" i="8"/>
  <c r="EL69" i="8"/>
  <c r="EM69" i="8"/>
  <c r="EN69" i="8"/>
  <c r="EO69" i="8"/>
  <c r="EP69" i="8"/>
  <c r="EQ69" i="8"/>
  <c r="ER69" i="8"/>
  <c r="ES69" i="8"/>
  <c r="ET69" i="8"/>
  <c r="EU69" i="8"/>
  <c r="EV69" i="8"/>
  <c r="E71" i="8"/>
  <c r="F71" i="8"/>
  <c r="G71" i="8"/>
  <c r="H71" i="8"/>
  <c r="I71" i="8"/>
  <c r="J71" i="8"/>
  <c r="J10" i="8" s="1"/>
  <c r="K71" i="8"/>
  <c r="L71" i="8"/>
  <c r="M71" i="8"/>
  <c r="N71" i="8"/>
  <c r="O71" i="8"/>
  <c r="P71" i="8"/>
  <c r="Q71" i="8"/>
  <c r="R71" i="8"/>
  <c r="S71" i="8"/>
  <c r="T71" i="8"/>
  <c r="U71" i="8"/>
  <c r="V71" i="8"/>
  <c r="W71" i="8"/>
  <c r="X71" i="8"/>
  <c r="Y71" i="8"/>
  <c r="Z71" i="8"/>
  <c r="AA71" i="8"/>
  <c r="AB71" i="8"/>
  <c r="AC71" i="8"/>
  <c r="AD71" i="8"/>
  <c r="AE71" i="8"/>
  <c r="AF71" i="8"/>
  <c r="AG71" i="8"/>
  <c r="AH71" i="8"/>
  <c r="AI71" i="8"/>
  <c r="AJ71" i="8"/>
  <c r="AK71" i="8"/>
  <c r="AL71" i="8"/>
  <c r="AM71" i="8"/>
  <c r="AN71" i="8"/>
  <c r="AO71" i="8"/>
  <c r="AP71" i="8"/>
  <c r="AQ71" i="8"/>
  <c r="AR71" i="8"/>
  <c r="AS71" i="8"/>
  <c r="AT71" i="8"/>
  <c r="AU71" i="8"/>
  <c r="AV71" i="8"/>
  <c r="AW71" i="8"/>
  <c r="AX71" i="8"/>
  <c r="AY71" i="8"/>
  <c r="AZ71" i="8"/>
  <c r="BA71" i="8"/>
  <c r="BB71" i="8"/>
  <c r="BC71" i="8"/>
  <c r="BD71" i="8"/>
  <c r="BE71" i="8"/>
  <c r="BF71" i="8"/>
  <c r="BG71" i="8"/>
  <c r="BH71" i="8"/>
  <c r="BI71" i="8"/>
  <c r="BJ71" i="8"/>
  <c r="BK71" i="8"/>
  <c r="BL71" i="8"/>
  <c r="BM71" i="8"/>
  <c r="BN71" i="8"/>
  <c r="BO71" i="8"/>
  <c r="BP71" i="8"/>
  <c r="BQ71" i="8"/>
  <c r="BR71" i="8"/>
  <c r="BS71" i="8"/>
  <c r="BT71" i="8"/>
  <c r="BU71" i="8"/>
  <c r="BV71" i="8"/>
  <c r="BW71" i="8"/>
  <c r="BX71" i="8"/>
  <c r="BY71" i="8"/>
  <c r="BZ71" i="8"/>
  <c r="CA71" i="8"/>
  <c r="CB71" i="8"/>
  <c r="CC71" i="8"/>
  <c r="CD71" i="8"/>
  <c r="CE71" i="8"/>
  <c r="CF71" i="8"/>
  <c r="CG71" i="8"/>
  <c r="CH71" i="8"/>
  <c r="CI71" i="8"/>
  <c r="CJ71" i="8"/>
  <c r="CK71" i="8"/>
  <c r="CL71" i="8"/>
  <c r="CM71" i="8"/>
  <c r="CN71" i="8"/>
  <c r="CO71" i="8"/>
  <c r="CP71" i="8"/>
  <c r="CQ71" i="8"/>
  <c r="CR71" i="8"/>
  <c r="CS71" i="8"/>
  <c r="CT71" i="8"/>
  <c r="CU71" i="8"/>
  <c r="CV71" i="8"/>
  <c r="CW71" i="8"/>
  <c r="CX71" i="8"/>
  <c r="CY71" i="8"/>
  <c r="CZ71" i="8"/>
  <c r="DA71" i="8"/>
  <c r="DB71" i="8"/>
  <c r="DC71" i="8"/>
  <c r="DD71" i="8"/>
  <c r="DE71" i="8"/>
  <c r="DF71" i="8"/>
  <c r="DG71" i="8"/>
  <c r="DH71" i="8"/>
  <c r="DI71" i="8"/>
  <c r="DJ71" i="8"/>
  <c r="DK71" i="8"/>
  <c r="DL71" i="8"/>
  <c r="DM71" i="8"/>
  <c r="DN71" i="8"/>
  <c r="DO71" i="8"/>
  <c r="DP71" i="8"/>
  <c r="DQ71" i="8"/>
  <c r="DR71" i="8"/>
  <c r="DS71" i="8"/>
  <c r="DT71" i="8"/>
  <c r="DU71" i="8"/>
  <c r="DV71" i="8"/>
  <c r="DW71" i="8"/>
  <c r="DX71" i="8"/>
  <c r="DY71" i="8"/>
  <c r="DZ71" i="8"/>
  <c r="EA71" i="8"/>
  <c r="EB71" i="8"/>
  <c r="EC71" i="8"/>
  <c r="ED71" i="8"/>
  <c r="EE71" i="8"/>
  <c r="EF71" i="8"/>
  <c r="EG71" i="8"/>
  <c r="EH71" i="8"/>
  <c r="EI71" i="8"/>
  <c r="EJ71" i="8"/>
  <c r="EK71" i="8"/>
  <c r="EL71" i="8"/>
  <c r="EM71" i="8"/>
  <c r="EN71" i="8"/>
  <c r="EO71" i="8"/>
  <c r="EP71" i="8"/>
  <c r="EQ71" i="8"/>
  <c r="ER71" i="8"/>
  <c r="ES71" i="8"/>
  <c r="ET71" i="8"/>
  <c r="EU71" i="8"/>
  <c r="EV71" i="8"/>
  <c r="D71" i="8"/>
  <c r="D69" i="8"/>
  <c r="E52"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AI52" i="8"/>
  <c r="AJ52" i="8"/>
  <c r="AK52" i="8"/>
  <c r="AL52" i="8"/>
  <c r="AM52" i="8"/>
  <c r="AN52" i="8"/>
  <c r="AO52" i="8"/>
  <c r="AP52" i="8"/>
  <c r="AQ52" i="8"/>
  <c r="AR52" i="8"/>
  <c r="AS52" i="8"/>
  <c r="AT52" i="8"/>
  <c r="AU52" i="8"/>
  <c r="AV52" i="8"/>
  <c r="AW52" i="8"/>
  <c r="AX52" i="8"/>
  <c r="AY52" i="8"/>
  <c r="AZ52" i="8"/>
  <c r="BA52" i="8"/>
  <c r="BB52" i="8"/>
  <c r="BC52" i="8"/>
  <c r="BD52" i="8"/>
  <c r="BE52" i="8"/>
  <c r="BF52" i="8"/>
  <c r="BG52" i="8"/>
  <c r="BH52" i="8"/>
  <c r="BI52" i="8"/>
  <c r="BJ52" i="8"/>
  <c r="BK52" i="8"/>
  <c r="BL52" i="8"/>
  <c r="BM52" i="8"/>
  <c r="BN52" i="8"/>
  <c r="BO52" i="8"/>
  <c r="BP52" i="8"/>
  <c r="BQ52" i="8"/>
  <c r="BR52" i="8"/>
  <c r="BS52" i="8"/>
  <c r="BT52" i="8"/>
  <c r="BU52" i="8"/>
  <c r="BV52" i="8"/>
  <c r="BW52" i="8"/>
  <c r="BX52" i="8"/>
  <c r="BY52" i="8"/>
  <c r="BZ52" i="8"/>
  <c r="CA52" i="8"/>
  <c r="CB52" i="8"/>
  <c r="CC52" i="8"/>
  <c r="CD52" i="8"/>
  <c r="CE52" i="8"/>
  <c r="CF52" i="8"/>
  <c r="CG52" i="8"/>
  <c r="CH52" i="8"/>
  <c r="CI52" i="8"/>
  <c r="CJ52" i="8"/>
  <c r="CK52" i="8"/>
  <c r="CL52" i="8"/>
  <c r="CM52" i="8"/>
  <c r="CN52" i="8"/>
  <c r="CO52" i="8"/>
  <c r="CP52" i="8"/>
  <c r="CQ52" i="8"/>
  <c r="CR52" i="8"/>
  <c r="CS52" i="8"/>
  <c r="CT52" i="8"/>
  <c r="CU52" i="8"/>
  <c r="CV52" i="8"/>
  <c r="CW52" i="8"/>
  <c r="CX52" i="8"/>
  <c r="CY52" i="8"/>
  <c r="CZ52" i="8"/>
  <c r="DA52" i="8"/>
  <c r="DB52" i="8"/>
  <c r="DC52" i="8"/>
  <c r="DD52" i="8"/>
  <c r="DE52" i="8"/>
  <c r="DF52" i="8"/>
  <c r="DG52" i="8"/>
  <c r="DH52" i="8"/>
  <c r="DS52" i="8"/>
  <c r="DT52" i="8"/>
  <c r="DU52" i="8"/>
  <c r="DV52" i="8"/>
  <c r="DW52" i="8"/>
  <c r="DX52" i="8"/>
  <c r="DY52" i="8"/>
  <c r="DZ52" i="8"/>
  <c r="EA52" i="8"/>
  <c r="EB52" i="8"/>
  <c r="EC52" i="8"/>
  <c r="ED52" i="8"/>
  <c r="EE52" i="8"/>
  <c r="EF52" i="8"/>
  <c r="EG52" i="8"/>
  <c r="EH52" i="8"/>
  <c r="EI52" i="8"/>
  <c r="EJ52" i="8"/>
  <c r="EK52" i="8"/>
  <c r="EL52" i="8"/>
  <c r="EM52" i="8"/>
  <c r="EN52" i="8"/>
  <c r="EO52" i="8"/>
  <c r="EP52" i="8"/>
  <c r="EQ52" i="8"/>
  <c r="ER52" i="8"/>
  <c r="ES52" i="8"/>
  <c r="ET52" i="8"/>
  <c r="EU52" i="8"/>
  <c r="EV52" i="8"/>
  <c r="E53"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AI53" i="8"/>
  <c r="AJ53" i="8"/>
  <c r="AK53" i="8"/>
  <c r="AL53" i="8"/>
  <c r="AM53" i="8"/>
  <c r="AN53" i="8"/>
  <c r="AO53" i="8"/>
  <c r="AP53" i="8"/>
  <c r="AQ53" i="8"/>
  <c r="AR53" i="8"/>
  <c r="AS53" i="8"/>
  <c r="AT53" i="8"/>
  <c r="AU53" i="8"/>
  <c r="AV53" i="8"/>
  <c r="AW53" i="8"/>
  <c r="AX53" i="8"/>
  <c r="AY53" i="8"/>
  <c r="AZ53" i="8"/>
  <c r="BA53" i="8"/>
  <c r="BB53" i="8"/>
  <c r="BC53" i="8"/>
  <c r="BD53" i="8"/>
  <c r="BE53" i="8"/>
  <c r="BF53" i="8"/>
  <c r="BG53" i="8"/>
  <c r="BH53" i="8"/>
  <c r="BI53" i="8"/>
  <c r="BJ53" i="8"/>
  <c r="BK53" i="8"/>
  <c r="BL53" i="8"/>
  <c r="BM53" i="8"/>
  <c r="BN53" i="8"/>
  <c r="BO53" i="8"/>
  <c r="BP53" i="8"/>
  <c r="BQ53" i="8"/>
  <c r="BR53" i="8"/>
  <c r="BS53" i="8"/>
  <c r="BT53" i="8"/>
  <c r="BU53" i="8"/>
  <c r="BV53" i="8"/>
  <c r="BW53" i="8"/>
  <c r="BX53" i="8"/>
  <c r="BY53" i="8"/>
  <c r="BZ53" i="8"/>
  <c r="CA53" i="8"/>
  <c r="CB53" i="8"/>
  <c r="CC53" i="8"/>
  <c r="CD53" i="8"/>
  <c r="CE53" i="8"/>
  <c r="CF53" i="8"/>
  <c r="CG53" i="8"/>
  <c r="CH53" i="8"/>
  <c r="CI53" i="8"/>
  <c r="CJ53" i="8"/>
  <c r="CK53" i="8"/>
  <c r="CL53" i="8"/>
  <c r="CM53" i="8"/>
  <c r="CN53" i="8"/>
  <c r="CO53" i="8"/>
  <c r="CP53" i="8"/>
  <c r="CQ53" i="8"/>
  <c r="CR53" i="8"/>
  <c r="CS53" i="8"/>
  <c r="CT53" i="8"/>
  <c r="CU53" i="8"/>
  <c r="CV53" i="8"/>
  <c r="CW53" i="8"/>
  <c r="CX53" i="8"/>
  <c r="CY53" i="8"/>
  <c r="CZ53" i="8"/>
  <c r="DA53" i="8"/>
  <c r="DB53" i="8"/>
  <c r="DC53" i="8"/>
  <c r="DD53" i="8"/>
  <c r="DE53" i="8"/>
  <c r="DF53" i="8"/>
  <c r="DG53" i="8"/>
  <c r="DH53" i="8"/>
  <c r="DS53" i="8"/>
  <c r="DT53" i="8"/>
  <c r="DU53" i="8"/>
  <c r="DV53" i="8"/>
  <c r="DW53" i="8"/>
  <c r="DX53" i="8"/>
  <c r="DY53" i="8"/>
  <c r="DZ53" i="8"/>
  <c r="EA53" i="8"/>
  <c r="EB53" i="8"/>
  <c r="EC53" i="8"/>
  <c r="ED53" i="8"/>
  <c r="EE53" i="8"/>
  <c r="EF53" i="8"/>
  <c r="EG53" i="8"/>
  <c r="EH53" i="8"/>
  <c r="EI53" i="8"/>
  <c r="EJ53" i="8"/>
  <c r="EK53" i="8"/>
  <c r="EL53" i="8"/>
  <c r="EM53" i="8"/>
  <c r="EN53" i="8"/>
  <c r="EO53" i="8"/>
  <c r="EP53" i="8"/>
  <c r="EQ53" i="8"/>
  <c r="ER53" i="8"/>
  <c r="ES53" i="8"/>
  <c r="ET53" i="8"/>
  <c r="EU53" i="8"/>
  <c r="EV53" i="8"/>
  <c r="E54"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AI54" i="8"/>
  <c r="AJ54" i="8"/>
  <c r="AK54" i="8"/>
  <c r="AL54" i="8"/>
  <c r="AM54" i="8"/>
  <c r="AN54" i="8"/>
  <c r="AO54" i="8"/>
  <c r="AP54" i="8"/>
  <c r="AQ54" i="8"/>
  <c r="AR54" i="8"/>
  <c r="AS54" i="8"/>
  <c r="AT54" i="8"/>
  <c r="AU54" i="8"/>
  <c r="AV54" i="8"/>
  <c r="AW54" i="8"/>
  <c r="AX54" i="8"/>
  <c r="AY54" i="8"/>
  <c r="AZ54" i="8"/>
  <c r="BA54" i="8"/>
  <c r="BB54" i="8"/>
  <c r="BC54" i="8"/>
  <c r="BD54" i="8"/>
  <c r="BE54" i="8"/>
  <c r="BF54" i="8"/>
  <c r="BG54" i="8"/>
  <c r="BH54" i="8"/>
  <c r="BI54" i="8"/>
  <c r="BJ54" i="8"/>
  <c r="BK54" i="8"/>
  <c r="BL54" i="8"/>
  <c r="BM54" i="8"/>
  <c r="BN54" i="8"/>
  <c r="BO54" i="8"/>
  <c r="BP54" i="8"/>
  <c r="BQ54" i="8"/>
  <c r="BR54" i="8"/>
  <c r="BS54" i="8"/>
  <c r="BT54" i="8"/>
  <c r="BU54" i="8"/>
  <c r="BV54" i="8"/>
  <c r="BW54" i="8"/>
  <c r="BX54" i="8"/>
  <c r="BY54" i="8"/>
  <c r="BZ54" i="8"/>
  <c r="CA54" i="8"/>
  <c r="CB54" i="8"/>
  <c r="CC54" i="8"/>
  <c r="CD54" i="8"/>
  <c r="CE54" i="8"/>
  <c r="CF54" i="8"/>
  <c r="CG54" i="8"/>
  <c r="CH54" i="8"/>
  <c r="CI54" i="8"/>
  <c r="CJ54" i="8"/>
  <c r="CK54" i="8"/>
  <c r="CL54" i="8"/>
  <c r="CM54" i="8"/>
  <c r="CN54" i="8"/>
  <c r="CO54" i="8"/>
  <c r="CP54" i="8"/>
  <c r="CQ54" i="8"/>
  <c r="CR54" i="8"/>
  <c r="CS54" i="8"/>
  <c r="CT54" i="8"/>
  <c r="CU54" i="8"/>
  <c r="CV54" i="8"/>
  <c r="CW54" i="8"/>
  <c r="CX54" i="8"/>
  <c r="CY54" i="8"/>
  <c r="CZ54" i="8"/>
  <c r="DA54" i="8"/>
  <c r="DB54" i="8"/>
  <c r="DC54" i="8"/>
  <c r="DD54" i="8"/>
  <c r="DE54" i="8"/>
  <c r="DF54" i="8"/>
  <c r="DG54" i="8"/>
  <c r="DH54" i="8"/>
  <c r="DS54" i="8"/>
  <c r="DT54" i="8"/>
  <c r="DU54" i="8"/>
  <c r="DV54" i="8"/>
  <c r="DW54" i="8"/>
  <c r="DX54" i="8"/>
  <c r="DY54" i="8"/>
  <c r="DZ54" i="8"/>
  <c r="EA54" i="8"/>
  <c r="EB54" i="8"/>
  <c r="EC54" i="8"/>
  <c r="ED54" i="8"/>
  <c r="EE54" i="8"/>
  <c r="EF54" i="8"/>
  <c r="EG54" i="8"/>
  <c r="EH54" i="8"/>
  <c r="EI54" i="8"/>
  <c r="EJ54" i="8"/>
  <c r="EK54" i="8"/>
  <c r="EL54" i="8"/>
  <c r="EM54" i="8"/>
  <c r="EN54" i="8"/>
  <c r="EO54" i="8"/>
  <c r="EP54" i="8"/>
  <c r="EQ54" i="8"/>
  <c r="ER54" i="8"/>
  <c r="ES54" i="8"/>
  <c r="ET54" i="8"/>
  <c r="EU54" i="8"/>
  <c r="EV54" i="8"/>
  <c r="E55"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AI55" i="8"/>
  <c r="AJ55" i="8"/>
  <c r="AK55" i="8"/>
  <c r="AL55" i="8"/>
  <c r="AM55" i="8"/>
  <c r="AN55" i="8"/>
  <c r="AO55" i="8"/>
  <c r="AP55" i="8"/>
  <c r="AQ55" i="8"/>
  <c r="AR55" i="8"/>
  <c r="AS55" i="8"/>
  <c r="AT55" i="8"/>
  <c r="AU55" i="8"/>
  <c r="AV55" i="8"/>
  <c r="AW55" i="8"/>
  <c r="AX55" i="8"/>
  <c r="AY55" i="8"/>
  <c r="AZ55" i="8"/>
  <c r="BA55" i="8"/>
  <c r="BB55" i="8"/>
  <c r="BC55" i="8"/>
  <c r="BD55" i="8"/>
  <c r="BE55" i="8"/>
  <c r="BF55" i="8"/>
  <c r="BG55" i="8"/>
  <c r="BH55" i="8"/>
  <c r="BI55" i="8"/>
  <c r="BJ55" i="8"/>
  <c r="BK55" i="8"/>
  <c r="BL55" i="8"/>
  <c r="BM55" i="8"/>
  <c r="BN55" i="8"/>
  <c r="BO55" i="8"/>
  <c r="BP55" i="8"/>
  <c r="BQ55" i="8"/>
  <c r="BR55" i="8"/>
  <c r="BS55" i="8"/>
  <c r="BT55" i="8"/>
  <c r="BU55" i="8"/>
  <c r="BV55" i="8"/>
  <c r="BW55" i="8"/>
  <c r="BX55" i="8"/>
  <c r="BY55" i="8"/>
  <c r="BZ55" i="8"/>
  <c r="CA55" i="8"/>
  <c r="CB55" i="8"/>
  <c r="CC55" i="8"/>
  <c r="CD55" i="8"/>
  <c r="CE55" i="8"/>
  <c r="CF55" i="8"/>
  <c r="CG55" i="8"/>
  <c r="CH55" i="8"/>
  <c r="CI55" i="8"/>
  <c r="CJ55" i="8"/>
  <c r="CK55" i="8"/>
  <c r="CL55" i="8"/>
  <c r="CM55" i="8"/>
  <c r="CN55" i="8"/>
  <c r="CO55" i="8"/>
  <c r="CP55" i="8"/>
  <c r="CQ55" i="8"/>
  <c r="CR55" i="8"/>
  <c r="CS55" i="8"/>
  <c r="CT55" i="8"/>
  <c r="CU55" i="8"/>
  <c r="CV55" i="8"/>
  <c r="CW55" i="8"/>
  <c r="CX55" i="8"/>
  <c r="CY55" i="8"/>
  <c r="CZ55" i="8"/>
  <c r="DA55" i="8"/>
  <c r="DB55" i="8"/>
  <c r="DC55" i="8"/>
  <c r="DD55" i="8"/>
  <c r="DE55" i="8"/>
  <c r="DF55" i="8"/>
  <c r="DG55" i="8"/>
  <c r="DH55" i="8"/>
  <c r="DS55" i="8"/>
  <c r="DT55" i="8"/>
  <c r="DU55" i="8"/>
  <c r="DV55" i="8"/>
  <c r="DW55" i="8"/>
  <c r="DX55" i="8"/>
  <c r="DY55" i="8"/>
  <c r="DZ55" i="8"/>
  <c r="EA55" i="8"/>
  <c r="EB55" i="8"/>
  <c r="EC55" i="8"/>
  <c r="ED55" i="8"/>
  <c r="EE55" i="8"/>
  <c r="EF55" i="8"/>
  <c r="EG55" i="8"/>
  <c r="EH55" i="8"/>
  <c r="EI55" i="8"/>
  <c r="EJ55" i="8"/>
  <c r="EK55" i="8"/>
  <c r="EL55" i="8"/>
  <c r="EM55" i="8"/>
  <c r="EN55" i="8"/>
  <c r="EO55" i="8"/>
  <c r="EP55" i="8"/>
  <c r="EQ55" i="8"/>
  <c r="ER55" i="8"/>
  <c r="ES55" i="8"/>
  <c r="ET55" i="8"/>
  <c r="EU55" i="8"/>
  <c r="EV55" i="8"/>
  <c r="E56"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AI56" i="8"/>
  <c r="AJ56" i="8"/>
  <c r="AK56" i="8"/>
  <c r="AL56" i="8"/>
  <c r="AM56" i="8"/>
  <c r="AN56" i="8"/>
  <c r="AO56" i="8"/>
  <c r="AP56" i="8"/>
  <c r="AQ56" i="8"/>
  <c r="AR56" i="8"/>
  <c r="AS56" i="8"/>
  <c r="AT56" i="8"/>
  <c r="AU56" i="8"/>
  <c r="AV56" i="8"/>
  <c r="AW56" i="8"/>
  <c r="AX56" i="8"/>
  <c r="AY56" i="8"/>
  <c r="AZ56" i="8"/>
  <c r="BA56" i="8"/>
  <c r="BB56" i="8"/>
  <c r="BC56" i="8"/>
  <c r="BD56" i="8"/>
  <c r="BE56" i="8"/>
  <c r="BF56" i="8"/>
  <c r="BG56" i="8"/>
  <c r="BH56" i="8"/>
  <c r="BI56" i="8"/>
  <c r="BJ56" i="8"/>
  <c r="BK56" i="8"/>
  <c r="BL56" i="8"/>
  <c r="BM56" i="8"/>
  <c r="BN56" i="8"/>
  <c r="BO56" i="8"/>
  <c r="BP56" i="8"/>
  <c r="BQ56" i="8"/>
  <c r="BR56" i="8"/>
  <c r="BS56" i="8"/>
  <c r="BT56" i="8"/>
  <c r="BU56" i="8"/>
  <c r="BV56" i="8"/>
  <c r="BW56" i="8"/>
  <c r="BX56" i="8"/>
  <c r="BY56" i="8"/>
  <c r="BZ56" i="8"/>
  <c r="CA56" i="8"/>
  <c r="CB56" i="8"/>
  <c r="CC56" i="8"/>
  <c r="CD56" i="8"/>
  <c r="CE56" i="8"/>
  <c r="CF56" i="8"/>
  <c r="CG56" i="8"/>
  <c r="CH56" i="8"/>
  <c r="CI56" i="8"/>
  <c r="CJ56" i="8"/>
  <c r="CK56" i="8"/>
  <c r="CL56" i="8"/>
  <c r="CM56" i="8"/>
  <c r="CN56" i="8"/>
  <c r="CO56" i="8"/>
  <c r="CP56" i="8"/>
  <c r="CQ56" i="8"/>
  <c r="CR56" i="8"/>
  <c r="CS56" i="8"/>
  <c r="CT56" i="8"/>
  <c r="CU56" i="8"/>
  <c r="CV56" i="8"/>
  <c r="CW56" i="8"/>
  <c r="CX56" i="8"/>
  <c r="CY56" i="8"/>
  <c r="CZ56" i="8"/>
  <c r="DA56" i="8"/>
  <c r="DB56" i="8"/>
  <c r="DC56" i="8"/>
  <c r="DD56" i="8"/>
  <c r="DE56" i="8"/>
  <c r="DF56" i="8"/>
  <c r="DG56" i="8"/>
  <c r="DH56" i="8"/>
  <c r="DS56" i="8"/>
  <c r="DT56" i="8"/>
  <c r="DU56" i="8"/>
  <c r="DV56" i="8"/>
  <c r="DW56" i="8"/>
  <c r="DX56" i="8"/>
  <c r="DY56" i="8"/>
  <c r="DZ56" i="8"/>
  <c r="EA56" i="8"/>
  <c r="EB56" i="8"/>
  <c r="EC56" i="8"/>
  <c r="ED56" i="8"/>
  <c r="EE56" i="8"/>
  <c r="EF56" i="8"/>
  <c r="EG56" i="8"/>
  <c r="EH56" i="8"/>
  <c r="EI56" i="8"/>
  <c r="EJ56" i="8"/>
  <c r="EK56" i="8"/>
  <c r="EL56" i="8"/>
  <c r="EM56" i="8"/>
  <c r="EN56" i="8"/>
  <c r="EO56" i="8"/>
  <c r="EP56" i="8"/>
  <c r="EQ56" i="8"/>
  <c r="ER56" i="8"/>
  <c r="ES56" i="8"/>
  <c r="ET56" i="8"/>
  <c r="EU56" i="8"/>
  <c r="EV56" i="8"/>
  <c r="E57"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AI57" i="8"/>
  <c r="AJ57" i="8"/>
  <c r="AK57" i="8"/>
  <c r="AL57" i="8"/>
  <c r="AM57" i="8"/>
  <c r="AN57" i="8"/>
  <c r="AO57" i="8"/>
  <c r="AP57" i="8"/>
  <c r="AQ57" i="8"/>
  <c r="AR57" i="8"/>
  <c r="AS57" i="8"/>
  <c r="AT57" i="8"/>
  <c r="AU57" i="8"/>
  <c r="AV57" i="8"/>
  <c r="AW57" i="8"/>
  <c r="AX57" i="8"/>
  <c r="AY57" i="8"/>
  <c r="AZ57" i="8"/>
  <c r="BA57" i="8"/>
  <c r="BB57" i="8"/>
  <c r="BC57" i="8"/>
  <c r="BD57" i="8"/>
  <c r="BE57" i="8"/>
  <c r="BF57" i="8"/>
  <c r="BG57" i="8"/>
  <c r="BH57" i="8"/>
  <c r="BI57" i="8"/>
  <c r="BJ57" i="8"/>
  <c r="BK57" i="8"/>
  <c r="BL57" i="8"/>
  <c r="BM57" i="8"/>
  <c r="BN57" i="8"/>
  <c r="BO57" i="8"/>
  <c r="BP57" i="8"/>
  <c r="BQ57" i="8"/>
  <c r="BR57" i="8"/>
  <c r="BS57" i="8"/>
  <c r="BT57" i="8"/>
  <c r="BU57" i="8"/>
  <c r="BV57" i="8"/>
  <c r="BW57" i="8"/>
  <c r="BX57" i="8"/>
  <c r="BY57" i="8"/>
  <c r="BZ57" i="8"/>
  <c r="CA57" i="8"/>
  <c r="CB57" i="8"/>
  <c r="CC57" i="8"/>
  <c r="CD57" i="8"/>
  <c r="CE57" i="8"/>
  <c r="CF57" i="8"/>
  <c r="CG57" i="8"/>
  <c r="CH57" i="8"/>
  <c r="CI57" i="8"/>
  <c r="CJ57" i="8"/>
  <c r="CK57" i="8"/>
  <c r="CL57" i="8"/>
  <c r="CM57" i="8"/>
  <c r="CN57" i="8"/>
  <c r="CO57" i="8"/>
  <c r="CP57" i="8"/>
  <c r="CQ57" i="8"/>
  <c r="CR57" i="8"/>
  <c r="CS57" i="8"/>
  <c r="CT57" i="8"/>
  <c r="CU57" i="8"/>
  <c r="CV57" i="8"/>
  <c r="CW57" i="8"/>
  <c r="CX57" i="8"/>
  <c r="CY57" i="8"/>
  <c r="CZ57" i="8"/>
  <c r="DA57" i="8"/>
  <c r="DB57" i="8"/>
  <c r="DC57" i="8"/>
  <c r="DD57" i="8"/>
  <c r="DE57" i="8"/>
  <c r="DF57" i="8"/>
  <c r="DG57" i="8"/>
  <c r="DH57" i="8"/>
  <c r="DS57" i="8"/>
  <c r="DT57" i="8"/>
  <c r="DU57" i="8"/>
  <c r="DV57" i="8"/>
  <c r="DW57" i="8"/>
  <c r="DX57" i="8"/>
  <c r="DY57" i="8"/>
  <c r="DZ57" i="8"/>
  <c r="EA57" i="8"/>
  <c r="EB57" i="8"/>
  <c r="EC57" i="8"/>
  <c r="ED57" i="8"/>
  <c r="EE57" i="8"/>
  <c r="EF57" i="8"/>
  <c r="EG57" i="8"/>
  <c r="EH57" i="8"/>
  <c r="EI57" i="8"/>
  <c r="EJ57" i="8"/>
  <c r="EK57" i="8"/>
  <c r="EL57" i="8"/>
  <c r="EM57" i="8"/>
  <c r="EN57" i="8"/>
  <c r="EO57" i="8"/>
  <c r="EP57" i="8"/>
  <c r="EQ57" i="8"/>
  <c r="ER57" i="8"/>
  <c r="ES57" i="8"/>
  <c r="ET57" i="8"/>
  <c r="EU57" i="8"/>
  <c r="EV57" i="8"/>
  <c r="E58"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AI58" i="8"/>
  <c r="AJ58" i="8"/>
  <c r="AK58" i="8"/>
  <c r="AL58" i="8"/>
  <c r="AM58" i="8"/>
  <c r="AN58" i="8"/>
  <c r="AO58" i="8"/>
  <c r="AP58" i="8"/>
  <c r="AQ58" i="8"/>
  <c r="AR58" i="8"/>
  <c r="AS58" i="8"/>
  <c r="AT58" i="8"/>
  <c r="AU58" i="8"/>
  <c r="AV58" i="8"/>
  <c r="AW58" i="8"/>
  <c r="AX58" i="8"/>
  <c r="AY58" i="8"/>
  <c r="AZ58" i="8"/>
  <c r="BA58" i="8"/>
  <c r="BB58" i="8"/>
  <c r="BC58" i="8"/>
  <c r="BD58" i="8"/>
  <c r="BE58" i="8"/>
  <c r="BF58" i="8"/>
  <c r="BG58" i="8"/>
  <c r="BH58" i="8"/>
  <c r="BI58" i="8"/>
  <c r="BJ58" i="8"/>
  <c r="BK58" i="8"/>
  <c r="BL58" i="8"/>
  <c r="BM58" i="8"/>
  <c r="BN58" i="8"/>
  <c r="BO58" i="8"/>
  <c r="BP58" i="8"/>
  <c r="BQ58" i="8"/>
  <c r="BR58" i="8"/>
  <c r="BS58" i="8"/>
  <c r="BT58" i="8"/>
  <c r="BU58" i="8"/>
  <c r="BV58" i="8"/>
  <c r="BW58" i="8"/>
  <c r="BX58" i="8"/>
  <c r="BY58" i="8"/>
  <c r="BZ58" i="8"/>
  <c r="CA58" i="8"/>
  <c r="CB58" i="8"/>
  <c r="CC58" i="8"/>
  <c r="CD58" i="8"/>
  <c r="CE58" i="8"/>
  <c r="CF58" i="8"/>
  <c r="CG58" i="8"/>
  <c r="CH58" i="8"/>
  <c r="CI58" i="8"/>
  <c r="CJ58" i="8"/>
  <c r="CK58" i="8"/>
  <c r="CL58" i="8"/>
  <c r="CM58" i="8"/>
  <c r="CN58" i="8"/>
  <c r="CO58" i="8"/>
  <c r="CP58" i="8"/>
  <c r="CQ58" i="8"/>
  <c r="CR58" i="8"/>
  <c r="CS58" i="8"/>
  <c r="CT58" i="8"/>
  <c r="CU58" i="8"/>
  <c r="CV58" i="8"/>
  <c r="CW58" i="8"/>
  <c r="CX58" i="8"/>
  <c r="CY58" i="8"/>
  <c r="CZ58" i="8"/>
  <c r="DA58" i="8"/>
  <c r="DB58" i="8"/>
  <c r="DC58" i="8"/>
  <c r="DD58" i="8"/>
  <c r="DE58" i="8"/>
  <c r="DF58" i="8"/>
  <c r="DG58" i="8"/>
  <c r="DH58" i="8"/>
  <c r="DS58" i="8"/>
  <c r="DT58" i="8"/>
  <c r="DU58" i="8"/>
  <c r="DV58" i="8"/>
  <c r="DW58" i="8"/>
  <c r="DX58" i="8"/>
  <c r="DY58" i="8"/>
  <c r="DZ58" i="8"/>
  <c r="EA58" i="8"/>
  <c r="EB58" i="8"/>
  <c r="EC58" i="8"/>
  <c r="ED58" i="8"/>
  <c r="EE58" i="8"/>
  <c r="EF58" i="8"/>
  <c r="EG58" i="8"/>
  <c r="EH58" i="8"/>
  <c r="EI58" i="8"/>
  <c r="EJ58" i="8"/>
  <c r="EK58" i="8"/>
  <c r="EL58" i="8"/>
  <c r="EM58" i="8"/>
  <c r="EN58" i="8"/>
  <c r="EO58" i="8"/>
  <c r="EP58" i="8"/>
  <c r="EQ58" i="8"/>
  <c r="ER58" i="8"/>
  <c r="ES58" i="8"/>
  <c r="ET58" i="8"/>
  <c r="EU58" i="8"/>
  <c r="EV58" i="8"/>
  <c r="E59"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AI59" i="8"/>
  <c r="AJ59" i="8"/>
  <c r="AK59" i="8"/>
  <c r="AL59" i="8"/>
  <c r="AM59" i="8"/>
  <c r="AN59" i="8"/>
  <c r="AO59" i="8"/>
  <c r="AP59" i="8"/>
  <c r="AQ59" i="8"/>
  <c r="AR59" i="8"/>
  <c r="AS59" i="8"/>
  <c r="AT59" i="8"/>
  <c r="AU59" i="8"/>
  <c r="AV59" i="8"/>
  <c r="AW59" i="8"/>
  <c r="AX59" i="8"/>
  <c r="AY59" i="8"/>
  <c r="AZ59" i="8"/>
  <c r="BA59" i="8"/>
  <c r="BB59" i="8"/>
  <c r="BC59" i="8"/>
  <c r="BD59" i="8"/>
  <c r="BE59" i="8"/>
  <c r="BF59" i="8"/>
  <c r="BG59" i="8"/>
  <c r="BH59" i="8"/>
  <c r="BI59" i="8"/>
  <c r="BJ59" i="8"/>
  <c r="BK59" i="8"/>
  <c r="BL59" i="8"/>
  <c r="BM59" i="8"/>
  <c r="BN59" i="8"/>
  <c r="BO59" i="8"/>
  <c r="BP59" i="8"/>
  <c r="BQ59" i="8"/>
  <c r="BR59" i="8"/>
  <c r="BS59" i="8"/>
  <c r="BT59" i="8"/>
  <c r="BU59" i="8"/>
  <c r="BV59" i="8"/>
  <c r="BW59" i="8"/>
  <c r="BX59" i="8"/>
  <c r="BY59" i="8"/>
  <c r="BZ59" i="8"/>
  <c r="CA59" i="8"/>
  <c r="CB59" i="8"/>
  <c r="CC59" i="8"/>
  <c r="CD59" i="8"/>
  <c r="CE59" i="8"/>
  <c r="CF59" i="8"/>
  <c r="CG59" i="8"/>
  <c r="CH59" i="8"/>
  <c r="CI59" i="8"/>
  <c r="CJ59" i="8"/>
  <c r="CK59" i="8"/>
  <c r="CL59" i="8"/>
  <c r="CM59" i="8"/>
  <c r="CN59" i="8"/>
  <c r="CO59" i="8"/>
  <c r="CP59" i="8"/>
  <c r="CQ59" i="8"/>
  <c r="CR59" i="8"/>
  <c r="CS59" i="8"/>
  <c r="CT59" i="8"/>
  <c r="CU59" i="8"/>
  <c r="CV59" i="8"/>
  <c r="CW59" i="8"/>
  <c r="CX59" i="8"/>
  <c r="CY59" i="8"/>
  <c r="CZ59" i="8"/>
  <c r="DA59" i="8"/>
  <c r="DB59" i="8"/>
  <c r="DC59" i="8"/>
  <c r="DD59" i="8"/>
  <c r="DE59" i="8"/>
  <c r="DF59" i="8"/>
  <c r="DG59" i="8"/>
  <c r="DH59" i="8"/>
  <c r="DS59" i="8"/>
  <c r="DT59" i="8"/>
  <c r="DU59" i="8"/>
  <c r="DV59" i="8"/>
  <c r="DW59" i="8"/>
  <c r="DX59" i="8"/>
  <c r="DY59" i="8"/>
  <c r="DZ59" i="8"/>
  <c r="EA59" i="8"/>
  <c r="EB59" i="8"/>
  <c r="EC59" i="8"/>
  <c r="ED59" i="8"/>
  <c r="EE59" i="8"/>
  <c r="EF59" i="8"/>
  <c r="EG59" i="8"/>
  <c r="EH59" i="8"/>
  <c r="EI59" i="8"/>
  <c r="EJ59" i="8"/>
  <c r="EK59" i="8"/>
  <c r="EL59" i="8"/>
  <c r="EM59" i="8"/>
  <c r="EN59" i="8"/>
  <c r="EO59" i="8"/>
  <c r="EP59" i="8"/>
  <c r="EQ59" i="8"/>
  <c r="ER59" i="8"/>
  <c r="ES59" i="8"/>
  <c r="ET59" i="8"/>
  <c r="EU59" i="8"/>
  <c r="EV59" i="8"/>
  <c r="E60"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AI60" i="8"/>
  <c r="AJ60" i="8"/>
  <c r="AK60" i="8"/>
  <c r="AL60" i="8"/>
  <c r="AM60" i="8"/>
  <c r="AN60" i="8"/>
  <c r="AO60" i="8"/>
  <c r="AP60" i="8"/>
  <c r="AQ60" i="8"/>
  <c r="AR60" i="8"/>
  <c r="AS60" i="8"/>
  <c r="AT60" i="8"/>
  <c r="AU60" i="8"/>
  <c r="AV60" i="8"/>
  <c r="AW60" i="8"/>
  <c r="AX60" i="8"/>
  <c r="AY60" i="8"/>
  <c r="AZ60" i="8"/>
  <c r="BA60" i="8"/>
  <c r="BB60" i="8"/>
  <c r="BC60" i="8"/>
  <c r="BD60" i="8"/>
  <c r="BE60" i="8"/>
  <c r="BF60" i="8"/>
  <c r="BG60" i="8"/>
  <c r="BH60" i="8"/>
  <c r="BI60" i="8"/>
  <c r="BJ60" i="8"/>
  <c r="BK60" i="8"/>
  <c r="BL60" i="8"/>
  <c r="BM60" i="8"/>
  <c r="BN60" i="8"/>
  <c r="BO60" i="8"/>
  <c r="BP60" i="8"/>
  <c r="BQ60" i="8"/>
  <c r="BR60" i="8"/>
  <c r="BS60" i="8"/>
  <c r="BT60" i="8"/>
  <c r="BU60" i="8"/>
  <c r="BV60" i="8"/>
  <c r="BW60" i="8"/>
  <c r="BX60" i="8"/>
  <c r="BY60" i="8"/>
  <c r="BZ60" i="8"/>
  <c r="CA60" i="8"/>
  <c r="CB60" i="8"/>
  <c r="CC60" i="8"/>
  <c r="CD60" i="8"/>
  <c r="CE60" i="8"/>
  <c r="CF60" i="8"/>
  <c r="CG60" i="8"/>
  <c r="CH60" i="8"/>
  <c r="CI60" i="8"/>
  <c r="CJ60" i="8"/>
  <c r="CK60" i="8"/>
  <c r="CL60" i="8"/>
  <c r="CM60" i="8"/>
  <c r="CN60" i="8"/>
  <c r="CO60" i="8"/>
  <c r="CP60" i="8"/>
  <c r="CQ60" i="8"/>
  <c r="CR60" i="8"/>
  <c r="CS60" i="8"/>
  <c r="CT60" i="8"/>
  <c r="CU60" i="8"/>
  <c r="CV60" i="8"/>
  <c r="CW60" i="8"/>
  <c r="CX60" i="8"/>
  <c r="CY60" i="8"/>
  <c r="CZ60" i="8"/>
  <c r="DA60" i="8"/>
  <c r="DB60" i="8"/>
  <c r="DC60" i="8"/>
  <c r="DD60" i="8"/>
  <c r="DE60" i="8"/>
  <c r="DF60" i="8"/>
  <c r="DG60" i="8"/>
  <c r="DH60" i="8"/>
  <c r="DS60" i="8"/>
  <c r="DT60" i="8"/>
  <c r="DU60" i="8"/>
  <c r="DV60" i="8"/>
  <c r="DW60" i="8"/>
  <c r="DX60" i="8"/>
  <c r="DY60" i="8"/>
  <c r="DZ60" i="8"/>
  <c r="EA60" i="8"/>
  <c r="EB60" i="8"/>
  <c r="EC60" i="8"/>
  <c r="ED60" i="8"/>
  <c r="EE60" i="8"/>
  <c r="EF60" i="8"/>
  <c r="EG60" i="8"/>
  <c r="EH60" i="8"/>
  <c r="EI60" i="8"/>
  <c r="EJ60" i="8"/>
  <c r="EK60" i="8"/>
  <c r="EL60" i="8"/>
  <c r="EM60" i="8"/>
  <c r="EN60" i="8"/>
  <c r="EO60" i="8"/>
  <c r="EP60" i="8"/>
  <c r="EQ60" i="8"/>
  <c r="ER60" i="8"/>
  <c r="ES60" i="8"/>
  <c r="ET60" i="8"/>
  <c r="EU60" i="8"/>
  <c r="EV60" i="8"/>
  <c r="E61"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AI61" i="8"/>
  <c r="AJ61" i="8"/>
  <c r="AK61" i="8"/>
  <c r="AL61" i="8"/>
  <c r="AM61" i="8"/>
  <c r="AN61" i="8"/>
  <c r="AO61" i="8"/>
  <c r="AP61" i="8"/>
  <c r="AQ61" i="8"/>
  <c r="AR61" i="8"/>
  <c r="AS61" i="8"/>
  <c r="AT61" i="8"/>
  <c r="AU61" i="8"/>
  <c r="AV61" i="8"/>
  <c r="AW61" i="8"/>
  <c r="AX61" i="8"/>
  <c r="AY61" i="8"/>
  <c r="AZ61" i="8"/>
  <c r="BA61" i="8"/>
  <c r="BB61" i="8"/>
  <c r="BC61" i="8"/>
  <c r="BD61" i="8"/>
  <c r="BE61" i="8"/>
  <c r="BF61" i="8"/>
  <c r="BG61" i="8"/>
  <c r="BH61" i="8"/>
  <c r="BI61" i="8"/>
  <c r="BJ61" i="8"/>
  <c r="BK61" i="8"/>
  <c r="BL61" i="8"/>
  <c r="BM61" i="8"/>
  <c r="BN61" i="8"/>
  <c r="BO61" i="8"/>
  <c r="BP61" i="8"/>
  <c r="BQ61" i="8"/>
  <c r="BR61" i="8"/>
  <c r="BS61" i="8"/>
  <c r="BT61" i="8"/>
  <c r="BU61" i="8"/>
  <c r="BV61" i="8"/>
  <c r="BW61" i="8"/>
  <c r="BX61" i="8"/>
  <c r="BY61" i="8"/>
  <c r="BZ61" i="8"/>
  <c r="CA61" i="8"/>
  <c r="CB61" i="8"/>
  <c r="CC61" i="8"/>
  <c r="CD61" i="8"/>
  <c r="CE61" i="8"/>
  <c r="CF61" i="8"/>
  <c r="CG61" i="8"/>
  <c r="CH61" i="8"/>
  <c r="CI61" i="8"/>
  <c r="CJ61" i="8"/>
  <c r="CK61" i="8"/>
  <c r="CL61" i="8"/>
  <c r="CM61" i="8"/>
  <c r="CN61" i="8"/>
  <c r="CO61" i="8"/>
  <c r="CP61" i="8"/>
  <c r="CQ61" i="8"/>
  <c r="CR61" i="8"/>
  <c r="CS61" i="8"/>
  <c r="CT61" i="8"/>
  <c r="CU61" i="8"/>
  <c r="CV61" i="8"/>
  <c r="CW61" i="8"/>
  <c r="CX61" i="8"/>
  <c r="CY61" i="8"/>
  <c r="CZ61" i="8"/>
  <c r="DA61" i="8"/>
  <c r="DB61" i="8"/>
  <c r="DC61" i="8"/>
  <c r="DD61" i="8"/>
  <c r="DE61" i="8"/>
  <c r="DF61" i="8"/>
  <c r="DG61" i="8"/>
  <c r="DH61" i="8"/>
  <c r="DS61" i="8"/>
  <c r="DT61" i="8"/>
  <c r="DU61" i="8"/>
  <c r="DV61" i="8"/>
  <c r="DW61" i="8"/>
  <c r="DX61" i="8"/>
  <c r="DY61" i="8"/>
  <c r="DZ61" i="8"/>
  <c r="EA61" i="8"/>
  <c r="EB61" i="8"/>
  <c r="EC61" i="8"/>
  <c r="ED61" i="8"/>
  <c r="EE61" i="8"/>
  <c r="EF61" i="8"/>
  <c r="EG61" i="8"/>
  <c r="EH61" i="8"/>
  <c r="EI61" i="8"/>
  <c r="EJ61" i="8"/>
  <c r="EK61" i="8"/>
  <c r="EL61" i="8"/>
  <c r="EM61" i="8"/>
  <c r="EN61" i="8"/>
  <c r="EO61" i="8"/>
  <c r="EP61" i="8"/>
  <c r="EQ61" i="8"/>
  <c r="ER61" i="8"/>
  <c r="ES61" i="8"/>
  <c r="ET61" i="8"/>
  <c r="EU61" i="8"/>
  <c r="EV61" i="8"/>
  <c r="E62"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AI62" i="8"/>
  <c r="AJ62" i="8"/>
  <c r="AK62" i="8"/>
  <c r="AL62" i="8"/>
  <c r="AM62" i="8"/>
  <c r="AN62" i="8"/>
  <c r="AO62" i="8"/>
  <c r="AP62" i="8"/>
  <c r="AQ62" i="8"/>
  <c r="AR62" i="8"/>
  <c r="AS62" i="8"/>
  <c r="AT62" i="8"/>
  <c r="AU62" i="8"/>
  <c r="AV62" i="8"/>
  <c r="AW62" i="8"/>
  <c r="AX62" i="8"/>
  <c r="AY62" i="8"/>
  <c r="AZ62" i="8"/>
  <c r="BA62" i="8"/>
  <c r="BB62" i="8"/>
  <c r="BC62" i="8"/>
  <c r="BD62" i="8"/>
  <c r="BE62" i="8"/>
  <c r="BF62" i="8"/>
  <c r="BG62" i="8"/>
  <c r="BH62" i="8"/>
  <c r="BI62" i="8"/>
  <c r="BJ62" i="8"/>
  <c r="BK62" i="8"/>
  <c r="BL62" i="8"/>
  <c r="BM62" i="8"/>
  <c r="BN62" i="8"/>
  <c r="BO62" i="8"/>
  <c r="BP62" i="8"/>
  <c r="BQ62" i="8"/>
  <c r="BR62" i="8"/>
  <c r="BS62" i="8"/>
  <c r="BT62" i="8"/>
  <c r="BU62" i="8"/>
  <c r="BV62" i="8"/>
  <c r="BW62" i="8"/>
  <c r="BX62" i="8"/>
  <c r="BY62" i="8"/>
  <c r="BZ62" i="8"/>
  <c r="CA62" i="8"/>
  <c r="CB62" i="8"/>
  <c r="CC62" i="8"/>
  <c r="CD62" i="8"/>
  <c r="CE62" i="8"/>
  <c r="CF62" i="8"/>
  <c r="CG62" i="8"/>
  <c r="CH62" i="8"/>
  <c r="CI62" i="8"/>
  <c r="CJ62" i="8"/>
  <c r="CK62" i="8"/>
  <c r="CL62" i="8"/>
  <c r="CM62" i="8"/>
  <c r="CN62" i="8"/>
  <c r="CO62" i="8"/>
  <c r="CP62" i="8"/>
  <c r="CQ62" i="8"/>
  <c r="CR62" i="8"/>
  <c r="CS62" i="8"/>
  <c r="CT62" i="8"/>
  <c r="CU62" i="8"/>
  <c r="CV62" i="8"/>
  <c r="CW62" i="8"/>
  <c r="CX62" i="8"/>
  <c r="CY62" i="8"/>
  <c r="CZ62" i="8"/>
  <c r="DA62" i="8"/>
  <c r="DB62" i="8"/>
  <c r="DC62" i="8"/>
  <c r="DD62" i="8"/>
  <c r="DE62" i="8"/>
  <c r="DF62" i="8"/>
  <c r="DG62" i="8"/>
  <c r="DH62" i="8"/>
  <c r="DS62" i="8"/>
  <c r="DT62" i="8"/>
  <c r="DU62" i="8"/>
  <c r="DV62" i="8"/>
  <c r="DW62" i="8"/>
  <c r="DX62" i="8"/>
  <c r="DY62" i="8"/>
  <c r="DZ62" i="8"/>
  <c r="EA62" i="8"/>
  <c r="EB62" i="8"/>
  <c r="EC62" i="8"/>
  <c r="ED62" i="8"/>
  <c r="EE62" i="8"/>
  <c r="EF62" i="8"/>
  <c r="EG62" i="8"/>
  <c r="EH62" i="8"/>
  <c r="EI62" i="8"/>
  <c r="EJ62" i="8"/>
  <c r="EK62" i="8"/>
  <c r="EL62" i="8"/>
  <c r="EM62" i="8"/>
  <c r="EN62" i="8"/>
  <c r="EO62" i="8"/>
  <c r="EP62" i="8"/>
  <c r="EQ62" i="8"/>
  <c r="ER62" i="8"/>
  <c r="ES62" i="8"/>
  <c r="ET62" i="8"/>
  <c r="EU62" i="8"/>
  <c r="EV62" i="8"/>
  <c r="E63"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AI63" i="8"/>
  <c r="AJ63" i="8"/>
  <c r="AK63" i="8"/>
  <c r="AL63" i="8"/>
  <c r="AM63" i="8"/>
  <c r="AN63" i="8"/>
  <c r="AO63" i="8"/>
  <c r="AP63" i="8"/>
  <c r="AQ63" i="8"/>
  <c r="AR63" i="8"/>
  <c r="AS63" i="8"/>
  <c r="AT63" i="8"/>
  <c r="AU63" i="8"/>
  <c r="AV63" i="8"/>
  <c r="AW63" i="8"/>
  <c r="AX63" i="8"/>
  <c r="AY63" i="8"/>
  <c r="AZ63" i="8"/>
  <c r="BA63" i="8"/>
  <c r="BB63" i="8"/>
  <c r="BC63" i="8"/>
  <c r="BD63" i="8"/>
  <c r="BE63" i="8"/>
  <c r="BF63" i="8"/>
  <c r="BG63" i="8"/>
  <c r="BH63" i="8"/>
  <c r="BI63" i="8"/>
  <c r="BJ63" i="8"/>
  <c r="BK63" i="8"/>
  <c r="BL63" i="8"/>
  <c r="BM63" i="8"/>
  <c r="BN63" i="8"/>
  <c r="BO63" i="8"/>
  <c r="BP63" i="8"/>
  <c r="BQ63" i="8"/>
  <c r="BR63" i="8"/>
  <c r="BS63" i="8"/>
  <c r="BT63" i="8"/>
  <c r="BU63" i="8"/>
  <c r="BV63" i="8"/>
  <c r="BW63" i="8"/>
  <c r="BX63" i="8"/>
  <c r="BY63" i="8"/>
  <c r="BZ63" i="8"/>
  <c r="CA63" i="8"/>
  <c r="CB63" i="8"/>
  <c r="CC63" i="8"/>
  <c r="CD63" i="8"/>
  <c r="CE63" i="8"/>
  <c r="CF63" i="8"/>
  <c r="CG63" i="8"/>
  <c r="CH63" i="8"/>
  <c r="CI63" i="8"/>
  <c r="CJ63" i="8"/>
  <c r="CK63" i="8"/>
  <c r="CL63" i="8"/>
  <c r="CM63" i="8"/>
  <c r="CN63" i="8"/>
  <c r="CO63" i="8"/>
  <c r="CP63" i="8"/>
  <c r="CQ63" i="8"/>
  <c r="CR63" i="8"/>
  <c r="CS63" i="8"/>
  <c r="CT63" i="8"/>
  <c r="CU63" i="8"/>
  <c r="CV63" i="8"/>
  <c r="CW63" i="8"/>
  <c r="CX63" i="8"/>
  <c r="CY63" i="8"/>
  <c r="CZ63" i="8"/>
  <c r="DA63" i="8"/>
  <c r="DB63" i="8"/>
  <c r="DC63" i="8"/>
  <c r="DD63" i="8"/>
  <c r="DE63" i="8"/>
  <c r="DF63" i="8"/>
  <c r="DG63" i="8"/>
  <c r="DH63" i="8"/>
  <c r="DS63" i="8"/>
  <c r="DT63" i="8"/>
  <c r="DU63" i="8"/>
  <c r="DV63" i="8"/>
  <c r="DW63" i="8"/>
  <c r="DX63" i="8"/>
  <c r="DY63" i="8"/>
  <c r="DZ63" i="8"/>
  <c r="EA63" i="8"/>
  <c r="EB63" i="8"/>
  <c r="EC63" i="8"/>
  <c r="ED63" i="8"/>
  <c r="EE63" i="8"/>
  <c r="EF63" i="8"/>
  <c r="EG63" i="8"/>
  <c r="EH63" i="8"/>
  <c r="EI63" i="8"/>
  <c r="EJ63" i="8"/>
  <c r="EK63" i="8"/>
  <c r="EL63" i="8"/>
  <c r="EM63" i="8"/>
  <c r="EN63" i="8"/>
  <c r="EO63" i="8"/>
  <c r="EP63" i="8"/>
  <c r="EQ63" i="8"/>
  <c r="ER63" i="8"/>
  <c r="ES63" i="8"/>
  <c r="ET63" i="8"/>
  <c r="EU63" i="8"/>
  <c r="EV63" i="8"/>
  <c r="E64"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AI64" i="8"/>
  <c r="AJ64" i="8"/>
  <c r="AK64" i="8"/>
  <c r="AL64" i="8"/>
  <c r="AM64" i="8"/>
  <c r="AN64" i="8"/>
  <c r="AO64" i="8"/>
  <c r="AP64" i="8"/>
  <c r="AQ64" i="8"/>
  <c r="AR64" i="8"/>
  <c r="AS64" i="8"/>
  <c r="AT64" i="8"/>
  <c r="AU64" i="8"/>
  <c r="AV64" i="8"/>
  <c r="AW64" i="8"/>
  <c r="AX64" i="8"/>
  <c r="AY64" i="8"/>
  <c r="AZ64" i="8"/>
  <c r="BA64" i="8"/>
  <c r="BB64" i="8"/>
  <c r="BC64" i="8"/>
  <c r="BD64" i="8"/>
  <c r="BE64" i="8"/>
  <c r="BF64" i="8"/>
  <c r="BG64" i="8"/>
  <c r="BH64" i="8"/>
  <c r="BI64" i="8"/>
  <c r="BJ64" i="8"/>
  <c r="BK64" i="8"/>
  <c r="BL64" i="8"/>
  <c r="BM64" i="8"/>
  <c r="BN64" i="8"/>
  <c r="BO64" i="8"/>
  <c r="BP64" i="8"/>
  <c r="BQ64" i="8"/>
  <c r="BR64" i="8"/>
  <c r="BS64" i="8"/>
  <c r="BT64" i="8"/>
  <c r="BU64" i="8"/>
  <c r="BV64" i="8"/>
  <c r="BW64" i="8"/>
  <c r="BX64" i="8"/>
  <c r="BY64" i="8"/>
  <c r="BZ64" i="8"/>
  <c r="CA64" i="8"/>
  <c r="CB64" i="8"/>
  <c r="CC64" i="8"/>
  <c r="CD64" i="8"/>
  <c r="CE64" i="8"/>
  <c r="CF64" i="8"/>
  <c r="CG64" i="8"/>
  <c r="CH64" i="8"/>
  <c r="CI64" i="8"/>
  <c r="CJ64" i="8"/>
  <c r="CK64" i="8"/>
  <c r="CL64" i="8"/>
  <c r="CM64" i="8"/>
  <c r="CN64" i="8"/>
  <c r="CO64" i="8"/>
  <c r="CP64" i="8"/>
  <c r="CQ64" i="8"/>
  <c r="CR64" i="8"/>
  <c r="CS64" i="8"/>
  <c r="CT64" i="8"/>
  <c r="CU64" i="8"/>
  <c r="CV64" i="8"/>
  <c r="CW64" i="8"/>
  <c r="CX64" i="8"/>
  <c r="CY64" i="8"/>
  <c r="CZ64" i="8"/>
  <c r="DA64" i="8"/>
  <c r="DB64" i="8"/>
  <c r="DC64" i="8"/>
  <c r="DD64" i="8"/>
  <c r="DE64" i="8"/>
  <c r="DF64" i="8"/>
  <c r="DG64" i="8"/>
  <c r="DH64" i="8"/>
  <c r="DS64" i="8"/>
  <c r="DT64" i="8"/>
  <c r="DU64" i="8"/>
  <c r="DV64" i="8"/>
  <c r="DW64" i="8"/>
  <c r="DX64" i="8"/>
  <c r="DY64" i="8"/>
  <c r="DZ64" i="8"/>
  <c r="EA64" i="8"/>
  <c r="EB64" i="8"/>
  <c r="EC64" i="8"/>
  <c r="ED64" i="8"/>
  <c r="EE64" i="8"/>
  <c r="EF64" i="8"/>
  <c r="EG64" i="8"/>
  <c r="EH64" i="8"/>
  <c r="EI64" i="8"/>
  <c r="EJ64" i="8"/>
  <c r="EK64" i="8"/>
  <c r="EL64" i="8"/>
  <c r="EM64" i="8"/>
  <c r="EN64" i="8"/>
  <c r="EO64" i="8"/>
  <c r="EP64" i="8"/>
  <c r="EQ64" i="8"/>
  <c r="ER64" i="8"/>
  <c r="ES64" i="8"/>
  <c r="ET64" i="8"/>
  <c r="EU64" i="8"/>
  <c r="EV64" i="8"/>
  <c r="E65"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AI65" i="8"/>
  <c r="AJ65" i="8"/>
  <c r="AK65" i="8"/>
  <c r="AL65" i="8"/>
  <c r="AM65" i="8"/>
  <c r="AN65" i="8"/>
  <c r="AO65" i="8"/>
  <c r="AP65" i="8"/>
  <c r="AQ65" i="8"/>
  <c r="AR65" i="8"/>
  <c r="AS65" i="8"/>
  <c r="AT65" i="8"/>
  <c r="AU65" i="8"/>
  <c r="AV65" i="8"/>
  <c r="AW65" i="8"/>
  <c r="AX65" i="8"/>
  <c r="AY65" i="8"/>
  <c r="AZ65" i="8"/>
  <c r="BA65" i="8"/>
  <c r="BB65" i="8"/>
  <c r="BC65" i="8"/>
  <c r="BD65" i="8"/>
  <c r="BE65" i="8"/>
  <c r="BF65" i="8"/>
  <c r="BG65" i="8"/>
  <c r="BH65" i="8"/>
  <c r="BI65" i="8"/>
  <c r="BJ65" i="8"/>
  <c r="BK65" i="8"/>
  <c r="BL65" i="8"/>
  <c r="BM65" i="8"/>
  <c r="BN65" i="8"/>
  <c r="BO65" i="8"/>
  <c r="BP65" i="8"/>
  <c r="BQ65" i="8"/>
  <c r="BR65" i="8"/>
  <c r="BS65" i="8"/>
  <c r="BT65" i="8"/>
  <c r="BU65" i="8"/>
  <c r="BV65" i="8"/>
  <c r="BW65" i="8"/>
  <c r="BX65" i="8"/>
  <c r="BY65" i="8"/>
  <c r="BZ65" i="8"/>
  <c r="CA65" i="8"/>
  <c r="CB65" i="8"/>
  <c r="CC65" i="8"/>
  <c r="CD65" i="8"/>
  <c r="CE65" i="8"/>
  <c r="CF65" i="8"/>
  <c r="CG65" i="8"/>
  <c r="CH65" i="8"/>
  <c r="CI65" i="8"/>
  <c r="CJ65" i="8"/>
  <c r="CK65" i="8"/>
  <c r="CL65" i="8"/>
  <c r="CM65" i="8"/>
  <c r="CN65" i="8"/>
  <c r="CO65" i="8"/>
  <c r="CP65" i="8"/>
  <c r="CQ65" i="8"/>
  <c r="CR65" i="8"/>
  <c r="CS65" i="8"/>
  <c r="CT65" i="8"/>
  <c r="CU65" i="8"/>
  <c r="CV65" i="8"/>
  <c r="CW65" i="8"/>
  <c r="CX65" i="8"/>
  <c r="CY65" i="8"/>
  <c r="CZ65" i="8"/>
  <c r="DA65" i="8"/>
  <c r="DB65" i="8"/>
  <c r="DC65" i="8"/>
  <c r="DD65" i="8"/>
  <c r="DE65" i="8"/>
  <c r="DF65" i="8"/>
  <c r="DG65" i="8"/>
  <c r="DH65" i="8"/>
  <c r="DS65" i="8"/>
  <c r="DT65" i="8"/>
  <c r="DU65" i="8"/>
  <c r="DV65" i="8"/>
  <c r="DW65" i="8"/>
  <c r="DX65" i="8"/>
  <c r="DY65" i="8"/>
  <c r="DZ65" i="8"/>
  <c r="EA65" i="8"/>
  <c r="EB65" i="8"/>
  <c r="EC65" i="8"/>
  <c r="ED65" i="8"/>
  <c r="EE65" i="8"/>
  <c r="EF65" i="8"/>
  <c r="EG65" i="8"/>
  <c r="EH65" i="8"/>
  <c r="EI65" i="8"/>
  <c r="EJ65" i="8"/>
  <c r="EK65" i="8"/>
  <c r="EL65" i="8"/>
  <c r="EM65" i="8"/>
  <c r="EN65" i="8"/>
  <c r="EO65" i="8"/>
  <c r="EP65" i="8"/>
  <c r="EQ65" i="8"/>
  <c r="ER65" i="8"/>
  <c r="ES65" i="8"/>
  <c r="ET65" i="8"/>
  <c r="EU65" i="8"/>
  <c r="EV65" i="8"/>
  <c r="E66"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AI66" i="8"/>
  <c r="AJ66" i="8"/>
  <c r="AK66" i="8"/>
  <c r="AL66" i="8"/>
  <c r="AM66" i="8"/>
  <c r="AN66" i="8"/>
  <c r="AO66" i="8"/>
  <c r="AP66" i="8"/>
  <c r="AQ66" i="8"/>
  <c r="AR66" i="8"/>
  <c r="AS66" i="8"/>
  <c r="AT66" i="8"/>
  <c r="AU66" i="8"/>
  <c r="AV66" i="8"/>
  <c r="AW66" i="8"/>
  <c r="AX66" i="8"/>
  <c r="AY66" i="8"/>
  <c r="AZ66" i="8"/>
  <c r="BA66" i="8"/>
  <c r="BB66" i="8"/>
  <c r="BC66" i="8"/>
  <c r="BD66" i="8"/>
  <c r="BE66" i="8"/>
  <c r="BF66" i="8"/>
  <c r="BG66" i="8"/>
  <c r="BH66" i="8"/>
  <c r="BI66" i="8"/>
  <c r="BJ66" i="8"/>
  <c r="BK66" i="8"/>
  <c r="BL66" i="8"/>
  <c r="BM66" i="8"/>
  <c r="BN66" i="8"/>
  <c r="BO66" i="8"/>
  <c r="BP66" i="8"/>
  <c r="BQ66" i="8"/>
  <c r="BR66" i="8"/>
  <c r="BS66" i="8"/>
  <c r="BT66" i="8"/>
  <c r="BU66" i="8"/>
  <c r="BV66" i="8"/>
  <c r="BW66" i="8"/>
  <c r="BX66" i="8"/>
  <c r="BY66" i="8"/>
  <c r="BZ66" i="8"/>
  <c r="CA66" i="8"/>
  <c r="CB66" i="8"/>
  <c r="CC66" i="8"/>
  <c r="CD66" i="8"/>
  <c r="CE66" i="8"/>
  <c r="CF66" i="8"/>
  <c r="CG66" i="8"/>
  <c r="CH66" i="8"/>
  <c r="CI66" i="8"/>
  <c r="CJ66" i="8"/>
  <c r="CK66" i="8"/>
  <c r="CL66" i="8"/>
  <c r="CM66" i="8"/>
  <c r="CN66" i="8"/>
  <c r="CO66" i="8"/>
  <c r="CP66" i="8"/>
  <c r="CQ66" i="8"/>
  <c r="CR66" i="8"/>
  <c r="CS66" i="8"/>
  <c r="CT66" i="8"/>
  <c r="CU66" i="8"/>
  <c r="CV66" i="8"/>
  <c r="CW66" i="8"/>
  <c r="CX66" i="8"/>
  <c r="CY66" i="8"/>
  <c r="CZ66" i="8"/>
  <c r="DA66" i="8"/>
  <c r="DB66" i="8"/>
  <c r="DC66" i="8"/>
  <c r="DD66" i="8"/>
  <c r="DE66" i="8"/>
  <c r="DF66" i="8"/>
  <c r="DG66" i="8"/>
  <c r="DH66" i="8"/>
  <c r="DS66" i="8"/>
  <c r="DT66" i="8"/>
  <c r="DU66" i="8"/>
  <c r="DV66" i="8"/>
  <c r="DW66" i="8"/>
  <c r="DX66" i="8"/>
  <c r="DY66" i="8"/>
  <c r="DZ66" i="8"/>
  <c r="EA66" i="8"/>
  <c r="EB66" i="8"/>
  <c r="EC66" i="8"/>
  <c r="ED66" i="8"/>
  <c r="EE66" i="8"/>
  <c r="EF66" i="8"/>
  <c r="EG66" i="8"/>
  <c r="EH66" i="8"/>
  <c r="EI66" i="8"/>
  <c r="EJ66" i="8"/>
  <c r="EK66" i="8"/>
  <c r="EL66" i="8"/>
  <c r="EM66" i="8"/>
  <c r="EN66" i="8"/>
  <c r="EO66" i="8"/>
  <c r="EP66" i="8"/>
  <c r="EQ66" i="8"/>
  <c r="ER66" i="8"/>
  <c r="ES66" i="8"/>
  <c r="ET66" i="8"/>
  <c r="EU66" i="8"/>
  <c r="EV66" i="8"/>
  <c r="E67"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AI67" i="8"/>
  <c r="AJ67" i="8"/>
  <c r="AK67" i="8"/>
  <c r="AL67" i="8"/>
  <c r="AM67" i="8"/>
  <c r="AN67" i="8"/>
  <c r="AO67" i="8"/>
  <c r="AP67" i="8"/>
  <c r="AQ67" i="8"/>
  <c r="AR67" i="8"/>
  <c r="AS67" i="8"/>
  <c r="AT67" i="8"/>
  <c r="AU67" i="8"/>
  <c r="AV67" i="8"/>
  <c r="AW67" i="8"/>
  <c r="AX67" i="8"/>
  <c r="AY67" i="8"/>
  <c r="AZ67" i="8"/>
  <c r="BA67" i="8"/>
  <c r="BB67" i="8"/>
  <c r="BC67" i="8"/>
  <c r="BD67" i="8"/>
  <c r="BE67" i="8"/>
  <c r="BF67" i="8"/>
  <c r="BG67" i="8"/>
  <c r="BH67" i="8"/>
  <c r="BI67" i="8"/>
  <c r="BJ67" i="8"/>
  <c r="BK67" i="8"/>
  <c r="BL67" i="8"/>
  <c r="BM67" i="8"/>
  <c r="BN67" i="8"/>
  <c r="BO67" i="8"/>
  <c r="BP67" i="8"/>
  <c r="BQ67" i="8"/>
  <c r="BR67" i="8"/>
  <c r="BS67" i="8"/>
  <c r="BT67" i="8"/>
  <c r="BU67" i="8"/>
  <c r="BV67" i="8"/>
  <c r="BW67" i="8"/>
  <c r="BX67" i="8"/>
  <c r="BY67" i="8"/>
  <c r="BZ67" i="8"/>
  <c r="CA67" i="8"/>
  <c r="CB67" i="8"/>
  <c r="CC67" i="8"/>
  <c r="CD67" i="8"/>
  <c r="CE67" i="8"/>
  <c r="CF67" i="8"/>
  <c r="CG67" i="8"/>
  <c r="CH67" i="8"/>
  <c r="CI67" i="8"/>
  <c r="CJ67" i="8"/>
  <c r="CK67" i="8"/>
  <c r="CL67" i="8"/>
  <c r="CM67" i="8"/>
  <c r="CN67" i="8"/>
  <c r="CO67" i="8"/>
  <c r="CP67" i="8"/>
  <c r="CQ67" i="8"/>
  <c r="CR67" i="8"/>
  <c r="CS67" i="8"/>
  <c r="CT67" i="8"/>
  <c r="CU67" i="8"/>
  <c r="CV67" i="8"/>
  <c r="CW67" i="8"/>
  <c r="CX67" i="8"/>
  <c r="CY67" i="8"/>
  <c r="CZ67" i="8"/>
  <c r="DA67" i="8"/>
  <c r="DB67" i="8"/>
  <c r="DC67" i="8"/>
  <c r="DD67" i="8"/>
  <c r="DE67" i="8"/>
  <c r="DF67" i="8"/>
  <c r="DG67" i="8"/>
  <c r="DH67" i="8"/>
  <c r="DS67" i="8"/>
  <c r="DT67" i="8"/>
  <c r="DU67" i="8"/>
  <c r="DV67" i="8"/>
  <c r="DW67" i="8"/>
  <c r="DX67" i="8"/>
  <c r="DY67" i="8"/>
  <c r="DZ67" i="8"/>
  <c r="EA67" i="8"/>
  <c r="EB67" i="8"/>
  <c r="EC67" i="8"/>
  <c r="ED67" i="8"/>
  <c r="EE67" i="8"/>
  <c r="EF67" i="8"/>
  <c r="EG67" i="8"/>
  <c r="EH67" i="8"/>
  <c r="EI67" i="8"/>
  <c r="EJ67" i="8"/>
  <c r="EK67" i="8"/>
  <c r="EL67" i="8"/>
  <c r="EM67" i="8"/>
  <c r="EN67" i="8"/>
  <c r="EO67" i="8"/>
  <c r="EP67" i="8"/>
  <c r="EQ67" i="8"/>
  <c r="ER67" i="8"/>
  <c r="ES67" i="8"/>
  <c r="ET67" i="8"/>
  <c r="EU67" i="8"/>
  <c r="EV67" i="8"/>
  <c r="D53" i="8"/>
  <c r="D54" i="8"/>
  <c r="D55" i="8"/>
  <c r="D56" i="8"/>
  <c r="D57" i="8"/>
  <c r="D58" i="8"/>
  <c r="D59" i="8"/>
  <c r="D60" i="8"/>
  <c r="D61" i="8"/>
  <c r="D62" i="8"/>
  <c r="D63" i="8"/>
  <c r="D64" i="8"/>
  <c r="D65" i="8"/>
  <c r="D66" i="8"/>
  <c r="D67" i="8"/>
  <c r="D52" i="8"/>
  <c r="W45" i="2"/>
  <c r="Y70" i="8" s="1"/>
  <c r="X45" i="2"/>
  <c r="Z70" i="8" s="1"/>
  <c r="Y45" i="2"/>
  <c r="AA70" i="8" s="1"/>
  <c r="Z45" i="2"/>
  <c r="AB70" i="8" s="1"/>
  <c r="AA45" i="2"/>
  <c r="AC70" i="8" s="1"/>
  <c r="AB45" i="2"/>
  <c r="AD70" i="8" s="1"/>
  <c r="AC45" i="2"/>
  <c r="AE70" i="8" s="1"/>
  <c r="AD45" i="2"/>
  <c r="AF70" i="8" s="1"/>
  <c r="AE45" i="2"/>
  <c r="AG70" i="8" s="1"/>
  <c r="AF45" i="2"/>
  <c r="AH70" i="8" s="1"/>
  <c r="AG45" i="2"/>
  <c r="AI70" i="8" s="1"/>
  <c r="AH45" i="2"/>
  <c r="AJ70" i="8" s="1"/>
  <c r="AI45" i="2"/>
  <c r="AK70" i="8" s="1"/>
  <c r="AJ45" i="2"/>
  <c r="AL70" i="8" s="1"/>
  <c r="AK45" i="2"/>
  <c r="AM70" i="8" s="1"/>
  <c r="AL45" i="2"/>
  <c r="AN70" i="8" s="1"/>
  <c r="AM45" i="2"/>
  <c r="AO70" i="8" s="1"/>
  <c r="AN45" i="2"/>
  <c r="AP70" i="8" s="1"/>
  <c r="AO45" i="2"/>
  <c r="AQ70" i="8" s="1"/>
  <c r="AP45" i="2"/>
  <c r="AR70" i="8" s="1"/>
  <c r="AQ45" i="2"/>
  <c r="AS70" i="8" s="1"/>
  <c r="AR45" i="2"/>
  <c r="AT70" i="8" s="1"/>
  <c r="AS45" i="2"/>
  <c r="AU70" i="8" s="1"/>
  <c r="AT45" i="2"/>
  <c r="AV70" i="8" s="1"/>
  <c r="AU45" i="2"/>
  <c r="AW70" i="8" s="1"/>
  <c r="AV45" i="2"/>
  <c r="AX70" i="8" s="1"/>
  <c r="AW45" i="2"/>
  <c r="AY70" i="8" s="1"/>
  <c r="AX45" i="2"/>
  <c r="AZ70" i="8" s="1"/>
  <c r="AY45" i="2"/>
  <c r="BA70" i="8" s="1"/>
  <c r="AZ45" i="2"/>
  <c r="BB70" i="8" s="1"/>
  <c r="BA45" i="2"/>
  <c r="BC70" i="8" s="1"/>
  <c r="BB45" i="2"/>
  <c r="BD70" i="8" s="1"/>
  <c r="BC45" i="2"/>
  <c r="BE70" i="8" s="1"/>
  <c r="BD45" i="2"/>
  <c r="BF70" i="8" s="1"/>
  <c r="BE45" i="2"/>
  <c r="BG70" i="8" s="1"/>
  <c r="BF45" i="2"/>
  <c r="BH70" i="8" s="1"/>
  <c r="BG45" i="2"/>
  <c r="BI70" i="8" s="1"/>
  <c r="BH45" i="2"/>
  <c r="BJ70" i="8" s="1"/>
  <c r="BI45" i="2"/>
  <c r="BK70" i="8" s="1"/>
  <c r="BJ45" i="2"/>
  <c r="BL70" i="8" s="1"/>
  <c r="BK45" i="2"/>
  <c r="BM70" i="8" s="1"/>
  <c r="BL45" i="2"/>
  <c r="BN70" i="8" s="1"/>
  <c r="BM45" i="2"/>
  <c r="BO70" i="8" s="1"/>
  <c r="BN45" i="2"/>
  <c r="BP70" i="8" s="1"/>
  <c r="BO45" i="2"/>
  <c r="BQ70" i="8" s="1"/>
  <c r="BP45" i="2"/>
  <c r="BR70" i="8" s="1"/>
  <c r="BQ45" i="2"/>
  <c r="BS70" i="8" s="1"/>
  <c r="BR45" i="2"/>
  <c r="BT70" i="8" s="1"/>
  <c r="BU70" i="8"/>
  <c r="BT45" i="2"/>
  <c r="BV70" i="8" s="1"/>
  <c r="BU45" i="2"/>
  <c r="BW70" i="8" s="1"/>
  <c r="BV45" i="2"/>
  <c r="BX70" i="8" s="1"/>
  <c r="BW45" i="2"/>
  <c r="BY70" i="8" s="1"/>
  <c r="BX45" i="2"/>
  <c r="BZ70" i="8" s="1"/>
  <c r="BY45" i="2"/>
  <c r="CA70" i="8" s="1"/>
  <c r="BZ45" i="2"/>
  <c r="CB70" i="8" s="1"/>
  <c r="CA45" i="2"/>
  <c r="CC70" i="8" s="1"/>
  <c r="CB45" i="2"/>
  <c r="CD70" i="8" s="1"/>
  <c r="CC45" i="2"/>
  <c r="CE70" i="8" s="1"/>
  <c r="CD45" i="2"/>
  <c r="CF70" i="8" s="1"/>
  <c r="CE45" i="2"/>
  <c r="CG70" i="8" s="1"/>
  <c r="CF45" i="2"/>
  <c r="CH70" i="8" s="1"/>
  <c r="CG45" i="2"/>
  <c r="CI70" i="8" s="1"/>
  <c r="CH45" i="2"/>
  <c r="CJ70" i="8" s="1"/>
  <c r="CI45" i="2"/>
  <c r="CK70" i="8" s="1"/>
  <c r="CJ45" i="2"/>
  <c r="CL70" i="8" s="1"/>
  <c r="CK45" i="2"/>
  <c r="CM70" i="8" s="1"/>
  <c r="CL45" i="2"/>
  <c r="CN70" i="8" s="1"/>
  <c r="CM45" i="2"/>
  <c r="CO70" i="8" s="1"/>
  <c r="CN45" i="2"/>
  <c r="CP70" i="8" s="1"/>
  <c r="CO45" i="2"/>
  <c r="CQ70" i="8" s="1"/>
  <c r="CP45" i="2"/>
  <c r="CR70" i="8" s="1"/>
  <c r="CQ45" i="2"/>
  <c r="CS70" i="8" s="1"/>
  <c r="CR45" i="2"/>
  <c r="CT70" i="8" s="1"/>
  <c r="CS45" i="2"/>
  <c r="CU70" i="8" s="1"/>
  <c r="CT45" i="2"/>
  <c r="CV70" i="8" s="1"/>
  <c r="CU45" i="2"/>
  <c r="CW70" i="8" s="1"/>
  <c r="CV45" i="2"/>
  <c r="CX70" i="8" s="1"/>
  <c r="CW45" i="2"/>
  <c r="CY70" i="8" s="1"/>
  <c r="CX45" i="2"/>
  <c r="CZ70" i="8" s="1"/>
  <c r="CY45" i="2"/>
  <c r="DA70" i="8" s="1"/>
  <c r="CZ45" i="2"/>
  <c r="DB70" i="8" s="1"/>
  <c r="DA45" i="2"/>
  <c r="DC70" i="8" s="1"/>
  <c r="DB45" i="2"/>
  <c r="DD70" i="8" s="1"/>
  <c r="DC45" i="2"/>
  <c r="DE70" i="8" s="1"/>
  <c r="DD45" i="2"/>
  <c r="DF70" i="8" s="1"/>
  <c r="DE45" i="2"/>
  <c r="DG70" i="8" s="1"/>
  <c r="DF45" i="2"/>
  <c r="DH70" i="8" s="1"/>
  <c r="DQ45" i="2"/>
  <c r="DS70" i="8" s="1"/>
  <c r="DR45" i="2"/>
  <c r="DT70" i="8" s="1"/>
  <c r="DS45" i="2"/>
  <c r="DU70" i="8" s="1"/>
  <c r="DT45" i="2"/>
  <c r="DV70" i="8" s="1"/>
  <c r="DU45" i="2"/>
  <c r="DW70" i="8" s="1"/>
  <c r="DV45" i="2"/>
  <c r="DX70" i="8" s="1"/>
  <c r="DW45" i="2"/>
  <c r="DY70" i="8" s="1"/>
  <c r="DX45" i="2"/>
  <c r="DZ70" i="8" s="1"/>
  <c r="DY45" i="2"/>
  <c r="EA70" i="8" s="1"/>
  <c r="DZ45" i="2"/>
  <c r="EB70" i="8" s="1"/>
  <c r="EC70" i="8"/>
  <c r="ED70" i="8"/>
  <c r="EE70" i="8"/>
  <c r="EF70" i="8"/>
  <c r="EG70" i="8"/>
  <c r="EH70" i="8"/>
  <c r="EI70" i="8"/>
  <c r="EJ70" i="8"/>
  <c r="EK70" i="8"/>
  <c r="EL70" i="8"/>
  <c r="EK45" i="2"/>
  <c r="EM70" i="8" s="1"/>
  <c r="EN70" i="8"/>
  <c r="EO70" i="8"/>
  <c r="EP70" i="8"/>
  <c r="EQ70" i="8"/>
  <c r="ER70" i="8"/>
  <c r="ES70" i="8"/>
  <c r="ET70" i="8"/>
  <c r="EU70" i="8"/>
  <c r="EV70" i="8"/>
  <c r="M45" i="2"/>
  <c r="O70" i="8" s="1"/>
  <c r="N45" i="2"/>
  <c r="P70" i="8" s="1"/>
  <c r="O45" i="2"/>
  <c r="Q70" i="8" s="1"/>
  <c r="P45" i="2"/>
  <c r="R70" i="8" s="1"/>
  <c r="Q45" i="2"/>
  <c r="S70" i="8" s="1"/>
  <c r="R45" i="2"/>
  <c r="T70" i="8" s="1"/>
  <c r="S45" i="2"/>
  <c r="U70" i="8" s="1"/>
  <c r="T45" i="2"/>
  <c r="V70" i="8" s="1"/>
  <c r="U45" i="2"/>
  <c r="W70" i="8" s="1"/>
  <c r="V45" i="2"/>
  <c r="X70" i="8" s="1"/>
  <c r="DR69" i="8"/>
  <c r="DO45" i="2"/>
  <c r="DQ70" i="8" s="1"/>
  <c r="DN45" i="2"/>
  <c r="DP70" i="8" s="1"/>
  <c r="DM45" i="2"/>
  <c r="DO70" i="8" s="1"/>
  <c r="DN69" i="8"/>
  <c r="DM69" i="8"/>
  <c r="DL69" i="8"/>
  <c r="DK69" i="8"/>
  <c r="DJ69" i="8"/>
  <c r="DG45" i="2"/>
  <c r="DI70" i="8" s="1"/>
  <c r="DP42" i="2"/>
  <c r="DR67" i="8" s="1"/>
  <c r="DO42" i="2"/>
  <c r="DQ67" i="8" s="1"/>
  <c r="DN42" i="2"/>
  <c r="DP67" i="8" s="1"/>
  <c r="DM42" i="2"/>
  <c r="DO67" i="8" s="1"/>
  <c r="DL42" i="2"/>
  <c r="DN67" i="8" s="1"/>
  <c r="DK42" i="2"/>
  <c r="DM67" i="8" s="1"/>
  <c r="DJ42" i="2"/>
  <c r="DL67" i="8" s="1"/>
  <c r="DI42" i="2"/>
  <c r="DK67" i="8" s="1"/>
  <c r="DH42" i="2"/>
  <c r="DJ67" i="8" s="1"/>
  <c r="DG42" i="2"/>
  <c r="DI67" i="8" s="1"/>
  <c r="DP41" i="2"/>
  <c r="DR66" i="8" s="1"/>
  <c r="DO41" i="2"/>
  <c r="DQ66" i="8" s="1"/>
  <c r="DN41" i="2"/>
  <c r="DP66" i="8" s="1"/>
  <c r="DM41" i="2"/>
  <c r="DO66" i="8" s="1"/>
  <c r="DL41" i="2"/>
  <c r="DN66" i="8" s="1"/>
  <c r="DK41" i="2"/>
  <c r="DM66" i="8" s="1"/>
  <c r="DJ41" i="2"/>
  <c r="DL66" i="8" s="1"/>
  <c r="DI41" i="2"/>
  <c r="DK66" i="8" s="1"/>
  <c r="DH41" i="2"/>
  <c r="DJ66" i="8" s="1"/>
  <c r="DG41" i="2"/>
  <c r="DI66" i="8" s="1"/>
  <c r="DP40" i="2"/>
  <c r="DR65" i="8" s="1"/>
  <c r="DO40" i="2"/>
  <c r="DQ65" i="8" s="1"/>
  <c r="DN40" i="2"/>
  <c r="DP65" i="8" s="1"/>
  <c r="DM40" i="2"/>
  <c r="DO65" i="8" s="1"/>
  <c r="DL40" i="2"/>
  <c r="DN65" i="8" s="1"/>
  <c r="DK40" i="2"/>
  <c r="DM65" i="8" s="1"/>
  <c r="DJ40" i="2"/>
  <c r="DL65" i="8" s="1"/>
  <c r="DI40" i="2"/>
  <c r="DK65" i="8" s="1"/>
  <c r="DH40" i="2"/>
  <c r="DJ65" i="8" s="1"/>
  <c r="DG40" i="2"/>
  <c r="DI65" i="8" s="1"/>
  <c r="DP39" i="2"/>
  <c r="DR64" i="8" s="1"/>
  <c r="DO39" i="2"/>
  <c r="DQ64" i="8" s="1"/>
  <c r="DN39" i="2"/>
  <c r="DP64" i="8" s="1"/>
  <c r="DM39" i="2"/>
  <c r="DO64" i="8" s="1"/>
  <c r="DL39" i="2"/>
  <c r="DN64" i="8" s="1"/>
  <c r="DK39" i="2"/>
  <c r="DM64" i="8" s="1"/>
  <c r="DJ39" i="2"/>
  <c r="DL64" i="8" s="1"/>
  <c r="DI39" i="2"/>
  <c r="DK64" i="8" s="1"/>
  <c r="DH39" i="2"/>
  <c r="DJ64" i="8" s="1"/>
  <c r="DG39" i="2"/>
  <c r="DI64" i="8" s="1"/>
  <c r="DP38" i="2"/>
  <c r="DR63" i="8" s="1"/>
  <c r="DO38" i="2"/>
  <c r="DQ63" i="8" s="1"/>
  <c r="DN38" i="2"/>
  <c r="DP63" i="8" s="1"/>
  <c r="DM38" i="2"/>
  <c r="DO63" i="8" s="1"/>
  <c r="DL38" i="2"/>
  <c r="DN63" i="8" s="1"/>
  <c r="DK38" i="2"/>
  <c r="DM63" i="8" s="1"/>
  <c r="DJ38" i="2"/>
  <c r="DL63" i="8" s="1"/>
  <c r="DI38" i="2"/>
  <c r="DK63" i="8" s="1"/>
  <c r="DH38" i="2"/>
  <c r="DJ63" i="8" s="1"/>
  <c r="DG38" i="2"/>
  <c r="DI63" i="8" s="1"/>
  <c r="DP37" i="2"/>
  <c r="DR62" i="8" s="1"/>
  <c r="DO37" i="2"/>
  <c r="DQ62" i="8" s="1"/>
  <c r="DN37" i="2"/>
  <c r="DP62" i="8" s="1"/>
  <c r="DM37" i="2"/>
  <c r="DO62" i="8" s="1"/>
  <c r="DL37" i="2"/>
  <c r="DN62" i="8" s="1"/>
  <c r="DK37" i="2"/>
  <c r="DM62" i="8" s="1"/>
  <c r="DJ37" i="2"/>
  <c r="DL62" i="8" s="1"/>
  <c r="DI37" i="2"/>
  <c r="DK62" i="8" s="1"/>
  <c r="DH37" i="2"/>
  <c r="DJ62" i="8" s="1"/>
  <c r="DG37" i="2"/>
  <c r="DI62" i="8" s="1"/>
  <c r="DP36" i="2"/>
  <c r="DR61" i="8" s="1"/>
  <c r="DO36" i="2"/>
  <c r="DQ61" i="8" s="1"/>
  <c r="DN36" i="2"/>
  <c r="DP61" i="8" s="1"/>
  <c r="DM36" i="2"/>
  <c r="DO61" i="8" s="1"/>
  <c r="DL36" i="2"/>
  <c r="DN61" i="8" s="1"/>
  <c r="DK36" i="2"/>
  <c r="DM61" i="8" s="1"/>
  <c r="DJ36" i="2"/>
  <c r="DL61" i="8" s="1"/>
  <c r="DI36" i="2"/>
  <c r="DK61" i="8" s="1"/>
  <c r="DH36" i="2"/>
  <c r="DJ61" i="8" s="1"/>
  <c r="DG36" i="2"/>
  <c r="DI61" i="8" s="1"/>
  <c r="DP35" i="2"/>
  <c r="DR60" i="8" s="1"/>
  <c r="DO35" i="2"/>
  <c r="DQ60" i="8" s="1"/>
  <c r="DN35" i="2"/>
  <c r="DP60" i="8" s="1"/>
  <c r="DM35" i="2"/>
  <c r="DO60" i="8" s="1"/>
  <c r="DL35" i="2"/>
  <c r="DN60" i="8" s="1"/>
  <c r="DK35" i="2"/>
  <c r="DM60" i="8" s="1"/>
  <c r="DJ35" i="2"/>
  <c r="DL60" i="8" s="1"/>
  <c r="DI35" i="2"/>
  <c r="DK60" i="8" s="1"/>
  <c r="DH35" i="2"/>
  <c r="DJ60" i="8" s="1"/>
  <c r="DG35" i="2"/>
  <c r="DI60" i="8" s="1"/>
  <c r="DP34" i="2"/>
  <c r="DR59" i="8" s="1"/>
  <c r="DO34" i="2"/>
  <c r="DQ59" i="8" s="1"/>
  <c r="DN34" i="2"/>
  <c r="DP59" i="8" s="1"/>
  <c r="DM34" i="2"/>
  <c r="DO59" i="8" s="1"/>
  <c r="DL34" i="2"/>
  <c r="DN59" i="8" s="1"/>
  <c r="DK34" i="2"/>
  <c r="DM59" i="8" s="1"/>
  <c r="DJ34" i="2"/>
  <c r="DL59" i="8" s="1"/>
  <c r="DI34" i="2"/>
  <c r="DK59" i="8" s="1"/>
  <c r="DH34" i="2"/>
  <c r="DJ59" i="8" s="1"/>
  <c r="DG34" i="2"/>
  <c r="DI59" i="8" s="1"/>
  <c r="DP33" i="2"/>
  <c r="DR58" i="8" s="1"/>
  <c r="DO33" i="2"/>
  <c r="DQ58" i="8" s="1"/>
  <c r="DN33" i="2"/>
  <c r="DP58" i="8" s="1"/>
  <c r="DM33" i="2"/>
  <c r="DO58" i="8" s="1"/>
  <c r="DL33" i="2"/>
  <c r="DN58" i="8" s="1"/>
  <c r="DK33" i="2"/>
  <c r="DM58" i="8" s="1"/>
  <c r="DJ33" i="2"/>
  <c r="DL58" i="8" s="1"/>
  <c r="DI33" i="2"/>
  <c r="DK58" i="8" s="1"/>
  <c r="DH33" i="2"/>
  <c r="DJ58" i="8" s="1"/>
  <c r="DG33" i="2"/>
  <c r="DI58" i="8" s="1"/>
  <c r="DP32" i="2"/>
  <c r="DR57" i="8" s="1"/>
  <c r="DO32" i="2"/>
  <c r="DQ57" i="8" s="1"/>
  <c r="DN32" i="2"/>
  <c r="DP57" i="8" s="1"/>
  <c r="DM32" i="2"/>
  <c r="DO57" i="8" s="1"/>
  <c r="DL32" i="2"/>
  <c r="DN57" i="8" s="1"/>
  <c r="DK32" i="2"/>
  <c r="DM57" i="8" s="1"/>
  <c r="DJ32" i="2"/>
  <c r="DL57" i="8" s="1"/>
  <c r="DI32" i="2"/>
  <c r="DK57" i="8" s="1"/>
  <c r="DH32" i="2"/>
  <c r="DJ57" i="8" s="1"/>
  <c r="DG32" i="2"/>
  <c r="DI57" i="8" s="1"/>
  <c r="DP31" i="2"/>
  <c r="DR56" i="8" s="1"/>
  <c r="DO31" i="2"/>
  <c r="DQ56" i="8" s="1"/>
  <c r="DN31" i="2"/>
  <c r="DP56" i="8" s="1"/>
  <c r="DM31" i="2"/>
  <c r="DO56" i="8" s="1"/>
  <c r="DL31" i="2"/>
  <c r="DN56" i="8" s="1"/>
  <c r="DK31" i="2"/>
  <c r="DM56" i="8" s="1"/>
  <c r="DJ31" i="2"/>
  <c r="DL56" i="8" s="1"/>
  <c r="DI31" i="2"/>
  <c r="DK56" i="8" s="1"/>
  <c r="DH31" i="2"/>
  <c r="DJ56" i="8" s="1"/>
  <c r="DG31" i="2"/>
  <c r="DI56" i="8" s="1"/>
  <c r="DP30" i="2"/>
  <c r="DR55" i="8" s="1"/>
  <c r="DO30" i="2"/>
  <c r="DQ55" i="8" s="1"/>
  <c r="DN30" i="2"/>
  <c r="DP55" i="8" s="1"/>
  <c r="DM30" i="2"/>
  <c r="DO55" i="8" s="1"/>
  <c r="DL30" i="2"/>
  <c r="DN55" i="8" s="1"/>
  <c r="DK30" i="2"/>
  <c r="DM55" i="8" s="1"/>
  <c r="DJ30" i="2"/>
  <c r="DL55" i="8" s="1"/>
  <c r="DI30" i="2"/>
  <c r="DK55" i="8" s="1"/>
  <c r="DH30" i="2"/>
  <c r="DJ55" i="8" s="1"/>
  <c r="DG30" i="2"/>
  <c r="DI55" i="8" s="1"/>
  <c r="DP29" i="2"/>
  <c r="DR54" i="8" s="1"/>
  <c r="DO29" i="2"/>
  <c r="DQ54" i="8" s="1"/>
  <c r="DN29" i="2"/>
  <c r="DP54" i="8" s="1"/>
  <c r="DM29" i="2"/>
  <c r="DO54" i="8" s="1"/>
  <c r="DL29" i="2"/>
  <c r="DN54" i="8" s="1"/>
  <c r="DK29" i="2"/>
  <c r="DM54" i="8" s="1"/>
  <c r="DJ29" i="2"/>
  <c r="DL54" i="8" s="1"/>
  <c r="DI29" i="2"/>
  <c r="DK54" i="8" s="1"/>
  <c r="DH29" i="2"/>
  <c r="DJ54" i="8" s="1"/>
  <c r="DG29" i="2"/>
  <c r="DI54" i="8" s="1"/>
  <c r="DP28" i="2"/>
  <c r="DR53" i="8" s="1"/>
  <c r="DO28" i="2"/>
  <c r="DQ53" i="8" s="1"/>
  <c r="DN28" i="2"/>
  <c r="DP53" i="8" s="1"/>
  <c r="DM28" i="2"/>
  <c r="DO53" i="8" s="1"/>
  <c r="DL28" i="2"/>
  <c r="DN53" i="8" s="1"/>
  <c r="DK28" i="2"/>
  <c r="DM53" i="8" s="1"/>
  <c r="DJ28" i="2"/>
  <c r="DL53" i="8" s="1"/>
  <c r="DI28" i="2"/>
  <c r="DK53" i="8" s="1"/>
  <c r="DH28" i="2"/>
  <c r="DJ53" i="8" s="1"/>
  <c r="DG28" i="2"/>
  <c r="DI53" i="8" s="1"/>
  <c r="DP27" i="2"/>
  <c r="DR52" i="8" s="1"/>
  <c r="DO27" i="2"/>
  <c r="DQ52" i="8" s="1"/>
  <c r="DN27" i="2"/>
  <c r="DP52" i="8" s="1"/>
  <c r="DM27" i="2"/>
  <c r="DO52" i="8" s="1"/>
  <c r="DL27" i="2"/>
  <c r="DN52" i="8" s="1"/>
  <c r="DK27" i="2"/>
  <c r="DM52" i="8" s="1"/>
  <c r="DJ27" i="2"/>
  <c r="DL52" i="8" s="1"/>
  <c r="DI27" i="2"/>
  <c r="DK52" i="8" s="1"/>
  <c r="DH27" i="2"/>
  <c r="DJ52" i="8" s="1"/>
  <c r="DG27" i="2"/>
  <c r="DI52" i="8" s="1"/>
  <c r="C45" i="2"/>
  <c r="E70" i="8" s="1"/>
  <c r="D45" i="2"/>
  <c r="F70" i="8" s="1"/>
  <c r="E45" i="2"/>
  <c r="G70" i="8" s="1"/>
  <c r="F45" i="2"/>
  <c r="H70" i="8" s="1"/>
  <c r="G45" i="2"/>
  <c r="I70" i="8" s="1"/>
  <c r="H45" i="2"/>
  <c r="J70" i="8" s="1"/>
  <c r="I45" i="2"/>
  <c r="K70" i="8" s="1"/>
  <c r="J45" i="2"/>
  <c r="L70" i="8" s="1"/>
  <c r="K45" i="2"/>
  <c r="M70" i="8" s="1"/>
  <c r="L45" i="2"/>
  <c r="N70" i="8" s="1"/>
  <c r="B45" i="2"/>
  <c r="D70" i="8" s="1"/>
  <c r="E63" i="9"/>
  <c r="F63" i="9"/>
  <c r="E64" i="9"/>
  <c r="F64" i="9"/>
  <c r="E65" i="9"/>
  <c r="F65" i="9"/>
  <c r="E66" i="9"/>
  <c r="F66" i="9"/>
  <c r="E67" i="9"/>
  <c r="F67" i="9"/>
  <c r="E68" i="9"/>
  <c r="F68" i="9"/>
  <c r="E69" i="9"/>
  <c r="F69" i="9"/>
  <c r="E70" i="9"/>
  <c r="F70" i="9"/>
  <c r="E71" i="9"/>
  <c r="F71" i="9"/>
  <c r="D64" i="9"/>
  <c r="D65" i="9"/>
  <c r="D66" i="9"/>
  <c r="D67" i="9"/>
  <c r="D68" i="9"/>
  <c r="D69" i="9"/>
  <c r="D70" i="9"/>
  <c r="D71" i="9"/>
  <c r="D63" i="9"/>
  <c r="V77" i="2"/>
  <c r="U77" i="2"/>
  <c r="T77" i="2"/>
  <c r="S77" i="2"/>
  <c r="R77" i="2"/>
  <c r="U63" i="9"/>
  <c r="T63" i="9"/>
  <c r="S63" i="9"/>
  <c r="R63" i="9"/>
  <c r="Q63" i="9"/>
  <c r="S31" i="8" l="1"/>
  <c r="Q31" i="8"/>
  <c r="O31" i="8"/>
  <c r="R31" i="8"/>
  <c r="P31" i="8"/>
  <c r="M31" i="8"/>
  <c r="N31" i="8"/>
  <c r="F13" i="9"/>
  <c r="F47" i="14"/>
  <c r="G50" i="14" s="1"/>
  <c r="G51" i="14" s="1"/>
  <c r="I10" i="8"/>
  <c r="I41" i="8" s="1"/>
  <c r="IY147" i="14"/>
  <c r="EX88" i="3"/>
  <c r="IW88" i="3"/>
  <c r="GU88" i="3"/>
  <c r="G13" i="9"/>
  <c r="IZ88" i="3"/>
  <c r="IY88" i="3"/>
  <c r="HK19" i="2"/>
  <c r="HO19" i="2" s="1"/>
  <c r="M28" i="9"/>
  <c r="M29" i="9" s="1"/>
  <c r="H13" i="9"/>
  <c r="I13" i="9"/>
  <c r="K13" i="9"/>
  <c r="J13" i="9"/>
  <c r="O28" i="9"/>
  <c r="O29" i="9" s="1"/>
  <c r="L28" i="9"/>
  <c r="L29" i="9" s="1"/>
  <c r="K29" i="9"/>
  <c r="CX88" i="3"/>
  <c r="M129" i="2"/>
  <c r="S88" i="14" s="1"/>
  <c r="R88" i="14"/>
  <c r="V129" i="2"/>
  <c r="AB88" i="14" s="1"/>
  <c r="AA88" i="14"/>
  <c r="FH19" i="2"/>
  <c r="GX147" i="14"/>
  <c r="BK19" i="2"/>
  <c r="BJ19" i="2"/>
  <c r="CZ147" i="14"/>
  <c r="FK19" i="2"/>
  <c r="GZ147" i="14"/>
  <c r="CV147" i="14"/>
  <c r="BF19" i="2"/>
  <c r="O30" i="8"/>
  <c r="G166" i="14"/>
  <c r="G169" i="2"/>
  <c r="S29" i="8"/>
  <c r="N30" i="8"/>
  <c r="Q29" i="8"/>
  <c r="R29" i="8"/>
  <c r="M29" i="8"/>
  <c r="S30" i="8"/>
  <c r="M30" i="8"/>
  <c r="P30" i="8"/>
  <c r="Q30" i="8"/>
  <c r="O29" i="8"/>
  <c r="R30" i="8"/>
  <c r="G18" i="14"/>
  <c r="G19" i="14" s="1"/>
  <c r="F18" i="14"/>
  <c r="F19" i="14" s="1"/>
  <c r="H29" i="8"/>
  <c r="N29" i="8"/>
  <c r="G18" i="8"/>
  <c r="J29" i="8"/>
  <c r="P29" i="8"/>
  <c r="D31" i="8"/>
  <c r="I29" i="8"/>
  <c r="E29" i="8"/>
  <c r="D29" i="8"/>
  <c r="H31" i="8"/>
  <c r="F29" i="8"/>
  <c r="L47" i="14"/>
  <c r="M50" i="14" s="1"/>
  <c r="M51" i="14" s="1"/>
  <c r="K116" i="14"/>
  <c r="K118" i="14"/>
  <c r="K119" i="14" s="1"/>
  <c r="I116" i="14"/>
  <c r="I118" i="14"/>
  <c r="I119" i="14" s="1"/>
  <c r="H116" i="14"/>
  <c r="H118" i="14"/>
  <c r="H119" i="14" s="1"/>
  <c r="G116" i="14"/>
  <c r="G118" i="14"/>
  <c r="G119" i="14" s="1"/>
  <c r="F116" i="14"/>
  <c r="F118" i="14"/>
  <c r="F119" i="14" s="1"/>
  <c r="DI19" i="2"/>
  <c r="DJ19" i="2"/>
  <c r="FA147" i="14" s="1"/>
  <c r="FJ19" i="2"/>
  <c r="J31" i="8"/>
  <c r="F31" i="8"/>
  <c r="I31" i="8"/>
  <c r="E31" i="8"/>
  <c r="K29" i="8"/>
  <c r="G29" i="8"/>
  <c r="K31" i="8"/>
  <c r="G31" i="8"/>
  <c r="H30" i="8"/>
  <c r="G30" i="8"/>
  <c r="F30" i="8"/>
  <c r="K30" i="8"/>
  <c r="J30" i="8"/>
  <c r="E30" i="8"/>
  <c r="D30" i="8"/>
  <c r="L30" i="8"/>
  <c r="L31" i="8"/>
  <c r="I30" i="8"/>
  <c r="F18" i="8"/>
  <c r="L29" i="8"/>
  <c r="Q129" i="2"/>
  <c r="W88" i="14" s="1"/>
  <c r="P129" i="2"/>
  <c r="V88" i="14" s="1"/>
  <c r="T129" i="2"/>
  <c r="Z88" i="14" s="1"/>
  <c r="S129" i="2"/>
  <c r="Y88" i="14" s="1"/>
  <c r="W129" i="2"/>
  <c r="AC88" i="14" s="1"/>
  <c r="N129" i="2"/>
  <c r="T88" i="14" s="1"/>
  <c r="I42" i="3"/>
  <c r="H42" i="3"/>
  <c r="G42" i="3"/>
  <c r="I44" i="3"/>
  <c r="I45" i="3" s="1"/>
  <c r="F42" i="3"/>
  <c r="H44" i="3"/>
  <c r="K45" i="3"/>
  <c r="J45" i="3"/>
  <c r="G44" i="3"/>
  <c r="K42" i="3"/>
  <c r="F44" i="3"/>
  <c r="J42" i="3"/>
  <c r="K12" i="8"/>
  <c r="K14" i="8" s="1"/>
  <c r="DI45" i="2"/>
  <c r="DK70" i="8" s="1"/>
  <c r="F10" i="8"/>
  <c r="F41" i="8" s="1"/>
  <c r="DL45" i="2"/>
  <c r="DN70" i="8" s="1"/>
  <c r="DQ69" i="8"/>
  <c r="DI69" i="8"/>
  <c r="G10" i="8"/>
  <c r="G41" i="8" s="1"/>
  <c r="H10" i="8"/>
  <c r="H41" i="8" s="1"/>
  <c r="DK45" i="2"/>
  <c r="DM70" i="8" s="1"/>
  <c r="DP69" i="8"/>
  <c r="DJ45" i="2"/>
  <c r="DL70" i="8" s="1"/>
  <c r="DO69" i="8"/>
  <c r="DP45" i="2"/>
  <c r="DR70" i="8" s="1"/>
  <c r="DH45" i="2"/>
  <c r="DJ70" i="8" s="1"/>
  <c r="I21" i="8"/>
  <c r="H21" i="8"/>
  <c r="J41" i="8"/>
  <c r="BH51" i="9"/>
  <c r="BG51" i="9"/>
  <c r="BF51" i="9"/>
  <c r="BE51" i="9"/>
  <c r="BD51" i="9"/>
  <c r="JB147" i="14" l="1"/>
  <c r="HM19" i="2"/>
  <c r="HL19" i="2"/>
  <c r="JA88" i="3"/>
  <c r="H166" i="14"/>
  <c r="H169" i="2"/>
  <c r="G170" i="2"/>
  <c r="H167" i="14" s="1"/>
  <c r="CW147" i="14"/>
  <c r="CV88" i="3"/>
  <c r="GZ88" i="3"/>
  <c r="HA147" i="14"/>
  <c r="FL19" i="2"/>
  <c r="HB147" i="14"/>
  <c r="HA88" i="3"/>
  <c r="EY88" i="3"/>
  <c r="EZ147" i="14"/>
  <c r="DA147" i="14"/>
  <c r="CZ88" i="3"/>
  <c r="BM19" i="2"/>
  <c r="BL19" i="2"/>
  <c r="DB147" i="14"/>
  <c r="DA88" i="3"/>
  <c r="GY147" i="14"/>
  <c r="GX88" i="3"/>
  <c r="JF147" i="14"/>
  <c r="HP19" i="2"/>
  <c r="JE88" i="3"/>
  <c r="H19" i="14"/>
  <c r="H18" i="14"/>
  <c r="DK19" i="2"/>
  <c r="FB147" i="14" s="1"/>
  <c r="DL19" i="2"/>
  <c r="EZ88" i="3"/>
  <c r="H45" i="3"/>
  <c r="F45" i="3"/>
  <c r="G45" i="3"/>
  <c r="G12" i="9"/>
  <c r="H12" i="9"/>
  <c r="K12" i="9"/>
  <c r="J12" i="9"/>
  <c r="I12" i="9"/>
  <c r="F12" i="9"/>
  <c r="F14" i="9" s="1"/>
  <c r="JC147" i="14" l="1"/>
  <c r="JB88" i="3"/>
  <c r="JC88" i="3"/>
  <c r="HN19" i="2"/>
  <c r="JD147" i="14"/>
  <c r="HQ19" i="2"/>
  <c r="JG147" i="14"/>
  <c r="HR19" i="2"/>
  <c r="JF88" i="3"/>
  <c r="HT19" i="2"/>
  <c r="DC147" i="14"/>
  <c r="DB88" i="3"/>
  <c r="HC147" i="14"/>
  <c r="HB88" i="3"/>
  <c r="FM19" i="2"/>
  <c r="FN19" i="2"/>
  <c r="BN19" i="2"/>
  <c r="DD147" i="14"/>
  <c r="DC88" i="3"/>
  <c r="FB88" i="3"/>
  <c r="FC147" i="14"/>
  <c r="I166" i="14"/>
  <c r="V49" i="14" s="1"/>
  <c r="W50" i="14" s="1"/>
  <c r="W51" i="14" s="1"/>
  <c r="H170" i="2"/>
  <c r="I167" i="14" s="1"/>
  <c r="DM19" i="2"/>
  <c r="FD147" i="14" s="1"/>
  <c r="FA88" i="3"/>
  <c r="JD88" i="3" l="1"/>
  <c r="JE147" i="14"/>
  <c r="HE147" i="14"/>
  <c r="FP19" i="2"/>
  <c r="FO19" i="2"/>
  <c r="HD88" i="3"/>
  <c r="HC88" i="3"/>
  <c r="HD147" i="14"/>
  <c r="HS19" i="2"/>
  <c r="JI147" i="14"/>
  <c r="JH88" i="3"/>
  <c r="DE147" i="14"/>
  <c r="BP19" i="2"/>
  <c r="BO19" i="2"/>
  <c r="DD88" i="3"/>
  <c r="JJ88" i="3"/>
  <c r="JK147" i="14"/>
  <c r="HU19" i="2"/>
  <c r="JH147" i="14"/>
  <c r="JG88" i="3"/>
  <c r="DO19" i="2"/>
  <c r="FF147" i="14" s="1"/>
  <c r="FC88" i="3"/>
  <c r="DN19" i="2"/>
  <c r="J1" i="9"/>
  <c r="K1" i="9" s="1"/>
  <c r="F1" i="9"/>
  <c r="K10" i="8"/>
  <c r="K41" i="8" s="1"/>
  <c r="H11" i="8"/>
  <c r="G11" i="8"/>
  <c r="F11" i="8"/>
  <c r="DF147" i="14" l="1"/>
  <c r="DE88" i="3"/>
  <c r="JJ147" i="14"/>
  <c r="JI88" i="3"/>
  <c r="HG147" i="14"/>
  <c r="FQ19" i="2"/>
  <c r="HF88" i="3"/>
  <c r="HY19" i="2"/>
  <c r="JL147" i="14"/>
  <c r="JK88" i="3"/>
  <c r="HV19" i="2"/>
  <c r="HW19" i="2"/>
  <c r="DG147" i="14"/>
  <c r="BQ19" i="2"/>
  <c r="BR19" i="2"/>
  <c r="DF88" i="3"/>
  <c r="FD88" i="3"/>
  <c r="FE147" i="14"/>
  <c r="HE88" i="3"/>
  <c r="HF147" i="14"/>
  <c r="D28" i="14"/>
  <c r="D34" i="14" s="1"/>
  <c r="H28" i="14"/>
  <c r="H34" i="14" s="1"/>
  <c r="K28" i="14"/>
  <c r="K34" i="14" s="1"/>
  <c r="Q28" i="14"/>
  <c r="Q34" i="14" s="1"/>
  <c r="E28" i="14"/>
  <c r="E34" i="14" s="1"/>
  <c r="G28" i="14"/>
  <c r="G34" i="14" s="1"/>
  <c r="R28" i="14"/>
  <c r="R34" i="14" s="1"/>
  <c r="F28" i="14"/>
  <c r="F34" i="14" s="1"/>
  <c r="L28" i="14"/>
  <c r="L34" i="14" s="1"/>
  <c r="N28" i="14"/>
  <c r="N34" i="14" s="1"/>
  <c r="S28" i="14"/>
  <c r="S34" i="14" s="1"/>
  <c r="T28" i="14"/>
  <c r="T34" i="14" s="1"/>
  <c r="O28" i="14"/>
  <c r="O34" i="14" s="1"/>
  <c r="M28" i="14"/>
  <c r="M34" i="14" s="1"/>
  <c r="I28" i="14"/>
  <c r="I34" i="14" s="1"/>
  <c r="P28" i="14"/>
  <c r="P34" i="14" s="1"/>
  <c r="FE88" i="3"/>
  <c r="DQ19" i="2"/>
  <c r="DP19" i="2"/>
  <c r="FG147" i="14" s="1"/>
  <c r="H39" i="8"/>
  <c r="H42" i="8" s="1"/>
  <c r="H43" i="8" s="1"/>
  <c r="H40" i="8"/>
  <c r="F40" i="8"/>
  <c r="F39" i="8"/>
  <c r="G39" i="8"/>
  <c r="G42" i="8" s="1"/>
  <c r="G43" i="8" s="1"/>
  <c r="G40" i="8"/>
  <c r="I11" i="8"/>
  <c r="J11" i="8"/>
  <c r="DI147" i="14" l="1"/>
  <c r="BS19" i="2"/>
  <c r="DH88" i="3"/>
  <c r="DH147" i="14"/>
  <c r="DG88" i="3"/>
  <c r="HX19" i="2"/>
  <c r="JN147" i="14"/>
  <c r="JM88" i="3"/>
  <c r="JM147" i="14"/>
  <c r="JL88" i="3"/>
  <c r="JP147" i="14"/>
  <c r="HZ19" i="2"/>
  <c r="JO88" i="3"/>
  <c r="HH147" i="14"/>
  <c r="FR19" i="2"/>
  <c r="FS19" i="2"/>
  <c r="HG88" i="3"/>
  <c r="FG88" i="3"/>
  <c r="FH147" i="14"/>
  <c r="DR19" i="2"/>
  <c r="FI147" i="14" s="1"/>
  <c r="FF88" i="3"/>
  <c r="I39" i="8"/>
  <c r="I42" i="8" s="1"/>
  <c r="I43" i="8" s="1"/>
  <c r="I40" i="8"/>
  <c r="J39" i="8"/>
  <c r="J42" i="8" s="1"/>
  <c r="J43" i="8" s="1"/>
  <c r="J40" i="8"/>
  <c r="F42" i="8"/>
  <c r="F43" i="8" s="1"/>
  <c r="J1" i="8"/>
  <c r="K1" i="8" s="1"/>
  <c r="F1" i="8"/>
  <c r="H13" i="8"/>
  <c r="K11" i="8"/>
  <c r="HH88" i="3" l="1"/>
  <c r="HI147" i="14"/>
  <c r="ID19" i="2"/>
  <c r="JQ147" i="14"/>
  <c r="JP88" i="3"/>
  <c r="IA19" i="2"/>
  <c r="IB19" i="2"/>
  <c r="BT19" i="2"/>
  <c r="DJ147" i="14"/>
  <c r="BU19" i="2"/>
  <c r="DI88" i="3"/>
  <c r="HJ147" i="14"/>
  <c r="FT19" i="2"/>
  <c r="HI88" i="3"/>
  <c r="FU19" i="2"/>
  <c r="JN88" i="3"/>
  <c r="JO147" i="14"/>
  <c r="DT19" i="2"/>
  <c r="FK147" i="14" s="1"/>
  <c r="DS19" i="2"/>
  <c r="FH88" i="3"/>
  <c r="K39" i="8"/>
  <c r="K42" i="8" s="1"/>
  <c r="K43" i="8" s="1"/>
  <c r="K40" i="8"/>
  <c r="F13" i="8"/>
  <c r="G13" i="8"/>
  <c r="BW19" i="2" l="1"/>
  <c r="DL147" i="14"/>
  <c r="BV19" i="2"/>
  <c r="DK88" i="3"/>
  <c r="HL147" i="14"/>
  <c r="FV19" i="2"/>
  <c r="HK88" i="3"/>
  <c r="HJ88" i="3"/>
  <c r="HK147" i="14"/>
  <c r="IC19" i="2"/>
  <c r="JS147" i="14"/>
  <c r="JR88" i="3"/>
  <c r="JR147" i="14"/>
  <c r="JQ88" i="3"/>
  <c r="IE19" i="2"/>
  <c r="JU147" i="14"/>
  <c r="JT88" i="3"/>
  <c r="M27" i="14"/>
  <c r="M33" i="14" s="1"/>
  <c r="H27" i="14"/>
  <c r="H33" i="14" s="1"/>
  <c r="N27" i="14"/>
  <c r="N33" i="14" s="1"/>
  <c r="O27" i="14"/>
  <c r="O33" i="14" s="1"/>
  <c r="P27" i="14"/>
  <c r="P33" i="14" s="1"/>
  <c r="Q27" i="14"/>
  <c r="Q33" i="14" s="1"/>
  <c r="R27" i="14"/>
  <c r="R33" i="14" s="1"/>
  <c r="S27" i="14"/>
  <c r="S33" i="14" s="1"/>
  <c r="K27" i="14"/>
  <c r="K33" i="14" s="1"/>
  <c r="T27" i="14"/>
  <c r="T33" i="14" s="1"/>
  <c r="D27" i="14"/>
  <c r="D33" i="14" s="1"/>
  <c r="E27" i="14"/>
  <c r="E33" i="14" s="1"/>
  <c r="F27" i="14"/>
  <c r="F33" i="14" s="1"/>
  <c r="G27" i="14"/>
  <c r="G33" i="14" s="1"/>
  <c r="L27" i="14"/>
  <c r="L33" i="14" s="1"/>
  <c r="I27" i="14"/>
  <c r="I33" i="14" s="1"/>
  <c r="DK147" i="14"/>
  <c r="DJ88" i="3"/>
  <c r="FI88" i="3"/>
  <c r="FJ147" i="14"/>
  <c r="DV19" i="2"/>
  <c r="DU19" i="2"/>
  <c r="FL147" i="14" s="1"/>
  <c r="FJ88" i="3"/>
  <c r="J47" i="8"/>
  <c r="I13" i="8"/>
  <c r="G14" i="8"/>
  <c r="H12" i="8"/>
  <c r="F12" i="8"/>
  <c r="D53" i="2" s="1"/>
  <c r="J13" i="8"/>
  <c r="G12" i="8"/>
  <c r="J46" i="8"/>
  <c r="J12" i="8"/>
  <c r="G46" i="8"/>
  <c r="I12" i="8"/>
  <c r="I46" i="8"/>
  <c r="H46" i="8"/>
  <c r="JT147" i="14" l="1"/>
  <c r="JS88" i="3"/>
  <c r="HM147" i="14"/>
  <c r="FX19" i="2"/>
  <c r="FW19" i="2"/>
  <c r="HL88" i="3"/>
  <c r="DL88" i="3"/>
  <c r="DM147" i="14"/>
  <c r="FL88" i="3"/>
  <c r="FM147" i="14"/>
  <c r="D26" i="14"/>
  <c r="D32" i="14" s="1"/>
  <c r="E26" i="14"/>
  <c r="E32" i="14" s="1"/>
  <c r="I26" i="14"/>
  <c r="I32" i="14" s="1"/>
  <c r="G26" i="14"/>
  <c r="G32" i="14" s="1"/>
  <c r="K26" i="14"/>
  <c r="K32" i="14" s="1"/>
  <c r="F26" i="14"/>
  <c r="F32" i="14" s="1"/>
  <c r="M26" i="14"/>
  <c r="M32" i="14" s="1"/>
  <c r="T26" i="14"/>
  <c r="T32" i="14" s="1"/>
  <c r="H26" i="14"/>
  <c r="H32" i="14" s="1"/>
  <c r="N26" i="14"/>
  <c r="N32" i="14" s="1"/>
  <c r="Q26" i="14"/>
  <c r="Q32" i="14" s="1"/>
  <c r="P26" i="14"/>
  <c r="P32" i="14" s="1"/>
  <c r="R26" i="14"/>
  <c r="R32" i="14" s="1"/>
  <c r="L26" i="14"/>
  <c r="L32" i="14" s="1"/>
  <c r="S26" i="14"/>
  <c r="S32" i="14" s="1"/>
  <c r="O26" i="14"/>
  <c r="O32" i="14" s="1"/>
  <c r="II19" i="2"/>
  <c r="JV147" i="14"/>
  <c r="IF19" i="2"/>
  <c r="IG19" i="2"/>
  <c r="JU88" i="3"/>
  <c r="I25" i="14"/>
  <c r="I31" i="14" s="1"/>
  <c r="P25" i="14"/>
  <c r="P31" i="14" s="1"/>
  <c r="E25" i="14"/>
  <c r="E31" i="14" s="1"/>
  <c r="Q25" i="14"/>
  <c r="Q31" i="14" s="1"/>
  <c r="K25" i="14"/>
  <c r="K31" i="14" s="1"/>
  <c r="F25" i="14"/>
  <c r="F31" i="14" s="1"/>
  <c r="M25" i="14"/>
  <c r="M31" i="14" s="1"/>
  <c r="T25" i="14"/>
  <c r="T31" i="14" s="1"/>
  <c r="N25" i="14"/>
  <c r="N31" i="14" s="1"/>
  <c r="L25" i="14"/>
  <c r="L31" i="14" s="1"/>
  <c r="R25" i="14"/>
  <c r="R31" i="14" s="1"/>
  <c r="G25" i="14"/>
  <c r="G31" i="14" s="1"/>
  <c r="O25" i="14"/>
  <c r="O31" i="14" s="1"/>
  <c r="H25" i="14"/>
  <c r="H31" i="14" s="1"/>
  <c r="S25" i="14"/>
  <c r="S31" i="14" s="1"/>
  <c r="D25" i="14"/>
  <c r="D31" i="14" s="1"/>
  <c r="BX19" i="2"/>
  <c r="DN147" i="14"/>
  <c r="DM88" i="3"/>
  <c r="DW19" i="2"/>
  <c r="FN147" i="14" s="1"/>
  <c r="FK88" i="3"/>
  <c r="E78" i="8"/>
  <c r="D52" i="2"/>
  <c r="E77" i="8" s="1"/>
  <c r="G19" i="8" s="1"/>
  <c r="G21" i="8" s="1"/>
  <c r="G22" i="8" s="1"/>
  <c r="G23" i="8" s="1"/>
  <c r="J14" i="8"/>
  <c r="G47" i="8"/>
  <c r="I47" i="8"/>
  <c r="H47" i="8"/>
  <c r="F47" i="8"/>
  <c r="F14" i="8"/>
  <c r="I14" i="8"/>
  <c r="I22" i="8" s="1"/>
  <c r="I23" i="8" s="1"/>
  <c r="H14" i="8"/>
  <c r="H22" i="8" s="1"/>
  <c r="H23" i="8" s="1"/>
  <c r="K47" i="8"/>
  <c r="IH19" i="2" l="1"/>
  <c r="JX147" i="14"/>
  <c r="JW88" i="3"/>
  <c r="JW147" i="14"/>
  <c r="JV88" i="3"/>
  <c r="JZ147" i="14"/>
  <c r="IJ19" i="2"/>
  <c r="JY88" i="3"/>
  <c r="DO147" i="14"/>
  <c r="BZ19" i="2"/>
  <c r="BY19" i="2"/>
  <c r="DN88" i="3"/>
  <c r="HM88" i="3"/>
  <c r="HN147" i="14"/>
  <c r="HO147" i="14"/>
  <c r="FY19" i="2"/>
  <c r="HN88" i="3"/>
  <c r="FZ19" i="2"/>
  <c r="DY19" i="2"/>
  <c r="FP147" i="14" s="1"/>
  <c r="FM88" i="3"/>
  <c r="DX19" i="2"/>
  <c r="J19" i="8"/>
  <c r="J21" i="8" s="1"/>
  <c r="J22" i="8" s="1"/>
  <c r="J23" i="8" s="1"/>
  <c r="F19" i="8"/>
  <c r="K19" i="8"/>
  <c r="K21" i="8" s="1"/>
  <c r="HO88" i="3" l="1"/>
  <c r="HP147" i="14"/>
  <c r="DQ147" i="14"/>
  <c r="CB19" i="2"/>
  <c r="CA19" i="2"/>
  <c r="DP88" i="3"/>
  <c r="IN19" i="2"/>
  <c r="KA147" i="14"/>
  <c r="JZ88" i="3"/>
  <c r="IK19" i="2"/>
  <c r="IL19" i="2"/>
  <c r="IL20" i="2" s="1"/>
  <c r="FN88" i="3"/>
  <c r="FO147" i="14"/>
  <c r="HQ147" i="14"/>
  <c r="GA19" i="2"/>
  <c r="HP88" i="3"/>
  <c r="DP147" i="14"/>
  <c r="DO88" i="3"/>
  <c r="JY147" i="14"/>
  <c r="JX88" i="3"/>
  <c r="FO88" i="3"/>
  <c r="EA19" i="2"/>
  <c r="DZ19" i="2"/>
  <c r="FQ147" i="14" s="1"/>
  <c r="F21" i="8"/>
  <c r="F22" i="8" s="1"/>
  <c r="F23" i="8" s="1"/>
  <c r="K22" i="8"/>
  <c r="K23" i="8" s="1"/>
  <c r="K16" i="3"/>
  <c r="J16" i="3"/>
  <c r="I16" i="3"/>
  <c r="J14" i="3"/>
  <c r="J15" i="3" s="1"/>
  <c r="G14" i="3"/>
  <c r="H14" i="3"/>
  <c r="I14" i="3"/>
  <c r="I15" i="3" s="1"/>
  <c r="K14" i="3"/>
  <c r="K15" i="3" s="1"/>
  <c r="F14" i="3"/>
  <c r="BA72" i="3"/>
  <c r="BB72" i="3"/>
  <c r="BC72" i="3"/>
  <c r="BE72" i="3"/>
  <c r="BF72" i="3"/>
  <c r="BG72" i="3"/>
  <c r="BH72" i="3"/>
  <c r="BJ72" i="3"/>
  <c r="BK72" i="3"/>
  <c r="BL72" i="3"/>
  <c r="BM72" i="3"/>
  <c r="BO72" i="3"/>
  <c r="BP72" i="3"/>
  <c r="BQ72" i="3"/>
  <c r="BR72" i="3"/>
  <c r="BT72" i="3"/>
  <c r="BU72" i="3"/>
  <c r="BV72" i="3"/>
  <c r="BW72" i="3"/>
  <c r="BY72" i="3"/>
  <c r="BZ72" i="3"/>
  <c r="CA72" i="3"/>
  <c r="CB72" i="3"/>
  <c r="CD72" i="3"/>
  <c r="CE72" i="3"/>
  <c r="CF72" i="3"/>
  <c r="CG72" i="3"/>
  <c r="CI72" i="3"/>
  <c r="CJ72" i="3"/>
  <c r="CK72" i="3"/>
  <c r="CL72" i="3"/>
  <c r="CN72" i="3"/>
  <c r="CO72" i="3"/>
  <c r="CP72" i="3"/>
  <c r="CS72" i="3"/>
  <c r="CT72" i="3"/>
  <c r="CU72" i="3"/>
  <c r="CV72" i="3"/>
  <c r="CY72" i="3"/>
  <c r="CZ72" i="3"/>
  <c r="DA72" i="3"/>
  <c r="DB72" i="3"/>
  <c r="DD72" i="3"/>
  <c r="DE72" i="3"/>
  <c r="DF72" i="3"/>
  <c r="DG72" i="3"/>
  <c r="DI72" i="3"/>
  <c r="DJ72" i="3"/>
  <c r="DK72" i="3"/>
  <c r="DL72" i="3"/>
  <c r="DN72" i="3"/>
  <c r="DO72" i="3"/>
  <c r="DP72" i="3"/>
  <c r="DQ72" i="3"/>
  <c r="DS72" i="3"/>
  <c r="DT72" i="3"/>
  <c r="DU72" i="3"/>
  <c r="DV72" i="3"/>
  <c r="DX72" i="3"/>
  <c r="DY72" i="3"/>
  <c r="DZ72" i="3"/>
  <c r="EA72" i="3"/>
  <c r="EC72" i="3"/>
  <c r="ED72" i="3"/>
  <c r="EE72" i="3"/>
  <c r="EF72" i="3"/>
  <c r="EH72" i="3"/>
  <c r="EI72" i="3"/>
  <c r="EJ72" i="3"/>
  <c r="EK72" i="3"/>
  <c r="EM72" i="3"/>
  <c r="EN72" i="3"/>
  <c r="EO72" i="3"/>
  <c r="ER72" i="3"/>
  <c r="ES72" i="3"/>
  <c r="ET72" i="3"/>
  <c r="EU72" i="3"/>
  <c r="EX72" i="3"/>
  <c r="EY72" i="3"/>
  <c r="EZ72" i="3"/>
  <c r="FA72" i="3"/>
  <c r="FC72" i="3"/>
  <c r="FD72" i="3"/>
  <c r="FE72" i="3"/>
  <c r="FF72" i="3"/>
  <c r="FH72" i="3"/>
  <c r="FI72" i="3"/>
  <c r="FJ72" i="3"/>
  <c r="FK72" i="3"/>
  <c r="FM72" i="3"/>
  <c r="FN72" i="3"/>
  <c r="FO72" i="3"/>
  <c r="FP72" i="3"/>
  <c r="FR72" i="3"/>
  <c r="FS72" i="3"/>
  <c r="FT72" i="3"/>
  <c r="FU72" i="3"/>
  <c r="FW72" i="3"/>
  <c r="FX72" i="3"/>
  <c r="FY72" i="3"/>
  <c r="FZ72" i="3"/>
  <c r="GB72" i="3"/>
  <c r="GC72" i="3"/>
  <c r="GD72" i="3"/>
  <c r="GE72" i="3"/>
  <c r="GG72" i="3"/>
  <c r="GH72" i="3"/>
  <c r="GI72" i="3"/>
  <c r="GJ72" i="3"/>
  <c r="GL72" i="3"/>
  <c r="GM72" i="3"/>
  <c r="GN72" i="3"/>
  <c r="GQ72" i="3"/>
  <c r="GR72" i="3"/>
  <c r="GS72" i="3"/>
  <c r="GT72" i="3"/>
  <c r="GW72" i="3"/>
  <c r="GX72" i="3"/>
  <c r="GY72" i="3"/>
  <c r="GZ72" i="3"/>
  <c r="HB72" i="3"/>
  <c r="HC72" i="3"/>
  <c r="HD72" i="3"/>
  <c r="HE72" i="3"/>
  <c r="HG72" i="3"/>
  <c r="HH72" i="3"/>
  <c r="HI72" i="3"/>
  <c r="HJ72" i="3"/>
  <c r="HL72" i="3"/>
  <c r="HM72" i="3"/>
  <c r="HN72" i="3"/>
  <c r="HO72" i="3"/>
  <c r="HQ72" i="3"/>
  <c r="HR72" i="3"/>
  <c r="HS72" i="3"/>
  <c r="HT72" i="3"/>
  <c r="HV72" i="3"/>
  <c r="HW72" i="3"/>
  <c r="HX72" i="3"/>
  <c r="HY72" i="3"/>
  <c r="IA72" i="3"/>
  <c r="IB72" i="3"/>
  <c r="IC72" i="3"/>
  <c r="ID72" i="3"/>
  <c r="IF72" i="3"/>
  <c r="IG72" i="3"/>
  <c r="IH72" i="3"/>
  <c r="II72" i="3"/>
  <c r="IK72" i="3"/>
  <c r="IL72" i="3"/>
  <c r="IM72" i="3"/>
  <c r="IP72" i="3"/>
  <c r="IQ72" i="3"/>
  <c r="IR72" i="3"/>
  <c r="IS72" i="3"/>
  <c r="IV72" i="3"/>
  <c r="IW72" i="3"/>
  <c r="IX72" i="3"/>
  <c r="IY72" i="3"/>
  <c r="JA72" i="3"/>
  <c r="JB72" i="3"/>
  <c r="JC72" i="3"/>
  <c r="JD72" i="3"/>
  <c r="JF72" i="3"/>
  <c r="JG72" i="3"/>
  <c r="JH72" i="3"/>
  <c r="JI72" i="3"/>
  <c r="JK72" i="3"/>
  <c r="JL72" i="3"/>
  <c r="JM72" i="3"/>
  <c r="JN72" i="3"/>
  <c r="JP72" i="3"/>
  <c r="JQ72" i="3"/>
  <c r="JR72" i="3"/>
  <c r="JS72" i="3"/>
  <c r="JU72" i="3"/>
  <c r="JV72" i="3"/>
  <c r="JW72" i="3"/>
  <c r="JX72" i="3"/>
  <c r="JZ72" i="3"/>
  <c r="KA72" i="3"/>
  <c r="KB72" i="3"/>
  <c r="KC72" i="3"/>
  <c r="KE72" i="3"/>
  <c r="KF72" i="3"/>
  <c r="KG72" i="3"/>
  <c r="KH72" i="3"/>
  <c r="KJ72" i="3"/>
  <c r="KK72" i="3"/>
  <c r="KL72" i="3"/>
  <c r="BA73" i="3"/>
  <c r="BB73" i="3"/>
  <c r="BC73" i="3"/>
  <c r="BE73" i="3"/>
  <c r="BF73" i="3"/>
  <c r="BG73" i="3"/>
  <c r="BH73" i="3"/>
  <c r="BJ73" i="3"/>
  <c r="BK73" i="3"/>
  <c r="BL73" i="3"/>
  <c r="BM73" i="3"/>
  <c r="BO73" i="3"/>
  <c r="BP73" i="3"/>
  <c r="BQ73" i="3"/>
  <c r="BR73" i="3"/>
  <c r="BT73" i="3"/>
  <c r="BU73" i="3"/>
  <c r="BV73" i="3"/>
  <c r="BW73" i="3"/>
  <c r="BY73" i="3"/>
  <c r="BZ73" i="3"/>
  <c r="CA73" i="3"/>
  <c r="CB73" i="3"/>
  <c r="CD73" i="3"/>
  <c r="CE73" i="3"/>
  <c r="CF73" i="3"/>
  <c r="CG73" i="3"/>
  <c r="CI73" i="3"/>
  <c r="CJ73" i="3"/>
  <c r="CK73" i="3"/>
  <c r="CL73" i="3"/>
  <c r="CN73" i="3"/>
  <c r="CO73" i="3"/>
  <c r="CP73" i="3"/>
  <c r="CS73" i="3"/>
  <c r="CT73" i="3"/>
  <c r="CU73" i="3"/>
  <c r="CV73" i="3"/>
  <c r="CY73" i="3"/>
  <c r="CZ73" i="3"/>
  <c r="DA73" i="3"/>
  <c r="DB73" i="3"/>
  <c r="DD73" i="3"/>
  <c r="DE73" i="3"/>
  <c r="DF73" i="3"/>
  <c r="DG73" i="3"/>
  <c r="DI73" i="3"/>
  <c r="DJ73" i="3"/>
  <c r="DK73" i="3"/>
  <c r="DL73" i="3"/>
  <c r="DN73" i="3"/>
  <c r="DO73" i="3"/>
  <c r="DP73" i="3"/>
  <c r="DQ73" i="3"/>
  <c r="DS73" i="3"/>
  <c r="DT73" i="3"/>
  <c r="DU73" i="3"/>
  <c r="DV73" i="3"/>
  <c r="DX73" i="3"/>
  <c r="DY73" i="3"/>
  <c r="DZ73" i="3"/>
  <c r="EA73" i="3"/>
  <c r="EC73" i="3"/>
  <c r="ED73" i="3"/>
  <c r="EE73" i="3"/>
  <c r="EF73" i="3"/>
  <c r="EH73" i="3"/>
  <c r="EI73" i="3"/>
  <c r="EJ73" i="3"/>
  <c r="EK73" i="3"/>
  <c r="EM73" i="3"/>
  <c r="EN73" i="3"/>
  <c r="EO73" i="3"/>
  <c r="ER73" i="3"/>
  <c r="ES73" i="3"/>
  <c r="ET73" i="3"/>
  <c r="EU73" i="3"/>
  <c r="EX73" i="3"/>
  <c r="EY73" i="3"/>
  <c r="EZ73" i="3"/>
  <c r="FA73" i="3"/>
  <c r="FC73" i="3"/>
  <c r="FD73" i="3"/>
  <c r="FE73" i="3"/>
  <c r="FF73" i="3"/>
  <c r="FH73" i="3"/>
  <c r="FI73" i="3"/>
  <c r="FJ73" i="3"/>
  <c r="FK73" i="3"/>
  <c r="FM73" i="3"/>
  <c r="FN73" i="3"/>
  <c r="FO73" i="3"/>
  <c r="FP73" i="3"/>
  <c r="FR73" i="3"/>
  <c r="FS73" i="3"/>
  <c r="FT73" i="3"/>
  <c r="FU73" i="3"/>
  <c r="FW73" i="3"/>
  <c r="FX73" i="3"/>
  <c r="FY73" i="3"/>
  <c r="FZ73" i="3"/>
  <c r="GB73" i="3"/>
  <c r="GC73" i="3"/>
  <c r="GD73" i="3"/>
  <c r="GE73" i="3"/>
  <c r="GG73" i="3"/>
  <c r="GH73" i="3"/>
  <c r="GI73" i="3"/>
  <c r="GJ73" i="3"/>
  <c r="GL73" i="3"/>
  <c r="GM73" i="3"/>
  <c r="GN73" i="3"/>
  <c r="GQ73" i="3"/>
  <c r="GR73" i="3"/>
  <c r="GS73" i="3"/>
  <c r="GT73" i="3"/>
  <c r="GW73" i="3"/>
  <c r="GX73" i="3"/>
  <c r="GY73" i="3"/>
  <c r="GZ73" i="3"/>
  <c r="HB73" i="3"/>
  <c r="HC73" i="3"/>
  <c r="HD73" i="3"/>
  <c r="HE73" i="3"/>
  <c r="HG73" i="3"/>
  <c r="HH73" i="3"/>
  <c r="HI73" i="3"/>
  <c r="HJ73" i="3"/>
  <c r="HL73" i="3"/>
  <c r="HM73" i="3"/>
  <c r="HN73" i="3"/>
  <c r="HO73" i="3"/>
  <c r="HQ73" i="3"/>
  <c r="HR73" i="3"/>
  <c r="HS73" i="3"/>
  <c r="HT73" i="3"/>
  <c r="HV73" i="3"/>
  <c r="HW73" i="3"/>
  <c r="HX73" i="3"/>
  <c r="HY73" i="3"/>
  <c r="IA73" i="3"/>
  <c r="IB73" i="3"/>
  <c r="IC73" i="3"/>
  <c r="ID73" i="3"/>
  <c r="IF73" i="3"/>
  <c r="IG73" i="3"/>
  <c r="IH73" i="3"/>
  <c r="II73" i="3"/>
  <c r="IK73" i="3"/>
  <c r="IL73" i="3"/>
  <c r="IM73" i="3"/>
  <c r="IP73" i="3"/>
  <c r="IQ73" i="3"/>
  <c r="IR73" i="3"/>
  <c r="IS73" i="3"/>
  <c r="IV73" i="3"/>
  <c r="IW73" i="3"/>
  <c r="IX73" i="3"/>
  <c r="IY73" i="3"/>
  <c r="JA73" i="3"/>
  <c r="JB73" i="3"/>
  <c r="JC73" i="3"/>
  <c r="JD73" i="3"/>
  <c r="JF73" i="3"/>
  <c r="JG73" i="3"/>
  <c r="JH73" i="3"/>
  <c r="JI73" i="3"/>
  <c r="JK73" i="3"/>
  <c r="JL73" i="3"/>
  <c r="JM73" i="3"/>
  <c r="JN73" i="3"/>
  <c r="JP73" i="3"/>
  <c r="JQ73" i="3"/>
  <c r="JR73" i="3"/>
  <c r="JS73" i="3"/>
  <c r="JU73" i="3"/>
  <c r="JV73" i="3"/>
  <c r="JW73" i="3"/>
  <c r="JX73" i="3"/>
  <c r="JZ73" i="3"/>
  <c r="KA73" i="3"/>
  <c r="KB73" i="3"/>
  <c r="KC73" i="3"/>
  <c r="KE73" i="3"/>
  <c r="KF73" i="3"/>
  <c r="KG73" i="3"/>
  <c r="KH73" i="3"/>
  <c r="KJ73" i="3"/>
  <c r="KK73" i="3"/>
  <c r="KL73" i="3"/>
  <c r="BA74" i="3"/>
  <c r="BB74" i="3"/>
  <c r="BC74" i="3"/>
  <c r="BE74" i="3"/>
  <c r="BF74" i="3"/>
  <c r="BG74" i="3"/>
  <c r="BH74" i="3"/>
  <c r="BJ74" i="3"/>
  <c r="BK74" i="3"/>
  <c r="BL74" i="3"/>
  <c r="BM74" i="3"/>
  <c r="BO74" i="3"/>
  <c r="BP74" i="3"/>
  <c r="BQ74" i="3"/>
  <c r="BR74" i="3"/>
  <c r="BT74" i="3"/>
  <c r="BU74" i="3"/>
  <c r="BV74" i="3"/>
  <c r="BW74" i="3"/>
  <c r="BY74" i="3"/>
  <c r="BZ74" i="3"/>
  <c r="CA74" i="3"/>
  <c r="CB74" i="3"/>
  <c r="CD74" i="3"/>
  <c r="CE74" i="3"/>
  <c r="CF74" i="3"/>
  <c r="CG74" i="3"/>
  <c r="CI74" i="3"/>
  <c r="CJ74" i="3"/>
  <c r="CK74" i="3"/>
  <c r="CL74" i="3"/>
  <c r="CN74" i="3"/>
  <c r="CO74" i="3"/>
  <c r="CP74" i="3"/>
  <c r="CS74" i="3"/>
  <c r="CT74" i="3"/>
  <c r="CU74" i="3"/>
  <c r="CV74" i="3"/>
  <c r="CY74" i="3"/>
  <c r="CZ74" i="3"/>
  <c r="DA74" i="3"/>
  <c r="DB74" i="3"/>
  <c r="DD74" i="3"/>
  <c r="DE74" i="3"/>
  <c r="DF74" i="3"/>
  <c r="DG74" i="3"/>
  <c r="DI74" i="3"/>
  <c r="DJ74" i="3"/>
  <c r="DK74" i="3"/>
  <c r="DL74" i="3"/>
  <c r="DN74" i="3"/>
  <c r="DO74" i="3"/>
  <c r="DP74" i="3"/>
  <c r="DQ74" i="3"/>
  <c r="DS74" i="3"/>
  <c r="DT74" i="3"/>
  <c r="DU74" i="3"/>
  <c r="DV74" i="3"/>
  <c r="DX74" i="3"/>
  <c r="DY74" i="3"/>
  <c r="DZ74" i="3"/>
  <c r="EA74" i="3"/>
  <c r="EC74" i="3"/>
  <c r="ED74" i="3"/>
  <c r="EE74" i="3"/>
  <c r="EF74" i="3"/>
  <c r="EH74" i="3"/>
  <c r="EI74" i="3"/>
  <c r="EJ74" i="3"/>
  <c r="EK74" i="3"/>
  <c r="EM74" i="3"/>
  <c r="EN74" i="3"/>
  <c r="EO74" i="3"/>
  <c r="ER74" i="3"/>
  <c r="ES74" i="3"/>
  <c r="ET74" i="3"/>
  <c r="EU74" i="3"/>
  <c r="EX74" i="3"/>
  <c r="EY74" i="3"/>
  <c r="EZ74" i="3"/>
  <c r="FA74" i="3"/>
  <c r="FC74" i="3"/>
  <c r="FD74" i="3"/>
  <c r="FE74" i="3"/>
  <c r="FF74" i="3"/>
  <c r="FH74" i="3"/>
  <c r="FI74" i="3"/>
  <c r="FJ74" i="3"/>
  <c r="FK74" i="3"/>
  <c r="FM74" i="3"/>
  <c r="FN74" i="3"/>
  <c r="FO74" i="3"/>
  <c r="FP74" i="3"/>
  <c r="FR74" i="3"/>
  <c r="FS74" i="3"/>
  <c r="FT74" i="3"/>
  <c r="FU74" i="3"/>
  <c r="FW74" i="3"/>
  <c r="FX74" i="3"/>
  <c r="FY74" i="3"/>
  <c r="FZ74" i="3"/>
  <c r="GB74" i="3"/>
  <c r="GC74" i="3"/>
  <c r="GD74" i="3"/>
  <c r="GE74" i="3"/>
  <c r="GG74" i="3"/>
  <c r="GH74" i="3"/>
  <c r="GI74" i="3"/>
  <c r="GJ74" i="3"/>
  <c r="GL74" i="3"/>
  <c r="GM74" i="3"/>
  <c r="GN74" i="3"/>
  <c r="GQ74" i="3"/>
  <c r="GR74" i="3"/>
  <c r="GS74" i="3"/>
  <c r="GT74" i="3"/>
  <c r="GW74" i="3"/>
  <c r="GX74" i="3"/>
  <c r="GY74" i="3"/>
  <c r="GZ74" i="3"/>
  <c r="HB74" i="3"/>
  <c r="HC74" i="3"/>
  <c r="HD74" i="3"/>
  <c r="HE74" i="3"/>
  <c r="HG74" i="3"/>
  <c r="HH74" i="3"/>
  <c r="HI74" i="3"/>
  <c r="HJ74" i="3"/>
  <c r="HL74" i="3"/>
  <c r="HM74" i="3"/>
  <c r="HN74" i="3"/>
  <c r="HO74" i="3"/>
  <c r="HQ74" i="3"/>
  <c r="HR74" i="3"/>
  <c r="HS74" i="3"/>
  <c r="HT74" i="3"/>
  <c r="HV74" i="3"/>
  <c r="HW74" i="3"/>
  <c r="HX74" i="3"/>
  <c r="HY74" i="3"/>
  <c r="IA74" i="3"/>
  <c r="IB74" i="3"/>
  <c r="IC74" i="3"/>
  <c r="ID74" i="3"/>
  <c r="IF74" i="3"/>
  <c r="IG74" i="3"/>
  <c r="IH74" i="3"/>
  <c r="II74" i="3"/>
  <c r="IK74" i="3"/>
  <c r="IL74" i="3"/>
  <c r="IM74" i="3"/>
  <c r="IP74" i="3"/>
  <c r="IQ74" i="3"/>
  <c r="IR74" i="3"/>
  <c r="IS74" i="3"/>
  <c r="IV74" i="3"/>
  <c r="IW74" i="3"/>
  <c r="IX74" i="3"/>
  <c r="IY74" i="3"/>
  <c r="JA74" i="3"/>
  <c r="JB74" i="3"/>
  <c r="JC74" i="3"/>
  <c r="JD74" i="3"/>
  <c r="JF74" i="3"/>
  <c r="JG74" i="3"/>
  <c r="JH74" i="3"/>
  <c r="JI74" i="3"/>
  <c r="JK74" i="3"/>
  <c r="JL74" i="3"/>
  <c r="JM74" i="3"/>
  <c r="JN74" i="3"/>
  <c r="JP74" i="3"/>
  <c r="JQ74" i="3"/>
  <c r="JR74" i="3"/>
  <c r="JS74" i="3"/>
  <c r="JU74" i="3"/>
  <c r="JV74" i="3"/>
  <c r="JW74" i="3"/>
  <c r="JX74" i="3"/>
  <c r="JZ74" i="3"/>
  <c r="KA74" i="3"/>
  <c r="KB74" i="3"/>
  <c r="KC74" i="3"/>
  <c r="KE74" i="3"/>
  <c r="KF74" i="3"/>
  <c r="KG74" i="3"/>
  <c r="KH74" i="3"/>
  <c r="KJ74" i="3"/>
  <c r="KK74" i="3"/>
  <c r="KL74" i="3"/>
  <c r="BA75" i="3"/>
  <c r="BB75" i="3"/>
  <c r="BC75" i="3"/>
  <c r="BE75" i="3"/>
  <c r="BF75" i="3"/>
  <c r="BG75" i="3"/>
  <c r="BH75" i="3"/>
  <c r="BJ75" i="3"/>
  <c r="BK75" i="3"/>
  <c r="BL75" i="3"/>
  <c r="BM75" i="3"/>
  <c r="BO75" i="3"/>
  <c r="BP75" i="3"/>
  <c r="BQ75" i="3"/>
  <c r="BR75" i="3"/>
  <c r="BT75" i="3"/>
  <c r="BU75" i="3"/>
  <c r="BV75" i="3"/>
  <c r="BW75" i="3"/>
  <c r="BY75" i="3"/>
  <c r="BZ75" i="3"/>
  <c r="CA75" i="3"/>
  <c r="CB75" i="3"/>
  <c r="CD75" i="3"/>
  <c r="CE75" i="3"/>
  <c r="CF75" i="3"/>
  <c r="CG75" i="3"/>
  <c r="CI75" i="3"/>
  <c r="CJ75" i="3"/>
  <c r="CK75" i="3"/>
  <c r="CL75" i="3"/>
  <c r="CN75" i="3"/>
  <c r="CO75" i="3"/>
  <c r="CP75" i="3"/>
  <c r="CS75" i="3"/>
  <c r="CT75" i="3"/>
  <c r="CU75" i="3"/>
  <c r="CV75" i="3"/>
  <c r="CY75" i="3"/>
  <c r="CZ75" i="3"/>
  <c r="DA75" i="3"/>
  <c r="DB75" i="3"/>
  <c r="DD75" i="3"/>
  <c r="DE75" i="3"/>
  <c r="DF75" i="3"/>
  <c r="DG75" i="3"/>
  <c r="DI75" i="3"/>
  <c r="DJ75" i="3"/>
  <c r="DK75" i="3"/>
  <c r="DL75" i="3"/>
  <c r="DN75" i="3"/>
  <c r="DO75" i="3"/>
  <c r="DP75" i="3"/>
  <c r="DQ75" i="3"/>
  <c r="DS75" i="3"/>
  <c r="DT75" i="3"/>
  <c r="DU75" i="3"/>
  <c r="DV75" i="3"/>
  <c r="DX75" i="3"/>
  <c r="DY75" i="3"/>
  <c r="DZ75" i="3"/>
  <c r="EA75" i="3"/>
  <c r="EC75" i="3"/>
  <c r="ED75" i="3"/>
  <c r="EE75" i="3"/>
  <c r="EF75" i="3"/>
  <c r="EH75" i="3"/>
  <c r="EI75" i="3"/>
  <c r="EJ75" i="3"/>
  <c r="EK75" i="3"/>
  <c r="EM75" i="3"/>
  <c r="EN75" i="3"/>
  <c r="EO75" i="3"/>
  <c r="ER75" i="3"/>
  <c r="ES75" i="3"/>
  <c r="ET75" i="3"/>
  <c r="EU75" i="3"/>
  <c r="EX75" i="3"/>
  <c r="EY75" i="3"/>
  <c r="EZ75" i="3"/>
  <c r="FA75" i="3"/>
  <c r="FC75" i="3"/>
  <c r="FD75" i="3"/>
  <c r="FE75" i="3"/>
  <c r="FF75" i="3"/>
  <c r="FH75" i="3"/>
  <c r="FI75" i="3"/>
  <c r="FJ75" i="3"/>
  <c r="FK75" i="3"/>
  <c r="FM75" i="3"/>
  <c r="FN75" i="3"/>
  <c r="FO75" i="3"/>
  <c r="FP75" i="3"/>
  <c r="FR75" i="3"/>
  <c r="FS75" i="3"/>
  <c r="FT75" i="3"/>
  <c r="FU75" i="3"/>
  <c r="FW75" i="3"/>
  <c r="FX75" i="3"/>
  <c r="FY75" i="3"/>
  <c r="FZ75" i="3"/>
  <c r="GB75" i="3"/>
  <c r="GC75" i="3"/>
  <c r="GD75" i="3"/>
  <c r="GE75" i="3"/>
  <c r="GG75" i="3"/>
  <c r="GH75" i="3"/>
  <c r="GI75" i="3"/>
  <c r="GJ75" i="3"/>
  <c r="GL75" i="3"/>
  <c r="GM75" i="3"/>
  <c r="GN75" i="3"/>
  <c r="GQ75" i="3"/>
  <c r="GR75" i="3"/>
  <c r="GS75" i="3"/>
  <c r="GT75" i="3"/>
  <c r="GW75" i="3"/>
  <c r="GX75" i="3"/>
  <c r="GY75" i="3"/>
  <c r="GZ75" i="3"/>
  <c r="HB75" i="3"/>
  <c r="HC75" i="3"/>
  <c r="HD75" i="3"/>
  <c r="HE75" i="3"/>
  <c r="HG75" i="3"/>
  <c r="HH75" i="3"/>
  <c r="HI75" i="3"/>
  <c r="HJ75" i="3"/>
  <c r="HL75" i="3"/>
  <c r="HM75" i="3"/>
  <c r="HN75" i="3"/>
  <c r="HO75" i="3"/>
  <c r="HQ75" i="3"/>
  <c r="HR75" i="3"/>
  <c r="HS75" i="3"/>
  <c r="HT75" i="3"/>
  <c r="HV75" i="3"/>
  <c r="HW75" i="3"/>
  <c r="HX75" i="3"/>
  <c r="HY75" i="3"/>
  <c r="IA75" i="3"/>
  <c r="IB75" i="3"/>
  <c r="IC75" i="3"/>
  <c r="ID75" i="3"/>
  <c r="IF75" i="3"/>
  <c r="IG75" i="3"/>
  <c r="IH75" i="3"/>
  <c r="II75" i="3"/>
  <c r="IK75" i="3"/>
  <c r="IL75" i="3"/>
  <c r="IM75" i="3"/>
  <c r="IP75" i="3"/>
  <c r="IQ75" i="3"/>
  <c r="IR75" i="3"/>
  <c r="IS75" i="3"/>
  <c r="IV75" i="3"/>
  <c r="IW75" i="3"/>
  <c r="IX75" i="3"/>
  <c r="IY75" i="3"/>
  <c r="JA75" i="3"/>
  <c r="JB75" i="3"/>
  <c r="JC75" i="3"/>
  <c r="JD75" i="3"/>
  <c r="JF75" i="3"/>
  <c r="JG75" i="3"/>
  <c r="JH75" i="3"/>
  <c r="JI75" i="3"/>
  <c r="JK75" i="3"/>
  <c r="JL75" i="3"/>
  <c r="JM75" i="3"/>
  <c r="JN75" i="3"/>
  <c r="JP75" i="3"/>
  <c r="JQ75" i="3"/>
  <c r="JR75" i="3"/>
  <c r="JS75" i="3"/>
  <c r="JU75" i="3"/>
  <c r="JV75" i="3"/>
  <c r="JW75" i="3"/>
  <c r="JX75" i="3"/>
  <c r="JZ75" i="3"/>
  <c r="KA75" i="3"/>
  <c r="KB75" i="3"/>
  <c r="KC75" i="3"/>
  <c r="KE75" i="3"/>
  <c r="KF75" i="3"/>
  <c r="KG75" i="3"/>
  <c r="KH75" i="3"/>
  <c r="KJ75" i="3"/>
  <c r="KK75" i="3"/>
  <c r="KL75" i="3"/>
  <c r="BA76" i="3"/>
  <c r="BB76" i="3"/>
  <c r="BC76" i="3"/>
  <c r="BE76" i="3"/>
  <c r="BF76" i="3"/>
  <c r="BG76" i="3"/>
  <c r="BH76" i="3"/>
  <c r="BJ76" i="3"/>
  <c r="BK76" i="3"/>
  <c r="BL76" i="3"/>
  <c r="BM76" i="3"/>
  <c r="BO76" i="3"/>
  <c r="BP76" i="3"/>
  <c r="BQ76" i="3"/>
  <c r="BR76" i="3"/>
  <c r="BT76" i="3"/>
  <c r="BU76" i="3"/>
  <c r="BV76" i="3"/>
  <c r="BW76" i="3"/>
  <c r="BY76" i="3"/>
  <c r="BZ76" i="3"/>
  <c r="CA76" i="3"/>
  <c r="CB76" i="3"/>
  <c r="CD76" i="3"/>
  <c r="CE76" i="3"/>
  <c r="CF76" i="3"/>
  <c r="CG76" i="3"/>
  <c r="CI76" i="3"/>
  <c r="CJ76" i="3"/>
  <c r="CK76" i="3"/>
  <c r="CL76" i="3"/>
  <c r="CN76" i="3"/>
  <c r="CO76" i="3"/>
  <c r="CP76" i="3"/>
  <c r="CS76" i="3"/>
  <c r="CT76" i="3"/>
  <c r="CU76" i="3"/>
  <c r="CV76" i="3"/>
  <c r="CY76" i="3"/>
  <c r="CZ76" i="3"/>
  <c r="DA76" i="3"/>
  <c r="DB76" i="3"/>
  <c r="DD76" i="3"/>
  <c r="DE76" i="3"/>
  <c r="DF76" i="3"/>
  <c r="DG76" i="3"/>
  <c r="DI76" i="3"/>
  <c r="DJ76" i="3"/>
  <c r="DK76" i="3"/>
  <c r="DL76" i="3"/>
  <c r="DN76" i="3"/>
  <c r="DO76" i="3"/>
  <c r="DP76" i="3"/>
  <c r="DQ76" i="3"/>
  <c r="DS76" i="3"/>
  <c r="DT76" i="3"/>
  <c r="DU76" i="3"/>
  <c r="DV76" i="3"/>
  <c r="DX76" i="3"/>
  <c r="DY76" i="3"/>
  <c r="DZ76" i="3"/>
  <c r="EA76" i="3"/>
  <c r="EC76" i="3"/>
  <c r="ED76" i="3"/>
  <c r="EE76" i="3"/>
  <c r="EF76" i="3"/>
  <c r="EH76" i="3"/>
  <c r="EI76" i="3"/>
  <c r="EJ76" i="3"/>
  <c r="EK76" i="3"/>
  <c r="EM76" i="3"/>
  <c r="EN76" i="3"/>
  <c r="EO76" i="3"/>
  <c r="ER76" i="3"/>
  <c r="ES76" i="3"/>
  <c r="ET76" i="3"/>
  <c r="EU76" i="3"/>
  <c r="EX76" i="3"/>
  <c r="EY76" i="3"/>
  <c r="EZ76" i="3"/>
  <c r="FA76" i="3"/>
  <c r="FC76" i="3"/>
  <c r="FD76" i="3"/>
  <c r="FE76" i="3"/>
  <c r="FF76" i="3"/>
  <c r="FH76" i="3"/>
  <c r="FI76" i="3"/>
  <c r="FJ76" i="3"/>
  <c r="FK76" i="3"/>
  <c r="FM76" i="3"/>
  <c r="FN76" i="3"/>
  <c r="FO76" i="3"/>
  <c r="FP76" i="3"/>
  <c r="FR76" i="3"/>
  <c r="FS76" i="3"/>
  <c r="FT76" i="3"/>
  <c r="FU76" i="3"/>
  <c r="FW76" i="3"/>
  <c r="FX76" i="3"/>
  <c r="FY76" i="3"/>
  <c r="FZ76" i="3"/>
  <c r="GB76" i="3"/>
  <c r="GC76" i="3"/>
  <c r="GD76" i="3"/>
  <c r="GE76" i="3"/>
  <c r="GG76" i="3"/>
  <c r="GH76" i="3"/>
  <c r="GI76" i="3"/>
  <c r="GJ76" i="3"/>
  <c r="GL76" i="3"/>
  <c r="GM76" i="3"/>
  <c r="GN76" i="3"/>
  <c r="GQ76" i="3"/>
  <c r="GR76" i="3"/>
  <c r="GS76" i="3"/>
  <c r="GT76" i="3"/>
  <c r="GW76" i="3"/>
  <c r="GX76" i="3"/>
  <c r="GY76" i="3"/>
  <c r="GZ76" i="3"/>
  <c r="HB76" i="3"/>
  <c r="HC76" i="3"/>
  <c r="HD76" i="3"/>
  <c r="HE76" i="3"/>
  <c r="HG76" i="3"/>
  <c r="HH76" i="3"/>
  <c r="HI76" i="3"/>
  <c r="HJ76" i="3"/>
  <c r="HL76" i="3"/>
  <c r="HM76" i="3"/>
  <c r="HN76" i="3"/>
  <c r="HO76" i="3"/>
  <c r="HQ76" i="3"/>
  <c r="HR76" i="3"/>
  <c r="HS76" i="3"/>
  <c r="HT76" i="3"/>
  <c r="HV76" i="3"/>
  <c r="HW76" i="3"/>
  <c r="HX76" i="3"/>
  <c r="HY76" i="3"/>
  <c r="IA76" i="3"/>
  <c r="IB76" i="3"/>
  <c r="IC76" i="3"/>
  <c r="ID76" i="3"/>
  <c r="IF76" i="3"/>
  <c r="IG76" i="3"/>
  <c r="IH76" i="3"/>
  <c r="II76" i="3"/>
  <c r="IK76" i="3"/>
  <c r="IL76" i="3"/>
  <c r="IM76" i="3"/>
  <c r="IP76" i="3"/>
  <c r="IQ76" i="3"/>
  <c r="IR76" i="3"/>
  <c r="IS76" i="3"/>
  <c r="IV76" i="3"/>
  <c r="IW76" i="3"/>
  <c r="IX76" i="3"/>
  <c r="IY76" i="3"/>
  <c r="JA76" i="3"/>
  <c r="JB76" i="3"/>
  <c r="JC76" i="3"/>
  <c r="JD76" i="3"/>
  <c r="JF76" i="3"/>
  <c r="JG76" i="3"/>
  <c r="JH76" i="3"/>
  <c r="JI76" i="3"/>
  <c r="JK76" i="3"/>
  <c r="JL76" i="3"/>
  <c r="JM76" i="3"/>
  <c r="JN76" i="3"/>
  <c r="JP76" i="3"/>
  <c r="JQ76" i="3"/>
  <c r="JR76" i="3"/>
  <c r="JS76" i="3"/>
  <c r="JU76" i="3"/>
  <c r="JV76" i="3"/>
  <c r="JW76" i="3"/>
  <c r="JX76" i="3"/>
  <c r="JZ76" i="3"/>
  <c r="KA76" i="3"/>
  <c r="KB76" i="3"/>
  <c r="KC76" i="3"/>
  <c r="KE76" i="3"/>
  <c r="KF76" i="3"/>
  <c r="KG76" i="3"/>
  <c r="KH76" i="3"/>
  <c r="KJ76" i="3"/>
  <c r="KK76" i="3"/>
  <c r="KL76" i="3"/>
  <c r="BA77" i="3"/>
  <c r="BB77" i="3"/>
  <c r="BC77" i="3"/>
  <c r="BE77" i="3"/>
  <c r="BF77" i="3"/>
  <c r="BG77" i="3"/>
  <c r="BH77" i="3"/>
  <c r="BJ77" i="3"/>
  <c r="BK77" i="3"/>
  <c r="BL77" i="3"/>
  <c r="BM77" i="3"/>
  <c r="BO77" i="3"/>
  <c r="BP77" i="3"/>
  <c r="BQ77" i="3"/>
  <c r="BR77" i="3"/>
  <c r="BT77" i="3"/>
  <c r="BU77" i="3"/>
  <c r="BV77" i="3"/>
  <c r="BW77" i="3"/>
  <c r="BY77" i="3"/>
  <c r="BZ77" i="3"/>
  <c r="CA77" i="3"/>
  <c r="CB77" i="3"/>
  <c r="CD77" i="3"/>
  <c r="CE77" i="3"/>
  <c r="CF77" i="3"/>
  <c r="CG77" i="3"/>
  <c r="CI77" i="3"/>
  <c r="CJ77" i="3"/>
  <c r="CK77" i="3"/>
  <c r="CL77" i="3"/>
  <c r="CN77" i="3"/>
  <c r="CO77" i="3"/>
  <c r="CP77" i="3"/>
  <c r="CS77" i="3"/>
  <c r="CT77" i="3"/>
  <c r="CU77" i="3"/>
  <c r="CV77" i="3"/>
  <c r="CY77" i="3"/>
  <c r="CZ77" i="3"/>
  <c r="DA77" i="3"/>
  <c r="DB77" i="3"/>
  <c r="DD77" i="3"/>
  <c r="DE77" i="3"/>
  <c r="DF77" i="3"/>
  <c r="DG77" i="3"/>
  <c r="DI77" i="3"/>
  <c r="DJ77" i="3"/>
  <c r="DK77" i="3"/>
  <c r="DL77" i="3"/>
  <c r="DN77" i="3"/>
  <c r="DO77" i="3"/>
  <c r="DP77" i="3"/>
  <c r="DQ77" i="3"/>
  <c r="DS77" i="3"/>
  <c r="DT77" i="3"/>
  <c r="DU77" i="3"/>
  <c r="DV77" i="3"/>
  <c r="DX77" i="3"/>
  <c r="DY77" i="3"/>
  <c r="DZ77" i="3"/>
  <c r="EA77" i="3"/>
  <c r="EC77" i="3"/>
  <c r="ED77" i="3"/>
  <c r="EE77" i="3"/>
  <c r="EF77" i="3"/>
  <c r="EH77" i="3"/>
  <c r="EI77" i="3"/>
  <c r="EJ77" i="3"/>
  <c r="EK77" i="3"/>
  <c r="EM77" i="3"/>
  <c r="EN77" i="3"/>
  <c r="EO77" i="3"/>
  <c r="ER77" i="3"/>
  <c r="ES77" i="3"/>
  <c r="ET77" i="3"/>
  <c r="EU77" i="3"/>
  <c r="EX77" i="3"/>
  <c r="EY77" i="3"/>
  <c r="EZ77" i="3"/>
  <c r="FA77" i="3"/>
  <c r="FC77" i="3"/>
  <c r="FD77" i="3"/>
  <c r="FE77" i="3"/>
  <c r="FF77" i="3"/>
  <c r="FH77" i="3"/>
  <c r="FI77" i="3"/>
  <c r="FJ77" i="3"/>
  <c r="FK77" i="3"/>
  <c r="FM77" i="3"/>
  <c r="FN77" i="3"/>
  <c r="FO77" i="3"/>
  <c r="FP77" i="3"/>
  <c r="FR77" i="3"/>
  <c r="FS77" i="3"/>
  <c r="FT77" i="3"/>
  <c r="FU77" i="3"/>
  <c r="FW77" i="3"/>
  <c r="FX77" i="3"/>
  <c r="FY77" i="3"/>
  <c r="FZ77" i="3"/>
  <c r="GB77" i="3"/>
  <c r="GC77" i="3"/>
  <c r="GD77" i="3"/>
  <c r="GE77" i="3"/>
  <c r="GG77" i="3"/>
  <c r="GH77" i="3"/>
  <c r="GI77" i="3"/>
  <c r="GJ77" i="3"/>
  <c r="GL77" i="3"/>
  <c r="GM77" i="3"/>
  <c r="GN77" i="3"/>
  <c r="GQ77" i="3"/>
  <c r="GR77" i="3"/>
  <c r="GS77" i="3"/>
  <c r="GT77" i="3"/>
  <c r="GW77" i="3"/>
  <c r="GX77" i="3"/>
  <c r="GY77" i="3"/>
  <c r="GZ77" i="3"/>
  <c r="HB77" i="3"/>
  <c r="HC77" i="3"/>
  <c r="HD77" i="3"/>
  <c r="HE77" i="3"/>
  <c r="HG77" i="3"/>
  <c r="HH77" i="3"/>
  <c r="HI77" i="3"/>
  <c r="HJ77" i="3"/>
  <c r="HL77" i="3"/>
  <c r="HM77" i="3"/>
  <c r="HN77" i="3"/>
  <c r="HO77" i="3"/>
  <c r="HQ77" i="3"/>
  <c r="HR77" i="3"/>
  <c r="HS77" i="3"/>
  <c r="HT77" i="3"/>
  <c r="HV77" i="3"/>
  <c r="HW77" i="3"/>
  <c r="HX77" i="3"/>
  <c r="HY77" i="3"/>
  <c r="IA77" i="3"/>
  <c r="IB77" i="3"/>
  <c r="IC77" i="3"/>
  <c r="ID77" i="3"/>
  <c r="IF77" i="3"/>
  <c r="IG77" i="3"/>
  <c r="IH77" i="3"/>
  <c r="II77" i="3"/>
  <c r="IK77" i="3"/>
  <c r="IL77" i="3"/>
  <c r="IM77" i="3"/>
  <c r="IP77" i="3"/>
  <c r="IQ77" i="3"/>
  <c r="IR77" i="3"/>
  <c r="IS77" i="3"/>
  <c r="IV77" i="3"/>
  <c r="IW77" i="3"/>
  <c r="IX77" i="3"/>
  <c r="IY77" i="3"/>
  <c r="JA77" i="3"/>
  <c r="JB77" i="3"/>
  <c r="JC77" i="3"/>
  <c r="JD77" i="3"/>
  <c r="JF77" i="3"/>
  <c r="JG77" i="3"/>
  <c r="JH77" i="3"/>
  <c r="JI77" i="3"/>
  <c r="JK77" i="3"/>
  <c r="JL77" i="3"/>
  <c r="JM77" i="3"/>
  <c r="JN77" i="3"/>
  <c r="JP77" i="3"/>
  <c r="JQ77" i="3"/>
  <c r="JR77" i="3"/>
  <c r="JS77" i="3"/>
  <c r="JU77" i="3"/>
  <c r="JV77" i="3"/>
  <c r="JW77" i="3"/>
  <c r="JX77" i="3"/>
  <c r="JZ77" i="3"/>
  <c r="KA77" i="3"/>
  <c r="KB77" i="3"/>
  <c r="KC77" i="3"/>
  <c r="KE77" i="3"/>
  <c r="KF77" i="3"/>
  <c r="KG77" i="3"/>
  <c r="KH77" i="3"/>
  <c r="KJ77" i="3"/>
  <c r="KK77" i="3"/>
  <c r="KL77" i="3"/>
  <c r="BA78" i="3"/>
  <c r="BB78" i="3"/>
  <c r="BC78" i="3"/>
  <c r="BE78" i="3"/>
  <c r="BF78" i="3"/>
  <c r="BG78" i="3"/>
  <c r="BH78" i="3"/>
  <c r="BJ78" i="3"/>
  <c r="BK78" i="3"/>
  <c r="BL78" i="3"/>
  <c r="BM78" i="3"/>
  <c r="BO78" i="3"/>
  <c r="BP78" i="3"/>
  <c r="BQ78" i="3"/>
  <c r="BR78" i="3"/>
  <c r="BT78" i="3"/>
  <c r="BU78" i="3"/>
  <c r="BV78" i="3"/>
  <c r="BW78" i="3"/>
  <c r="BY78" i="3"/>
  <c r="BZ78" i="3"/>
  <c r="CA78" i="3"/>
  <c r="CB78" i="3"/>
  <c r="CD78" i="3"/>
  <c r="CE78" i="3"/>
  <c r="CF78" i="3"/>
  <c r="CG78" i="3"/>
  <c r="CI78" i="3"/>
  <c r="CJ78" i="3"/>
  <c r="CK78" i="3"/>
  <c r="CL78" i="3"/>
  <c r="CN78" i="3"/>
  <c r="CO78" i="3"/>
  <c r="CP78" i="3"/>
  <c r="CS78" i="3"/>
  <c r="CT78" i="3"/>
  <c r="CU78" i="3"/>
  <c r="CV78" i="3"/>
  <c r="CY78" i="3"/>
  <c r="CZ78" i="3"/>
  <c r="DA78" i="3"/>
  <c r="DB78" i="3"/>
  <c r="DD78" i="3"/>
  <c r="DE78" i="3"/>
  <c r="DF78" i="3"/>
  <c r="DG78" i="3"/>
  <c r="DI78" i="3"/>
  <c r="DJ78" i="3"/>
  <c r="DK78" i="3"/>
  <c r="DL78" i="3"/>
  <c r="DN78" i="3"/>
  <c r="DO78" i="3"/>
  <c r="DP78" i="3"/>
  <c r="DQ78" i="3"/>
  <c r="DS78" i="3"/>
  <c r="DT78" i="3"/>
  <c r="DU78" i="3"/>
  <c r="DV78" i="3"/>
  <c r="DX78" i="3"/>
  <c r="DY78" i="3"/>
  <c r="DZ78" i="3"/>
  <c r="EA78" i="3"/>
  <c r="EC78" i="3"/>
  <c r="ED78" i="3"/>
  <c r="EE78" i="3"/>
  <c r="EF78" i="3"/>
  <c r="EH78" i="3"/>
  <c r="EI78" i="3"/>
  <c r="EJ78" i="3"/>
  <c r="EK78" i="3"/>
  <c r="EM78" i="3"/>
  <c r="EN78" i="3"/>
  <c r="EO78" i="3"/>
  <c r="ER78" i="3"/>
  <c r="ES78" i="3"/>
  <c r="ET78" i="3"/>
  <c r="EU78" i="3"/>
  <c r="EX78" i="3"/>
  <c r="EY78" i="3"/>
  <c r="EZ78" i="3"/>
  <c r="FA78" i="3"/>
  <c r="FC78" i="3"/>
  <c r="FD78" i="3"/>
  <c r="FE78" i="3"/>
  <c r="FF78" i="3"/>
  <c r="FH78" i="3"/>
  <c r="FI78" i="3"/>
  <c r="FJ78" i="3"/>
  <c r="FK78" i="3"/>
  <c r="FM78" i="3"/>
  <c r="FN78" i="3"/>
  <c r="FO78" i="3"/>
  <c r="FP78" i="3"/>
  <c r="FR78" i="3"/>
  <c r="FS78" i="3"/>
  <c r="FT78" i="3"/>
  <c r="FU78" i="3"/>
  <c r="FW78" i="3"/>
  <c r="FX78" i="3"/>
  <c r="FY78" i="3"/>
  <c r="FZ78" i="3"/>
  <c r="GB78" i="3"/>
  <c r="GC78" i="3"/>
  <c r="GD78" i="3"/>
  <c r="GE78" i="3"/>
  <c r="GG78" i="3"/>
  <c r="GH78" i="3"/>
  <c r="GI78" i="3"/>
  <c r="GJ78" i="3"/>
  <c r="GL78" i="3"/>
  <c r="GM78" i="3"/>
  <c r="GN78" i="3"/>
  <c r="GQ78" i="3"/>
  <c r="GR78" i="3"/>
  <c r="GS78" i="3"/>
  <c r="GT78" i="3"/>
  <c r="GW78" i="3"/>
  <c r="GX78" i="3"/>
  <c r="GY78" i="3"/>
  <c r="GZ78" i="3"/>
  <c r="HB78" i="3"/>
  <c r="HC78" i="3"/>
  <c r="HD78" i="3"/>
  <c r="HE78" i="3"/>
  <c r="HG78" i="3"/>
  <c r="HH78" i="3"/>
  <c r="HI78" i="3"/>
  <c r="HJ78" i="3"/>
  <c r="HL78" i="3"/>
  <c r="HM78" i="3"/>
  <c r="HN78" i="3"/>
  <c r="HO78" i="3"/>
  <c r="HQ78" i="3"/>
  <c r="HR78" i="3"/>
  <c r="HS78" i="3"/>
  <c r="HT78" i="3"/>
  <c r="HV78" i="3"/>
  <c r="HW78" i="3"/>
  <c r="HX78" i="3"/>
  <c r="HY78" i="3"/>
  <c r="IA78" i="3"/>
  <c r="IB78" i="3"/>
  <c r="IC78" i="3"/>
  <c r="ID78" i="3"/>
  <c r="IF78" i="3"/>
  <c r="IG78" i="3"/>
  <c r="IH78" i="3"/>
  <c r="II78" i="3"/>
  <c r="IK78" i="3"/>
  <c r="IL78" i="3"/>
  <c r="IM78" i="3"/>
  <c r="IP78" i="3"/>
  <c r="IQ78" i="3"/>
  <c r="IR78" i="3"/>
  <c r="IS78" i="3"/>
  <c r="IV78" i="3"/>
  <c r="IW78" i="3"/>
  <c r="IX78" i="3"/>
  <c r="IY78" i="3"/>
  <c r="JA78" i="3"/>
  <c r="JB78" i="3"/>
  <c r="JC78" i="3"/>
  <c r="JD78" i="3"/>
  <c r="JF78" i="3"/>
  <c r="JG78" i="3"/>
  <c r="JH78" i="3"/>
  <c r="JI78" i="3"/>
  <c r="JK78" i="3"/>
  <c r="JL78" i="3"/>
  <c r="JM78" i="3"/>
  <c r="JN78" i="3"/>
  <c r="JP78" i="3"/>
  <c r="JQ78" i="3"/>
  <c r="JR78" i="3"/>
  <c r="JS78" i="3"/>
  <c r="JU78" i="3"/>
  <c r="JV78" i="3"/>
  <c r="JW78" i="3"/>
  <c r="JX78" i="3"/>
  <c r="JZ78" i="3"/>
  <c r="KA78" i="3"/>
  <c r="KB78" i="3"/>
  <c r="KC78" i="3"/>
  <c r="KE78" i="3"/>
  <c r="KF78" i="3"/>
  <c r="KG78" i="3"/>
  <c r="KH78" i="3"/>
  <c r="KJ78" i="3"/>
  <c r="KK78" i="3"/>
  <c r="KL78" i="3"/>
  <c r="BA79" i="3"/>
  <c r="BB79" i="3"/>
  <c r="BC79" i="3"/>
  <c r="BE79" i="3"/>
  <c r="BF79" i="3"/>
  <c r="BG79" i="3"/>
  <c r="BH79" i="3"/>
  <c r="BJ79" i="3"/>
  <c r="BK79" i="3"/>
  <c r="BL79" i="3"/>
  <c r="BM79" i="3"/>
  <c r="BO79" i="3"/>
  <c r="BP79" i="3"/>
  <c r="BQ79" i="3"/>
  <c r="BR79" i="3"/>
  <c r="BT79" i="3"/>
  <c r="BU79" i="3"/>
  <c r="BV79" i="3"/>
  <c r="BW79" i="3"/>
  <c r="BY79" i="3"/>
  <c r="BZ79" i="3"/>
  <c r="CA79" i="3"/>
  <c r="CB79" i="3"/>
  <c r="CD79" i="3"/>
  <c r="CE79" i="3"/>
  <c r="CF79" i="3"/>
  <c r="CG79" i="3"/>
  <c r="CI79" i="3"/>
  <c r="CJ79" i="3"/>
  <c r="CK79" i="3"/>
  <c r="CL79" i="3"/>
  <c r="CN79" i="3"/>
  <c r="CO79" i="3"/>
  <c r="CP79" i="3"/>
  <c r="CS79" i="3"/>
  <c r="CT79" i="3"/>
  <c r="CU79" i="3"/>
  <c r="CV79" i="3"/>
  <c r="CY79" i="3"/>
  <c r="CZ79" i="3"/>
  <c r="DA79" i="3"/>
  <c r="DB79" i="3"/>
  <c r="DD79" i="3"/>
  <c r="DE79" i="3"/>
  <c r="DF79" i="3"/>
  <c r="DG79" i="3"/>
  <c r="DI79" i="3"/>
  <c r="DJ79" i="3"/>
  <c r="DK79" i="3"/>
  <c r="DL79" i="3"/>
  <c r="DN79" i="3"/>
  <c r="DO79" i="3"/>
  <c r="DP79" i="3"/>
  <c r="DQ79" i="3"/>
  <c r="DS79" i="3"/>
  <c r="DT79" i="3"/>
  <c r="DU79" i="3"/>
  <c r="DV79" i="3"/>
  <c r="DX79" i="3"/>
  <c r="DY79" i="3"/>
  <c r="DZ79" i="3"/>
  <c r="EA79" i="3"/>
  <c r="EC79" i="3"/>
  <c r="ED79" i="3"/>
  <c r="EE79" i="3"/>
  <c r="EF79" i="3"/>
  <c r="EH79" i="3"/>
  <c r="EI79" i="3"/>
  <c r="EJ79" i="3"/>
  <c r="EK79" i="3"/>
  <c r="EM79" i="3"/>
  <c r="EN79" i="3"/>
  <c r="EO79" i="3"/>
  <c r="ER79" i="3"/>
  <c r="ES79" i="3"/>
  <c r="ET79" i="3"/>
  <c r="EU79" i="3"/>
  <c r="EX79" i="3"/>
  <c r="EY79" i="3"/>
  <c r="EZ79" i="3"/>
  <c r="FA79" i="3"/>
  <c r="FC79" i="3"/>
  <c r="FD79" i="3"/>
  <c r="FE79" i="3"/>
  <c r="FF79" i="3"/>
  <c r="FH79" i="3"/>
  <c r="FI79" i="3"/>
  <c r="FJ79" i="3"/>
  <c r="FK79" i="3"/>
  <c r="FM79" i="3"/>
  <c r="FN79" i="3"/>
  <c r="FO79" i="3"/>
  <c r="FP79" i="3"/>
  <c r="FR79" i="3"/>
  <c r="FS79" i="3"/>
  <c r="FT79" i="3"/>
  <c r="FU79" i="3"/>
  <c r="FW79" i="3"/>
  <c r="FX79" i="3"/>
  <c r="FY79" i="3"/>
  <c r="FZ79" i="3"/>
  <c r="GB79" i="3"/>
  <c r="GC79" i="3"/>
  <c r="GD79" i="3"/>
  <c r="GE79" i="3"/>
  <c r="GG79" i="3"/>
  <c r="GH79" i="3"/>
  <c r="GI79" i="3"/>
  <c r="GJ79" i="3"/>
  <c r="GL79" i="3"/>
  <c r="GM79" i="3"/>
  <c r="GN79" i="3"/>
  <c r="GQ79" i="3"/>
  <c r="GR79" i="3"/>
  <c r="GS79" i="3"/>
  <c r="GT79" i="3"/>
  <c r="GW79" i="3"/>
  <c r="GX79" i="3"/>
  <c r="GY79" i="3"/>
  <c r="GZ79" i="3"/>
  <c r="HB79" i="3"/>
  <c r="HC79" i="3"/>
  <c r="HD79" i="3"/>
  <c r="HE79" i="3"/>
  <c r="HG79" i="3"/>
  <c r="HH79" i="3"/>
  <c r="HI79" i="3"/>
  <c r="HJ79" i="3"/>
  <c r="HL79" i="3"/>
  <c r="HM79" i="3"/>
  <c r="HN79" i="3"/>
  <c r="HO79" i="3"/>
  <c r="HQ79" i="3"/>
  <c r="HR79" i="3"/>
  <c r="HS79" i="3"/>
  <c r="HT79" i="3"/>
  <c r="HV79" i="3"/>
  <c r="HW79" i="3"/>
  <c r="HX79" i="3"/>
  <c r="HY79" i="3"/>
  <c r="IA79" i="3"/>
  <c r="IB79" i="3"/>
  <c r="IC79" i="3"/>
  <c r="ID79" i="3"/>
  <c r="IF79" i="3"/>
  <c r="IG79" i="3"/>
  <c r="IH79" i="3"/>
  <c r="II79" i="3"/>
  <c r="IK79" i="3"/>
  <c r="IL79" i="3"/>
  <c r="IM79" i="3"/>
  <c r="IP79" i="3"/>
  <c r="IQ79" i="3"/>
  <c r="IR79" i="3"/>
  <c r="IS79" i="3"/>
  <c r="IV79" i="3"/>
  <c r="IW79" i="3"/>
  <c r="IX79" i="3"/>
  <c r="IY79" i="3"/>
  <c r="JA79" i="3"/>
  <c r="JB79" i="3"/>
  <c r="JC79" i="3"/>
  <c r="JD79" i="3"/>
  <c r="JF79" i="3"/>
  <c r="JG79" i="3"/>
  <c r="JH79" i="3"/>
  <c r="JI79" i="3"/>
  <c r="JK79" i="3"/>
  <c r="JL79" i="3"/>
  <c r="JM79" i="3"/>
  <c r="JN79" i="3"/>
  <c r="JP79" i="3"/>
  <c r="JQ79" i="3"/>
  <c r="JR79" i="3"/>
  <c r="JS79" i="3"/>
  <c r="JU79" i="3"/>
  <c r="JV79" i="3"/>
  <c r="JW79" i="3"/>
  <c r="JX79" i="3"/>
  <c r="JZ79" i="3"/>
  <c r="KA79" i="3"/>
  <c r="KB79" i="3"/>
  <c r="KC79" i="3"/>
  <c r="KE79" i="3"/>
  <c r="KF79" i="3"/>
  <c r="KG79" i="3"/>
  <c r="KH79" i="3"/>
  <c r="KJ79" i="3"/>
  <c r="KK79" i="3"/>
  <c r="KL79" i="3"/>
  <c r="BA80" i="3"/>
  <c r="BB80" i="3"/>
  <c r="BC80" i="3"/>
  <c r="BE80" i="3"/>
  <c r="BF80" i="3"/>
  <c r="BG80" i="3"/>
  <c r="BH80" i="3"/>
  <c r="BJ80" i="3"/>
  <c r="BK80" i="3"/>
  <c r="BL80" i="3"/>
  <c r="BM80" i="3"/>
  <c r="BO80" i="3"/>
  <c r="BP80" i="3"/>
  <c r="BQ80" i="3"/>
  <c r="BR80" i="3"/>
  <c r="BT80" i="3"/>
  <c r="BU80" i="3"/>
  <c r="BV80" i="3"/>
  <c r="BW80" i="3"/>
  <c r="BY80" i="3"/>
  <c r="BZ80" i="3"/>
  <c r="CA80" i="3"/>
  <c r="CB80" i="3"/>
  <c r="CD80" i="3"/>
  <c r="CE80" i="3"/>
  <c r="CF80" i="3"/>
  <c r="CG80" i="3"/>
  <c r="CI80" i="3"/>
  <c r="CJ80" i="3"/>
  <c r="CK80" i="3"/>
  <c r="CL80" i="3"/>
  <c r="CN80" i="3"/>
  <c r="CO80" i="3"/>
  <c r="CP80" i="3"/>
  <c r="CS80" i="3"/>
  <c r="CT80" i="3"/>
  <c r="CU80" i="3"/>
  <c r="CV80" i="3"/>
  <c r="CY80" i="3"/>
  <c r="CZ80" i="3"/>
  <c r="DA80" i="3"/>
  <c r="DB80" i="3"/>
  <c r="DD80" i="3"/>
  <c r="DE80" i="3"/>
  <c r="DF80" i="3"/>
  <c r="DG80" i="3"/>
  <c r="DI80" i="3"/>
  <c r="DJ80" i="3"/>
  <c r="DK80" i="3"/>
  <c r="DL80" i="3"/>
  <c r="DN80" i="3"/>
  <c r="DO80" i="3"/>
  <c r="DP80" i="3"/>
  <c r="DQ80" i="3"/>
  <c r="DS80" i="3"/>
  <c r="DT80" i="3"/>
  <c r="DU80" i="3"/>
  <c r="DV80" i="3"/>
  <c r="DX80" i="3"/>
  <c r="DY80" i="3"/>
  <c r="DZ80" i="3"/>
  <c r="EA80" i="3"/>
  <c r="EC80" i="3"/>
  <c r="ED80" i="3"/>
  <c r="EE80" i="3"/>
  <c r="EF80" i="3"/>
  <c r="EH80" i="3"/>
  <c r="EI80" i="3"/>
  <c r="EJ80" i="3"/>
  <c r="EK80" i="3"/>
  <c r="EM80" i="3"/>
  <c r="EN80" i="3"/>
  <c r="EO80" i="3"/>
  <c r="ER80" i="3"/>
  <c r="ES80" i="3"/>
  <c r="ET80" i="3"/>
  <c r="EU80" i="3"/>
  <c r="EX80" i="3"/>
  <c r="EY80" i="3"/>
  <c r="EZ80" i="3"/>
  <c r="FA80" i="3"/>
  <c r="FC80" i="3"/>
  <c r="FD80" i="3"/>
  <c r="FE80" i="3"/>
  <c r="FF80" i="3"/>
  <c r="FH80" i="3"/>
  <c r="FI80" i="3"/>
  <c r="FJ80" i="3"/>
  <c r="FK80" i="3"/>
  <c r="FM80" i="3"/>
  <c r="FN80" i="3"/>
  <c r="FO80" i="3"/>
  <c r="FP80" i="3"/>
  <c r="FR80" i="3"/>
  <c r="FS80" i="3"/>
  <c r="FT80" i="3"/>
  <c r="FU80" i="3"/>
  <c r="FW80" i="3"/>
  <c r="FX80" i="3"/>
  <c r="FY80" i="3"/>
  <c r="FZ80" i="3"/>
  <c r="GB80" i="3"/>
  <c r="GC80" i="3"/>
  <c r="GD80" i="3"/>
  <c r="GE80" i="3"/>
  <c r="GG80" i="3"/>
  <c r="GH80" i="3"/>
  <c r="GI80" i="3"/>
  <c r="GJ80" i="3"/>
  <c r="GL80" i="3"/>
  <c r="GM80" i="3"/>
  <c r="GN80" i="3"/>
  <c r="GQ80" i="3"/>
  <c r="GR80" i="3"/>
  <c r="GS80" i="3"/>
  <c r="GT80" i="3"/>
  <c r="GW80" i="3"/>
  <c r="GX80" i="3"/>
  <c r="GY80" i="3"/>
  <c r="GZ80" i="3"/>
  <c r="HB80" i="3"/>
  <c r="HC80" i="3"/>
  <c r="HD80" i="3"/>
  <c r="HE80" i="3"/>
  <c r="HG80" i="3"/>
  <c r="HH80" i="3"/>
  <c r="HI80" i="3"/>
  <c r="HJ80" i="3"/>
  <c r="HL80" i="3"/>
  <c r="HM80" i="3"/>
  <c r="HN80" i="3"/>
  <c r="HO80" i="3"/>
  <c r="HQ80" i="3"/>
  <c r="HR80" i="3"/>
  <c r="HS80" i="3"/>
  <c r="HT80" i="3"/>
  <c r="HV80" i="3"/>
  <c r="HW80" i="3"/>
  <c r="HX80" i="3"/>
  <c r="HY80" i="3"/>
  <c r="IA80" i="3"/>
  <c r="IB80" i="3"/>
  <c r="IC80" i="3"/>
  <c r="ID80" i="3"/>
  <c r="IF80" i="3"/>
  <c r="IG80" i="3"/>
  <c r="IH80" i="3"/>
  <c r="II80" i="3"/>
  <c r="IK80" i="3"/>
  <c r="IL80" i="3"/>
  <c r="IM80" i="3"/>
  <c r="IP80" i="3"/>
  <c r="IQ80" i="3"/>
  <c r="IR80" i="3"/>
  <c r="IS80" i="3"/>
  <c r="IV80" i="3"/>
  <c r="IW80" i="3"/>
  <c r="IX80" i="3"/>
  <c r="IY80" i="3"/>
  <c r="JA80" i="3"/>
  <c r="JB80" i="3"/>
  <c r="JC80" i="3"/>
  <c r="JD80" i="3"/>
  <c r="JF80" i="3"/>
  <c r="JG80" i="3"/>
  <c r="JH80" i="3"/>
  <c r="JI80" i="3"/>
  <c r="JK80" i="3"/>
  <c r="JL80" i="3"/>
  <c r="JM80" i="3"/>
  <c r="JN80" i="3"/>
  <c r="JP80" i="3"/>
  <c r="JQ80" i="3"/>
  <c r="JR80" i="3"/>
  <c r="JS80" i="3"/>
  <c r="JU80" i="3"/>
  <c r="JV80" i="3"/>
  <c r="JW80" i="3"/>
  <c r="JX80" i="3"/>
  <c r="JZ80" i="3"/>
  <c r="KA80" i="3"/>
  <c r="KB80" i="3"/>
  <c r="KC80" i="3"/>
  <c r="KE80" i="3"/>
  <c r="KF80" i="3"/>
  <c r="KG80" i="3"/>
  <c r="KH80" i="3"/>
  <c r="KJ80" i="3"/>
  <c r="KK80" i="3"/>
  <c r="KL80" i="3"/>
  <c r="BA81" i="3"/>
  <c r="BB81" i="3"/>
  <c r="BC81" i="3"/>
  <c r="BE81" i="3"/>
  <c r="BF81" i="3"/>
  <c r="BG81" i="3"/>
  <c r="BH81" i="3"/>
  <c r="BJ81" i="3"/>
  <c r="BK81" i="3"/>
  <c r="BL81" i="3"/>
  <c r="BM81" i="3"/>
  <c r="BO81" i="3"/>
  <c r="BP81" i="3"/>
  <c r="BQ81" i="3"/>
  <c r="BR81" i="3"/>
  <c r="BT81" i="3"/>
  <c r="BU81" i="3"/>
  <c r="BV81" i="3"/>
  <c r="BW81" i="3"/>
  <c r="BY81" i="3"/>
  <c r="BZ81" i="3"/>
  <c r="CA81" i="3"/>
  <c r="CB81" i="3"/>
  <c r="CD81" i="3"/>
  <c r="CE81" i="3"/>
  <c r="CF81" i="3"/>
  <c r="CG81" i="3"/>
  <c r="CI81" i="3"/>
  <c r="CJ81" i="3"/>
  <c r="CK81" i="3"/>
  <c r="CL81" i="3"/>
  <c r="CN81" i="3"/>
  <c r="CO81" i="3"/>
  <c r="CP81" i="3"/>
  <c r="CS81" i="3"/>
  <c r="CT81" i="3"/>
  <c r="CU81" i="3"/>
  <c r="CV81" i="3"/>
  <c r="CY81" i="3"/>
  <c r="CZ81" i="3"/>
  <c r="DA81" i="3"/>
  <c r="DB81" i="3"/>
  <c r="DD81" i="3"/>
  <c r="DE81" i="3"/>
  <c r="DF81" i="3"/>
  <c r="DG81" i="3"/>
  <c r="DI81" i="3"/>
  <c r="DJ81" i="3"/>
  <c r="DK81" i="3"/>
  <c r="DL81" i="3"/>
  <c r="DN81" i="3"/>
  <c r="DO81" i="3"/>
  <c r="DP81" i="3"/>
  <c r="DQ81" i="3"/>
  <c r="DS81" i="3"/>
  <c r="DT81" i="3"/>
  <c r="DU81" i="3"/>
  <c r="DV81" i="3"/>
  <c r="DX81" i="3"/>
  <c r="DY81" i="3"/>
  <c r="DZ81" i="3"/>
  <c r="EA81" i="3"/>
  <c r="EC81" i="3"/>
  <c r="ED81" i="3"/>
  <c r="EE81" i="3"/>
  <c r="EF81" i="3"/>
  <c r="EH81" i="3"/>
  <c r="EI81" i="3"/>
  <c r="EJ81" i="3"/>
  <c r="EK81" i="3"/>
  <c r="EM81" i="3"/>
  <c r="EN81" i="3"/>
  <c r="EO81" i="3"/>
  <c r="ER81" i="3"/>
  <c r="ES81" i="3"/>
  <c r="ET81" i="3"/>
  <c r="EU81" i="3"/>
  <c r="EX81" i="3"/>
  <c r="EY81" i="3"/>
  <c r="EZ81" i="3"/>
  <c r="FA81" i="3"/>
  <c r="FC81" i="3"/>
  <c r="FD81" i="3"/>
  <c r="FE81" i="3"/>
  <c r="FF81" i="3"/>
  <c r="FH81" i="3"/>
  <c r="FI81" i="3"/>
  <c r="FJ81" i="3"/>
  <c r="FK81" i="3"/>
  <c r="FM81" i="3"/>
  <c r="FN81" i="3"/>
  <c r="FO81" i="3"/>
  <c r="FP81" i="3"/>
  <c r="FR81" i="3"/>
  <c r="FS81" i="3"/>
  <c r="FT81" i="3"/>
  <c r="FU81" i="3"/>
  <c r="FW81" i="3"/>
  <c r="FX81" i="3"/>
  <c r="FY81" i="3"/>
  <c r="FZ81" i="3"/>
  <c r="GB81" i="3"/>
  <c r="GC81" i="3"/>
  <c r="GD81" i="3"/>
  <c r="GE81" i="3"/>
  <c r="GG81" i="3"/>
  <c r="GH81" i="3"/>
  <c r="GI81" i="3"/>
  <c r="GJ81" i="3"/>
  <c r="GL81" i="3"/>
  <c r="GM81" i="3"/>
  <c r="GN81" i="3"/>
  <c r="GQ81" i="3"/>
  <c r="GR81" i="3"/>
  <c r="GS81" i="3"/>
  <c r="GT81" i="3"/>
  <c r="GW81" i="3"/>
  <c r="GX81" i="3"/>
  <c r="GY81" i="3"/>
  <c r="GZ81" i="3"/>
  <c r="HB81" i="3"/>
  <c r="HC81" i="3"/>
  <c r="HD81" i="3"/>
  <c r="HE81" i="3"/>
  <c r="HG81" i="3"/>
  <c r="HH81" i="3"/>
  <c r="HI81" i="3"/>
  <c r="HJ81" i="3"/>
  <c r="HL81" i="3"/>
  <c r="HM81" i="3"/>
  <c r="HN81" i="3"/>
  <c r="HO81" i="3"/>
  <c r="HQ81" i="3"/>
  <c r="HR81" i="3"/>
  <c r="HS81" i="3"/>
  <c r="HT81" i="3"/>
  <c r="HV81" i="3"/>
  <c r="HW81" i="3"/>
  <c r="HX81" i="3"/>
  <c r="HY81" i="3"/>
  <c r="IA81" i="3"/>
  <c r="IB81" i="3"/>
  <c r="IC81" i="3"/>
  <c r="ID81" i="3"/>
  <c r="IF81" i="3"/>
  <c r="IG81" i="3"/>
  <c r="IH81" i="3"/>
  <c r="II81" i="3"/>
  <c r="IK81" i="3"/>
  <c r="IL81" i="3"/>
  <c r="IM81" i="3"/>
  <c r="IP81" i="3"/>
  <c r="IQ81" i="3"/>
  <c r="IR81" i="3"/>
  <c r="IS81" i="3"/>
  <c r="IV81" i="3"/>
  <c r="IW81" i="3"/>
  <c r="IX81" i="3"/>
  <c r="IY81" i="3"/>
  <c r="JA81" i="3"/>
  <c r="JB81" i="3"/>
  <c r="JC81" i="3"/>
  <c r="JD81" i="3"/>
  <c r="JF81" i="3"/>
  <c r="JG81" i="3"/>
  <c r="JH81" i="3"/>
  <c r="JI81" i="3"/>
  <c r="JK81" i="3"/>
  <c r="JL81" i="3"/>
  <c r="JM81" i="3"/>
  <c r="JN81" i="3"/>
  <c r="JP81" i="3"/>
  <c r="JQ81" i="3"/>
  <c r="JR81" i="3"/>
  <c r="JS81" i="3"/>
  <c r="JU81" i="3"/>
  <c r="JV81" i="3"/>
  <c r="JW81" i="3"/>
  <c r="JX81" i="3"/>
  <c r="JZ81" i="3"/>
  <c r="KA81" i="3"/>
  <c r="KB81" i="3"/>
  <c r="KC81" i="3"/>
  <c r="KE81" i="3"/>
  <c r="KF81" i="3"/>
  <c r="KG81" i="3"/>
  <c r="KH81" i="3"/>
  <c r="KJ81" i="3"/>
  <c r="KK81" i="3"/>
  <c r="KL81" i="3"/>
  <c r="BA82" i="3"/>
  <c r="BB82" i="3"/>
  <c r="BC82" i="3"/>
  <c r="BE82" i="3"/>
  <c r="BF82" i="3"/>
  <c r="BG82" i="3"/>
  <c r="BH82" i="3"/>
  <c r="BJ82" i="3"/>
  <c r="BK82" i="3"/>
  <c r="BL82" i="3"/>
  <c r="BM82" i="3"/>
  <c r="BO82" i="3"/>
  <c r="BP82" i="3"/>
  <c r="BQ82" i="3"/>
  <c r="BR82" i="3"/>
  <c r="BT82" i="3"/>
  <c r="BU82" i="3"/>
  <c r="BV82" i="3"/>
  <c r="BW82" i="3"/>
  <c r="BY82" i="3"/>
  <c r="BZ82" i="3"/>
  <c r="CA82" i="3"/>
  <c r="CB82" i="3"/>
  <c r="CD82" i="3"/>
  <c r="CE82" i="3"/>
  <c r="CF82" i="3"/>
  <c r="CG82" i="3"/>
  <c r="CI82" i="3"/>
  <c r="CJ82" i="3"/>
  <c r="CK82" i="3"/>
  <c r="CL82" i="3"/>
  <c r="CN82" i="3"/>
  <c r="CO82" i="3"/>
  <c r="CP82" i="3"/>
  <c r="CS82" i="3"/>
  <c r="CT82" i="3"/>
  <c r="CU82" i="3"/>
  <c r="CV82" i="3"/>
  <c r="CY82" i="3"/>
  <c r="CZ82" i="3"/>
  <c r="DA82" i="3"/>
  <c r="DB82" i="3"/>
  <c r="DD82" i="3"/>
  <c r="DE82" i="3"/>
  <c r="DF82" i="3"/>
  <c r="DG82" i="3"/>
  <c r="DI82" i="3"/>
  <c r="DJ82" i="3"/>
  <c r="DK82" i="3"/>
  <c r="DL82" i="3"/>
  <c r="DN82" i="3"/>
  <c r="DO82" i="3"/>
  <c r="DP82" i="3"/>
  <c r="DQ82" i="3"/>
  <c r="DS82" i="3"/>
  <c r="DT82" i="3"/>
  <c r="DU82" i="3"/>
  <c r="DV82" i="3"/>
  <c r="DX82" i="3"/>
  <c r="DY82" i="3"/>
  <c r="DZ82" i="3"/>
  <c r="EA82" i="3"/>
  <c r="EC82" i="3"/>
  <c r="ED82" i="3"/>
  <c r="EE82" i="3"/>
  <c r="EF82" i="3"/>
  <c r="EH82" i="3"/>
  <c r="EI82" i="3"/>
  <c r="EJ82" i="3"/>
  <c r="EK82" i="3"/>
  <c r="EM82" i="3"/>
  <c r="EN82" i="3"/>
  <c r="EO82" i="3"/>
  <c r="ER82" i="3"/>
  <c r="ES82" i="3"/>
  <c r="ET82" i="3"/>
  <c r="EU82" i="3"/>
  <c r="EX82" i="3"/>
  <c r="EY82" i="3"/>
  <c r="EZ82" i="3"/>
  <c r="FA82" i="3"/>
  <c r="FC82" i="3"/>
  <c r="FD82" i="3"/>
  <c r="FE82" i="3"/>
  <c r="FF82" i="3"/>
  <c r="FH82" i="3"/>
  <c r="FI82" i="3"/>
  <c r="FJ82" i="3"/>
  <c r="FK82" i="3"/>
  <c r="FM82" i="3"/>
  <c r="FN82" i="3"/>
  <c r="FO82" i="3"/>
  <c r="FP82" i="3"/>
  <c r="FR82" i="3"/>
  <c r="FS82" i="3"/>
  <c r="FT82" i="3"/>
  <c r="FU82" i="3"/>
  <c r="FW82" i="3"/>
  <c r="FX82" i="3"/>
  <c r="FY82" i="3"/>
  <c r="FZ82" i="3"/>
  <c r="GB82" i="3"/>
  <c r="GC82" i="3"/>
  <c r="GD82" i="3"/>
  <c r="GE82" i="3"/>
  <c r="GG82" i="3"/>
  <c r="GH82" i="3"/>
  <c r="GI82" i="3"/>
  <c r="GJ82" i="3"/>
  <c r="GL82" i="3"/>
  <c r="GM82" i="3"/>
  <c r="GN82" i="3"/>
  <c r="GQ82" i="3"/>
  <c r="GR82" i="3"/>
  <c r="GS82" i="3"/>
  <c r="GT82" i="3"/>
  <c r="GW82" i="3"/>
  <c r="GX82" i="3"/>
  <c r="GY82" i="3"/>
  <c r="GZ82" i="3"/>
  <c r="HB82" i="3"/>
  <c r="HC82" i="3"/>
  <c r="HD82" i="3"/>
  <c r="HE82" i="3"/>
  <c r="HG82" i="3"/>
  <c r="HH82" i="3"/>
  <c r="HI82" i="3"/>
  <c r="HJ82" i="3"/>
  <c r="HL82" i="3"/>
  <c r="HM82" i="3"/>
  <c r="HN82" i="3"/>
  <c r="HO82" i="3"/>
  <c r="HQ82" i="3"/>
  <c r="HR82" i="3"/>
  <c r="HS82" i="3"/>
  <c r="HT82" i="3"/>
  <c r="HV82" i="3"/>
  <c r="HW82" i="3"/>
  <c r="HX82" i="3"/>
  <c r="HY82" i="3"/>
  <c r="IA82" i="3"/>
  <c r="IB82" i="3"/>
  <c r="IC82" i="3"/>
  <c r="ID82" i="3"/>
  <c r="IF82" i="3"/>
  <c r="IG82" i="3"/>
  <c r="IH82" i="3"/>
  <c r="II82" i="3"/>
  <c r="IK82" i="3"/>
  <c r="IL82" i="3"/>
  <c r="IM82" i="3"/>
  <c r="IP82" i="3"/>
  <c r="IQ82" i="3"/>
  <c r="IR82" i="3"/>
  <c r="IS82" i="3"/>
  <c r="IV82" i="3"/>
  <c r="IW82" i="3"/>
  <c r="IX82" i="3"/>
  <c r="IY82" i="3"/>
  <c r="JA82" i="3"/>
  <c r="JB82" i="3"/>
  <c r="JC82" i="3"/>
  <c r="JD82" i="3"/>
  <c r="JF82" i="3"/>
  <c r="JG82" i="3"/>
  <c r="JH82" i="3"/>
  <c r="JI82" i="3"/>
  <c r="JK82" i="3"/>
  <c r="JL82" i="3"/>
  <c r="JM82" i="3"/>
  <c r="JN82" i="3"/>
  <c r="JP82" i="3"/>
  <c r="JQ82" i="3"/>
  <c r="JR82" i="3"/>
  <c r="JS82" i="3"/>
  <c r="JU82" i="3"/>
  <c r="JV82" i="3"/>
  <c r="JW82" i="3"/>
  <c r="JX82" i="3"/>
  <c r="JZ82" i="3"/>
  <c r="KA82" i="3"/>
  <c r="KB82" i="3"/>
  <c r="KC82" i="3"/>
  <c r="KE82" i="3"/>
  <c r="KF82" i="3"/>
  <c r="KG82" i="3"/>
  <c r="KH82" i="3"/>
  <c r="KJ82" i="3"/>
  <c r="KK82" i="3"/>
  <c r="KL82" i="3"/>
  <c r="BA83" i="3"/>
  <c r="BB83" i="3"/>
  <c r="BC83" i="3"/>
  <c r="BE83" i="3"/>
  <c r="BF83" i="3"/>
  <c r="BG83" i="3"/>
  <c r="BH83" i="3"/>
  <c r="BJ83" i="3"/>
  <c r="BK83" i="3"/>
  <c r="BL83" i="3"/>
  <c r="BM83" i="3"/>
  <c r="BO83" i="3"/>
  <c r="BP83" i="3"/>
  <c r="BQ83" i="3"/>
  <c r="BR83" i="3"/>
  <c r="BT83" i="3"/>
  <c r="BU83" i="3"/>
  <c r="BV83" i="3"/>
  <c r="BW83" i="3"/>
  <c r="BY83" i="3"/>
  <c r="BZ83" i="3"/>
  <c r="CA83" i="3"/>
  <c r="CB83" i="3"/>
  <c r="CD83" i="3"/>
  <c r="CE83" i="3"/>
  <c r="CF83" i="3"/>
  <c r="CG83" i="3"/>
  <c r="CI83" i="3"/>
  <c r="CJ83" i="3"/>
  <c r="CK83" i="3"/>
  <c r="CL83" i="3"/>
  <c r="CN83" i="3"/>
  <c r="CO83" i="3"/>
  <c r="CP83" i="3"/>
  <c r="CS83" i="3"/>
  <c r="CT83" i="3"/>
  <c r="CU83" i="3"/>
  <c r="CV83" i="3"/>
  <c r="CY83" i="3"/>
  <c r="CZ83" i="3"/>
  <c r="DA83" i="3"/>
  <c r="DB83" i="3"/>
  <c r="DD83" i="3"/>
  <c r="DE83" i="3"/>
  <c r="DF83" i="3"/>
  <c r="DG83" i="3"/>
  <c r="DI83" i="3"/>
  <c r="DJ83" i="3"/>
  <c r="DK83" i="3"/>
  <c r="DL83" i="3"/>
  <c r="DN83" i="3"/>
  <c r="DO83" i="3"/>
  <c r="DP83" i="3"/>
  <c r="DQ83" i="3"/>
  <c r="DS83" i="3"/>
  <c r="DT83" i="3"/>
  <c r="DU83" i="3"/>
  <c r="DV83" i="3"/>
  <c r="DX83" i="3"/>
  <c r="DY83" i="3"/>
  <c r="DZ83" i="3"/>
  <c r="EA83" i="3"/>
  <c r="EC83" i="3"/>
  <c r="ED83" i="3"/>
  <c r="EE83" i="3"/>
  <c r="EF83" i="3"/>
  <c r="EH83" i="3"/>
  <c r="EI83" i="3"/>
  <c r="EJ83" i="3"/>
  <c r="EK83" i="3"/>
  <c r="EM83" i="3"/>
  <c r="EN83" i="3"/>
  <c r="EO83" i="3"/>
  <c r="ER83" i="3"/>
  <c r="ES83" i="3"/>
  <c r="ET83" i="3"/>
  <c r="EU83" i="3"/>
  <c r="EX83" i="3"/>
  <c r="EY83" i="3"/>
  <c r="EZ83" i="3"/>
  <c r="FA83" i="3"/>
  <c r="FC83" i="3"/>
  <c r="FD83" i="3"/>
  <c r="FE83" i="3"/>
  <c r="FF83" i="3"/>
  <c r="FH83" i="3"/>
  <c r="FI83" i="3"/>
  <c r="FJ83" i="3"/>
  <c r="FK83" i="3"/>
  <c r="FM83" i="3"/>
  <c r="FN83" i="3"/>
  <c r="FO83" i="3"/>
  <c r="FP83" i="3"/>
  <c r="FR83" i="3"/>
  <c r="FS83" i="3"/>
  <c r="FT83" i="3"/>
  <c r="FU83" i="3"/>
  <c r="FW83" i="3"/>
  <c r="FX83" i="3"/>
  <c r="FY83" i="3"/>
  <c r="FZ83" i="3"/>
  <c r="GB83" i="3"/>
  <c r="GC83" i="3"/>
  <c r="GD83" i="3"/>
  <c r="GE83" i="3"/>
  <c r="GG83" i="3"/>
  <c r="GH83" i="3"/>
  <c r="GI83" i="3"/>
  <c r="GJ83" i="3"/>
  <c r="GL83" i="3"/>
  <c r="GM83" i="3"/>
  <c r="GN83" i="3"/>
  <c r="GQ83" i="3"/>
  <c r="GR83" i="3"/>
  <c r="GS83" i="3"/>
  <c r="GT83" i="3"/>
  <c r="GW83" i="3"/>
  <c r="GX83" i="3"/>
  <c r="GY83" i="3"/>
  <c r="GZ83" i="3"/>
  <c r="HB83" i="3"/>
  <c r="HC83" i="3"/>
  <c r="HD83" i="3"/>
  <c r="HE83" i="3"/>
  <c r="HG83" i="3"/>
  <c r="HH83" i="3"/>
  <c r="HI83" i="3"/>
  <c r="HJ83" i="3"/>
  <c r="HL83" i="3"/>
  <c r="HM83" i="3"/>
  <c r="HN83" i="3"/>
  <c r="HO83" i="3"/>
  <c r="HQ83" i="3"/>
  <c r="HR83" i="3"/>
  <c r="HS83" i="3"/>
  <c r="HT83" i="3"/>
  <c r="HV83" i="3"/>
  <c r="HW83" i="3"/>
  <c r="HX83" i="3"/>
  <c r="HY83" i="3"/>
  <c r="IA83" i="3"/>
  <c r="IB83" i="3"/>
  <c r="IC83" i="3"/>
  <c r="ID83" i="3"/>
  <c r="IF83" i="3"/>
  <c r="IG83" i="3"/>
  <c r="IH83" i="3"/>
  <c r="II83" i="3"/>
  <c r="IK83" i="3"/>
  <c r="IL83" i="3"/>
  <c r="IM83" i="3"/>
  <c r="IP83" i="3"/>
  <c r="IQ83" i="3"/>
  <c r="IR83" i="3"/>
  <c r="IS83" i="3"/>
  <c r="IV83" i="3"/>
  <c r="IW83" i="3"/>
  <c r="IX83" i="3"/>
  <c r="IY83" i="3"/>
  <c r="JA83" i="3"/>
  <c r="JB83" i="3"/>
  <c r="JC83" i="3"/>
  <c r="JD83" i="3"/>
  <c r="JF83" i="3"/>
  <c r="JG83" i="3"/>
  <c r="JH83" i="3"/>
  <c r="JI83" i="3"/>
  <c r="JK83" i="3"/>
  <c r="JL83" i="3"/>
  <c r="JM83" i="3"/>
  <c r="JN83" i="3"/>
  <c r="JP83" i="3"/>
  <c r="JQ83" i="3"/>
  <c r="JR83" i="3"/>
  <c r="JS83" i="3"/>
  <c r="JU83" i="3"/>
  <c r="JV83" i="3"/>
  <c r="JW83" i="3"/>
  <c r="JX83" i="3"/>
  <c r="JZ83" i="3"/>
  <c r="KA83" i="3"/>
  <c r="KB83" i="3"/>
  <c r="KC83" i="3"/>
  <c r="KE83" i="3"/>
  <c r="KF83" i="3"/>
  <c r="KG83" i="3"/>
  <c r="KH83" i="3"/>
  <c r="KJ83" i="3"/>
  <c r="KK83" i="3"/>
  <c r="KL83" i="3"/>
  <c r="BA84" i="3"/>
  <c r="BB84" i="3"/>
  <c r="BC84" i="3"/>
  <c r="BE84" i="3"/>
  <c r="BF84" i="3"/>
  <c r="BG84" i="3"/>
  <c r="BH84" i="3"/>
  <c r="BJ84" i="3"/>
  <c r="BK84" i="3"/>
  <c r="BL84" i="3"/>
  <c r="BM84" i="3"/>
  <c r="BO84" i="3"/>
  <c r="BP84" i="3"/>
  <c r="BQ84" i="3"/>
  <c r="BR84" i="3"/>
  <c r="BT84" i="3"/>
  <c r="BU84" i="3"/>
  <c r="BV84" i="3"/>
  <c r="BW84" i="3"/>
  <c r="BY84" i="3"/>
  <c r="BZ84" i="3"/>
  <c r="CA84" i="3"/>
  <c r="CB84" i="3"/>
  <c r="CD84" i="3"/>
  <c r="CE84" i="3"/>
  <c r="CF84" i="3"/>
  <c r="CG84" i="3"/>
  <c r="CI84" i="3"/>
  <c r="CJ84" i="3"/>
  <c r="CK84" i="3"/>
  <c r="CL84" i="3"/>
  <c r="CN84" i="3"/>
  <c r="CO84" i="3"/>
  <c r="CP84" i="3"/>
  <c r="CS84" i="3"/>
  <c r="CT84" i="3"/>
  <c r="CU84" i="3"/>
  <c r="CV84" i="3"/>
  <c r="CY84" i="3"/>
  <c r="CZ84" i="3"/>
  <c r="DA84" i="3"/>
  <c r="DB84" i="3"/>
  <c r="DD84" i="3"/>
  <c r="DE84" i="3"/>
  <c r="DF84" i="3"/>
  <c r="DG84" i="3"/>
  <c r="DI84" i="3"/>
  <c r="DJ84" i="3"/>
  <c r="DK84" i="3"/>
  <c r="DL84" i="3"/>
  <c r="DN84" i="3"/>
  <c r="DO84" i="3"/>
  <c r="DP84" i="3"/>
  <c r="DQ84" i="3"/>
  <c r="DS84" i="3"/>
  <c r="DT84" i="3"/>
  <c r="DU84" i="3"/>
  <c r="DV84" i="3"/>
  <c r="DX84" i="3"/>
  <c r="DY84" i="3"/>
  <c r="DZ84" i="3"/>
  <c r="EA84" i="3"/>
  <c r="EC84" i="3"/>
  <c r="ED84" i="3"/>
  <c r="EE84" i="3"/>
  <c r="EF84" i="3"/>
  <c r="EH84" i="3"/>
  <c r="EI84" i="3"/>
  <c r="EJ84" i="3"/>
  <c r="EK84" i="3"/>
  <c r="EM84" i="3"/>
  <c r="EN84" i="3"/>
  <c r="EO84" i="3"/>
  <c r="ER84" i="3"/>
  <c r="ES84" i="3"/>
  <c r="ET84" i="3"/>
  <c r="EU84" i="3"/>
  <c r="EX84" i="3"/>
  <c r="EY84" i="3"/>
  <c r="EZ84" i="3"/>
  <c r="FA84" i="3"/>
  <c r="FC84" i="3"/>
  <c r="FD84" i="3"/>
  <c r="FE84" i="3"/>
  <c r="FF84" i="3"/>
  <c r="FH84" i="3"/>
  <c r="FI84" i="3"/>
  <c r="FJ84" i="3"/>
  <c r="FK84" i="3"/>
  <c r="FM84" i="3"/>
  <c r="FN84" i="3"/>
  <c r="FO84" i="3"/>
  <c r="FP84" i="3"/>
  <c r="FR84" i="3"/>
  <c r="FS84" i="3"/>
  <c r="FT84" i="3"/>
  <c r="FU84" i="3"/>
  <c r="FW84" i="3"/>
  <c r="FX84" i="3"/>
  <c r="FY84" i="3"/>
  <c r="FZ84" i="3"/>
  <c r="GB84" i="3"/>
  <c r="GC84" i="3"/>
  <c r="GD84" i="3"/>
  <c r="GE84" i="3"/>
  <c r="GG84" i="3"/>
  <c r="GH84" i="3"/>
  <c r="GI84" i="3"/>
  <c r="GJ84" i="3"/>
  <c r="GL84" i="3"/>
  <c r="GM84" i="3"/>
  <c r="GN84" i="3"/>
  <c r="GQ84" i="3"/>
  <c r="GR84" i="3"/>
  <c r="GS84" i="3"/>
  <c r="GT84" i="3"/>
  <c r="GW84" i="3"/>
  <c r="GX84" i="3"/>
  <c r="GY84" i="3"/>
  <c r="GZ84" i="3"/>
  <c r="HB84" i="3"/>
  <c r="HC84" i="3"/>
  <c r="HD84" i="3"/>
  <c r="HE84" i="3"/>
  <c r="HG84" i="3"/>
  <c r="HH84" i="3"/>
  <c r="HI84" i="3"/>
  <c r="HJ84" i="3"/>
  <c r="HL84" i="3"/>
  <c r="HM84" i="3"/>
  <c r="HN84" i="3"/>
  <c r="HO84" i="3"/>
  <c r="HQ84" i="3"/>
  <c r="HR84" i="3"/>
  <c r="HS84" i="3"/>
  <c r="HT84" i="3"/>
  <c r="HV84" i="3"/>
  <c r="HW84" i="3"/>
  <c r="HX84" i="3"/>
  <c r="HY84" i="3"/>
  <c r="IA84" i="3"/>
  <c r="IB84" i="3"/>
  <c r="IC84" i="3"/>
  <c r="ID84" i="3"/>
  <c r="IF84" i="3"/>
  <c r="IG84" i="3"/>
  <c r="IH84" i="3"/>
  <c r="II84" i="3"/>
  <c r="IK84" i="3"/>
  <c r="IL84" i="3"/>
  <c r="IM84" i="3"/>
  <c r="IP84" i="3"/>
  <c r="IQ84" i="3"/>
  <c r="IR84" i="3"/>
  <c r="IS84" i="3"/>
  <c r="IV84" i="3"/>
  <c r="IW84" i="3"/>
  <c r="IX84" i="3"/>
  <c r="IY84" i="3"/>
  <c r="JA84" i="3"/>
  <c r="JB84" i="3"/>
  <c r="JC84" i="3"/>
  <c r="JD84" i="3"/>
  <c r="JF84" i="3"/>
  <c r="JG84" i="3"/>
  <c r="JH84" i="3"/>
  <c r="JI84" i="3"/>
  <c r="JK84" i="3"/>
  <c r="JL84" i="3"/>
  <c r="JM84" i="3"/>
  <c r="JN84" i="3"/>
  <c r="JP84" i="3"/>
  <c r="JQ84" i="3"/>
  <c r="JR84" i="3"/>
  <c r="JS84" i="3"/>
  <c r="JU84" i="3"/>
  <c r="JV84" i="3"/>
  <c r="JW84" i="3"/>
  <c r="JX84" i="3"/>
  <c r="JZ84" i="3"/>
  <c r="KA84" i="3"/>
  <c r="KB84" i="3"/>
  <c r="KC84" i="3"/>
  <c r="KE84" i="3"/>
  <c r="KF84" i="3"/>
  <c r="KG84" i="3"/>
  <c r="KH84" i="3"/>
  <c r="KJ84" i="3"/>
  <c r="KK84" i="3"/>
  <c r="KL84" i="3"/>
  <c r="BA85" i="3"/>
  <c r="BB85" i="3"/>
  <c r="BC85" i="3"/>
  <c r="BE85" i="3"/>
  <c r="BF85" i="3"/>
  <c r="BG85" i="3"/>
  <c r="BH85" i="3"/>
  <c r="BJ85" i="3"/>
  <c r="BK85" i="3"/>
  <c r="BL85" i="3"/>
  <c r="BM85" i="3"/>
  <c r="BO85" i="3"/>
  <c r="BP85" i="3"/>
  <c r="BQ85" i="3"/>
  <c r="BR85" i="3"/>
  <c r="BT85" i="3"/>
  <c r="BU85" i="3"/>
  <c r="BV85" i="3"/>
  <c r="BW85" i="3"/>
  <c r="BY85" i="3"/>
  <c r="BZ85" i="3"/>
  <c r="CA85" i="3"/>
  <c r="CB85" i="3"/>
  <c r="CD85" i="3"/>
  <c r="CE85" i="3"/>
  <c r="CF85" i="3"/>
  <c r="CG85" i="3"/>
  <c r="CI85" i="3"/>
  <c r="CJ85" i="3"/>
  <c r="CK85" i="3"/>
  <c r="CL85" i="3"/>
  <c r="CN85" i="3"/>
  <c r="CO85" i="3"/>
  <c r="CP85" i="3"/>
  <c r="CS85" i="3"/>
  <c r="CT85" i="3"/>
  <c r="CU85" i="3"/>
  <c r="CV85" i="3"/>
  <c r="CY85" i="3"/>
  <c r="CZ85" i="3"/>
  <c r="DA85" i="3"/>
  <c r="DB85" i="3"/>
  <c r="DD85" i="3"/>
  <c r="DE85" i="3"/>
  <c r="DF85" i="3"/>
  <c r="DG85" i="3"/>
  <c r="DI85" i="3"/>
  <c r="DJ85" i="3"/>
  <c r="DK85" i="3"/>
  <c r="DL85" i="3"/>
  <c r="DN85" i="3"/>
  <c r="DO85" i="3"/>
  <c r="DP85" i="3"/>
  <c r="DQ85" i="3"/>
  <c r="DS85" i="3"/>
  <c r="DT85" i="3"/>
  <c r="DU85" i="3"/>
  <c r="DV85" i="3"/>
  <c r="DX85" i="3"/>
  <c r="DY85" i="3"/>
  <c r="DZ85" i="3"/>
  <c r="EA85" i="3"/>
  <c r="EC85" i="3"/>
  <c r="ED85" i="3"/>
  <c r="EE85" i="3"/>
  <c r="EF85" i="3"/>
  <c r="EH85" i="3"/>
  <c r="EI85" i="3"/>
  <c r="EJ85" i="3"/>
  <c r="EK85" i="3"/>
  <c r="EM85" i="3"/>
  <c r="EN85" i="3"/>
  <c r="EO85" i="3"/>
  <c r="ER85" i="3"/>
  <c r="ES85" i="3"/>
  <c r="ET85" i="3"/>
  <c r="EU85" i="3"/>
  <c r="EX85" i="3"/>
  <c r="EY85" i="3"/>
  <c r="EZ85" i="3"/>
  <c r="FA85" i="3"/>
  <c r="FC85" i="3"/>
  <c r="FD85" i="3"/>
  <c r="FE85" i="3"/>
  <c r="FF85" i="3"/>
  <c r="FH85" i="3"/>
  <c r="FI85" i="3"/>
  <c r="FJ85" i="3"/>
  <c r="FK85" i="3"/>
  <c r="FM85" i="3"/>
  <c r="FN85" i="3"/>
  <c r="FO85" i="3"/>
  <c r="FP85" i="3"/>
  <c r="FR85" i="3"/>
  <c r="FS85" i="3"/>
  <c r="FT85" i="3"/>
  <c r="FU85" i="3"/>
  <c r="FW85" i="3"/>
  <c r="FX85" i="3"/>
  <c r="FY85" i="3"/>
  <c r="FZ85" i="3"/>
  <c r="GB85" i="3"/>
  <c r="GC85" i="3"/>
  <c r="GD85" i="3"/>
  <c r="GE85" i="3"/>
  <c r="GG85" i="3"/>
  <c r="GH85" i="3"/>
  <c r="GI85" i="3"/>
  <c r="GJ85" i="3"/>
  <c r="GL85" i="3"/>
  <c r="GM85" i="3"/>
  <c r="GN85" i="3"/>
  <c r="GQ85" i="3"/>
  <c r="GR85" i="3"/>
  <c r="GS85" i="3"/>
  <c r="GT85" i="3"/>
  <c r="GW85" i="3"/>
  <c r="GX85" i="3"/>
  <c r="GY85" i="3"/>
  <c r="GZ85" i="3"/>
  <c r="HB85" i="3"/>
  <c r="HC85" i="3"/>
  <c r="HD85" i="3"/>
  <c r="HE85" i="3"/>
  <c r="HG85" i="3"/>
  <c r="HH85" i="3"/>
  <c r="HI85" i="3"/>
  <c r="HJ85" i="3"/>
  <c r="HL85" i="3"/>
  <c r="HM85" i="3"/>
  <c r="HN85" i="3"/>
  <c r="HO85" i="3"/>
  <c r="HQ85" i="3"/>
  <c r="HR85" i="3"/>
  <c r="HS85" i="3"/>
  <c r="HT85" i="3"/>
  <c r="HV85" i="3"/>
  <c r="HW85" i="3"/>
  <c r="HX85" i="3"/>
  <c r="HY85" i="3"/>
  <c r="IA85" i="3"/>
  <c r="IB85" i="3"/>
  <c r="IC85" i="3"/>
  <c r="ID85" i="3"/>
  <c r="IF85" i="3"/>
  <c r="IG85" i="3"/>
  <c r="IH85" i="3"/>
  <c r="II85" i="3"/>
  <c r="IK85" i="3"/>
  <c r="IL85" i="3"/>
  <c r="IM85" i="3"/>
  <c r="IP85" i="3"/>
  <c r="IQ85" i="3"/>
  <c r="IR85" i="3"/>
  <c r="IS85" i="3"/>
  <c r="IV85" i="3"/>
  <c r="IW85" i="3"/>
  <c r="IX85" i="3"/>
  <c r="IY85" i="3"/>
  <c r="JA85" i="3"/>
  <c r="JB85" i="3"/>
  <c r="JC85" i="3"/>
  <c r="JD85" i="3"/>
  <c r="JF85" i="3"/>
  <c r="JG85" i="3"/>
  <c r="JH85" i="3"/>
  <c r="JI85" i="3"/>
  <c r="JK85" i="3"/>
  <c r="JL85" i="3"/>
  <c r="JM85" i="3"/>
  <c r="JN85" i="3"/>
  <c r="JP85" i="3"/>
  <c r="JQ85" i="3"/>
  <c r="JR85" i="3"/>
  <c r="JS85" i="3"/>
  <c r="JU85" i="3"/>
  <c r="JV85" i="3"/>
  <c r="JW85" i="3"/>
  <c r="JX85" i="3"/>
  <c r="JZ85" i="3"/>
  <c r="KA85" i="3"/>
  <c r="KB85" i="3"/>
  <c r="KC85" i="3"/>
  <c r="KE85" i="3"/>
  <c r="KF85" i="3"/>
  <c r="KG85" i="3"/>
  <c r="KH85" i="3"/>
  <c r="KJ85" i="3"/>
  <c r="KK85" i="3"/>
  <c r="KL85" i="3"/>
  <c r="BA86" i="3"/>
  <c r="BB86" i="3"/>
  <c r="BC86" i="3"/>
  <c r="BE86" i="3"/>
  <c r="BF86" i="3"/>
  <c r="BG86" i="3"/>
  <c r="BH86" i="3"/>
  <c r="BJ86" i="3"/>
  <c r="BK86" i="3"/>
  <c r="BL86" i="3"/>
  <c r="BM86" i="3"/>
  <c r="BO86" i="3"/>
  <c r="BP86" i="3"/>
  <c r="BQ86" i="3"/>
  <c r="BR86" i="3"/>
  <c r="BT86" i="3"/>
  <c r="BU86" i="3"/>
  <c r="BV86" i="3"/>
  <c r="BW86" i="3"/>
  <c r="BY86" i="3"/>
  <c r="BZ86" i="3"/>
  <c r="CA86" i="3"/>
  <c r="CB86" i="3"/>
  <c r="CD86" i="3"/>
  <c r="CE86" i="3"/>
  <c r="CF86" i="3"/>
  <c r="CG86" i="3"/>
  <c r="CI86" i="3"/>
  <c r="CJ86" i="3"/>
  <c r="CK86" i="3"/>
  <c r="CL86" i="3"/>
  <c r="CN86" i="3"/>
  <c r="CO86" i="3"/>
  <c r="CP86" i="3"/>
  <c r="CS86" i="3"/>
  <c r="CT86" i="3"/>
  <c r="CU86" i="3"/>
  <c r="CV86" i="3"/>
  <c r="CY86" i="3"/>
  <c r="CZ86" i="3"/>
  <c r="DA86" i="3"/>
  <c r="DB86" i="3"/>
  <c r="DD86" i="3"/>
  <c r="DE86" i="3"/>
  <c r="DF86" i="3"/>
  <c r="DG86" i="3"/>
  <c r="DI86" i="3"/>
  <c r="DJ86" i="3"/>
  <c r="DK86" i="3"/>
  <c r="DL86" i="3"/>
  <c r="DN86" i="3"/>
  <c r="DO86" i="3"/>
  <c r="DP86" i="3"/>
  <c r="DQ86" i="3"/>
  <c r="DS86" i="3"/>
  <c r="DT86" i="3"/>
  <c r="DU86" i="3"/>
  <c r="DV86" i="3"/>
  <c r="DX86" i="3"/>
  <c r="DY86" i="3"/>
  <c r="DZ86" i="3"/>
  <c r="EA86" i="3"/>
  <c r="EC86" i="3"/>
  <c r="ED86" i="3"/>
  <c r="EE86" i="3"/>
  <c r="EF86" i="3"/>
  <c r="EH86" i="3"/>
  <c r="EI86" i="3"/>
  <c r="EJ86" i="3"/>
  <c r="EK86" i="3"/>
  <c r="EM86" i="3"/>
  <c r="EN86" i="3"/>
  <c r="EO86" i="3"/>
  <c r="ER86" i="3"/>
  <c r="ES86" i="3"/>
  <c r="ET86" i="3"/>
  <c r="EU86" i="3"/>
  <c r="EX86" i="3"/>
  <c r="EY86" i="3"/>
  <c r="EZ86" i="3"/>
  <c r="FA86" i="3"/>
  <c r="FC86" i="3"/>
  <c r="FD86" i="3"/>
  <c r="FE86" i="3"/>
  <c r="FF86" i="3"/>
  <c r="FH86" i="3"/>
  <c r="FI86" i="3"/>
  <c r="FJ86" i="3"/>
  <c r="FK86" i="3"/>
  <c r="FM86" i="3"/>
  <c r="FN86" i="3"/>
  <c r="FO86" i="3"/>
  <c r="FP86" i="3"/>
  <c r="FR86" i="3"/>
  <c r="FS86" i="3"/>
  <c r="FT86" i="3"/>
  <c r="FU86" i="3"/>
  <c r="FW86" i="3"/>
  <c r="FX86" i="3"/>
  <c r="FY86" i="3"/>
  <c r="FZ86" i="3"/>
  <c r="GB86" i="3"/>
  <c r="GC86" i="3"/>
  <c r="GD86" i="3"/>
  <c r="GE86" i="3"/>
  <c r="GG86" i="3"/>
  <c r="GH86" i="3"/>
  <c r="GI86" i="3"/>
  <c r="GJ86" i="3"/>
  <c r="GL86" i="3"/>
  <c r="GM86" i="3"/>
  <c r="GN86" i="3"/>
  <c r="GQ86" i="3"/>
  <c r="GR86" i="3"/>
  <c r="GS86" i="3"/>
  <c r="GT86" i="3"/>
  <c r="GW86" i="3"/>
  <c r="GX86" i="3"/>
  <c r="GY86" i="3"/>
  <c r="GZ86" i="3"/>
  <c r="HB86" i="3"/>
  <c r="HC86" i="3"/>
  <c r="HD86" i="3"/>
  <c r="HE86" i="3"/>
  <c r="HG86" i="3"/>
  <c r="HH86" i="3"/>
  <c r="HI86" i="3"/>
  <c r="HJ86" i="3"/>
  <c r="HL86" i="3"/>
  <c r="HM86" i="3"/>
  <c r="HN86" i="3"/>
  <c r="HO86" i="3"/>
  <c r="HQ86" i="3"/>
  <c r="HR86" i="3"/>
  <c r="HS86" i="3"/>
  <c r="HT86" i="3"/>
  <c r="HV86" i="3"/>
  <c r="HW86" i="3"/>
  <c r="HX86" i="3"/>
  <c r="HY86" i="3"/>
  <c r="IA86" i="3"/>
  <c r="IB86" i="3"/>
  <c r="IC86" i="3"/>
  <c r="ID86" i="3"/>
  <c r="IF86" i="3"/>
  <c r="IG86" i="3"/>
  <c r="IH86" i="3"/>
  <c r="II86" i="3"/>
  <c r="IK86" i="3"/>
  <c r="IL86" i="3"/>
  <c r="IM86" i="3"/>
  <c r="IP86" i="3"/>
  <c r="IQ86" i="3"/>
  <c r="IR86" i="3"/>
  <c r="IS86" i="3"/>
  <c r="IV86" i="3"/>
  <c r="IW86" i="3"/>
  <c r="IX86" i="3"/>
  <c r="IY86" i="3"/>
  <c r="JA86" i="3"/>
  <c r="JB86" i="3"/>
  <c r="JC86" i="3"/>
  <c r="JD86" i="3"/>
  <c r="JF86" i="3"/>
  <c r="JG86" i="3"/>
  <c r="JH86" i="3"/>
  <c r="JI86" i="3"/>
  <c r="JK86" i="3"/>
  <c r="JL86" i="3"/>
  <c r="JM86" i="3"/>
  <c r="JN86" i="3"/>
  <c r="JP86" i="3"/>
  <c r="JQ86" i="3"/>
  <c r="JR86" i="3"/>
  <c r="JS86" i="3"/>
  <c r="JU86" i="3"/>
  <c r="JV86" i="3"/>
  <c r="JW86" i="3"/>
  <c r="JX86" i="3"/>
  <c r="JZ86" i="3"/>
  <c r="KA86" i="3"/>
  <c r="KB86" i="3"/>
  <c r="KC86" i="3"/>
  <c r="KE86" i="3"/>
  <c r="KF86" i="3"/>
  <c r="KG86" i="3"/>
  <c r="KH86" i="3"/>
  <c r="KJ86" i="3"/>
  <c r="KK86" i="3"/>
  <c r="KL86" i="3"/>
  <c r="BA87" i="3"/>
  <c r="BB87" i="3"/>
  <c r="BC87" i="3"/>
  <c r="BE87" i="3"/>
  <c r="BF87" i="3"/>
  <c r="BG87" i="3"/>
  <c r="BH87" i="3"/>
  <c r="BJ87" i="3"/>
  <c r="BK87" i="3"/>
  <c r="BL87" i="3"/>
  <c r="BM87" i="3"/>
  <c r="BO87" i="3"/>
  <c r="BP87" i="3"/>
  <c r="BQ87" i="3"/>
  <c r="BR87" i="3"/>
  <c r="BT87" i="3"/>
  <c r="BU87" i="3"/>
  <c r="BV87" i="3"/>
  <c r="BW87" i="3"/>
  <c r="BY87" i="3"/>
  <c r="BZ87" i="3"/>
  <c r="CA87" i="3"/>
  <c r="CB87" i="3"/>
  <c r="CD87" i="3"/>
  <c r="CE87" i="3"/>
  <c r="CF87" i="3"/>
  <c r="CG87" i="3"/>
  <c r="CI87" i="3"/>
  <c r="CJ87" i="3"/>
  <c r="CK87" i="3"/>
  <c r="CL87" i="3"/>
  <c r="CN87" i="3"/>
  <c r="CO87" i="3"/>
  <c r="CP87" i="3"/>
  <c r="CS87" i="3"/>
  <c r="CT87" i="3"/>
  <c r="CU87" i="3"/>
  <c r="CV87" i="3"/>
  <c r="CY87" i="3"/>
  <c r="CZ87" i="3"/>
  <c r="DA87" i="3"/>
  <c r="DB87" i="3"/>
  <c r="DD87" i="3"/>
  <c r="DE87" i="3"/>
  <c r="DF87" i="3"/>
  <c r="DG87" i="3"/>
  <c r="DI87" i="3"/>
  <c r="DJ87" i="3"/>
  <c r="DK87" i="3"/>
  <c r="DL87" i="3"/>
  <c r="DN87" i="3"/>
  <c r="DO87" i="3"/>
  <c r="DP87" i="3"/>
  <c r="DQ87" i="3"/>
  <c r="DS87" i="3"/>
  <c r="DT87" i="3"/>
  <c r="DU87" i="3"/>
  <c r="DV87" i="3"/>
  <c r="DX87" i="3"/>
  <c r="DY87" i="3"/>
  <c r="DZ87" i="3"/>
  <c r="EA87" i="3"/>
  <c r="EC87" i="3"/>
  <c r="ED87" i="3"/>
  <c r="EE87" i="3"/>
  <c r="EF87" i="3"/>
  <c r="EH87" i="3"/>
  <c r="EI87" i="3"/>
  <c r="EJ87" i="3"/>
  <c r="EK87" i="3"/>
  <c r="EM87" i="3"/>
  <c r="EN87" i="3"/>
  <c r="EO87" i="3"/>
  <c r="ER87" i="3"/>
  <c r="ES87" i="3"/>
  <c r="ET87" i="3"/>
  <c r="EU87" i="3"/>
  <c r="EX87" i="3"/>
  <c r="EY87" i="3"/>
  <c r="EZ87" i="3"/>
  <c r="FA87" i="3"/>
  <c r="FC87" i="3"/>
  <c r="FD87" i="3"/>
  <c r="FE87" i="3"/>
  <c r="FF87" i="3"/>
  <c r="FH87" i="3"/>
  <c r="FI87" i="3"/>
  <c r="FJ87" i="3"/>
  <c r="FK87" i="3"/>
  <c r="FM87" i="3"/>
  <c r="FN87" i="3"/>
  <c r="FO87" i="3"/>
  <c r="FP87" i="3"/>
  <c r="FR87" i="3"/>
  <c r="FS87" i="3"/>
  <c r="FT87" i="3"/>
  <c r="FU87" i="3"/>
  <c r="FW87" i="3"/>
  <c r="FX87" i="3"/>
  <c r="FY87" i="3"/>
  <c r="FZ87" i="3"/>
  <c r="GB87" i="3"/>
  <c r="GC87" i="3"/>
  <c r="GD87" i="3"/>
  <c r="GE87" i="3"/>
  <c r="GG87" i="3"/>
  <c r="GH87" i="3"/>
  <c r="GI87" i="3"/>
  <c r="GJ87" i="3"/>
  <c r="GL87" i="3"/>
  <c r="GM87" i="3"/>
  <c r="GN87" i="3"/>
  <c r="GQ87" i="3"/>
  <c r="GR87" i="3"/>
  <c r="GS87" i="3"/>
  <c r="GT87" i="3"/>
  <c r="GW87" i="3"/>
  <c r="GX87" i="3"/>
  <c r="GY87" i="3"/>
  <c r="GZ87" i="3"/>
  <c r="HB87" i="3"/>
  <c r="HC87" i="3"/>
  <c r="HD87" i="3"/>
  <c r="HE87" i="3"/>
  <c r="HG87" i="3"/>
  <c r="HH87" i="3"/>
  <c r="HI87" i="3"/>
  <c r="HJ87" i="3"/>
  <c r="HL87" i="3"/>
  <c r="HM87" i="3"/>
  <c r="HN87" i="3"/>
  <c r="HO87" i="3"/>
  <c r="HQ87" i="3"/>
  <c r="HR87" i="3"/>
  <c r="HS87" i="3"/>
  <c r="HT87" i="3"/>
  <c r="HV87" i="3"/>
  <c r="HW87" i="3"/>
  <c r="HX87" i="3"/>
  <c r="HY87" i="3"/>
  <c r="IA87" i="3"/>
  <c r="IB87" i="3"/>
  <c r="IC87" i="3"/>
  <c r="ID87" i="3"/>
  <c r="IF87" i="3"/>
  <c r="IG87" i="3"/>
  <c r="IH87" i="3"/>
  <c r="II87" i="3"/>
  <c r="IK87" i="3"/>
  <c r="IL87" i="3"/>
  <c r="IM87" i="3"/>
  <c r="IP87" i="3"/>
  <c r="IQ87" i="3"/>
  <c r="IR87" i="3"/>
  <c r="IS87" i="3"/>
  <c r="IV87" i="3"/>
  <c r="IW87" i="3"/>
  <c r="IX87" i="3"/>
  <c r="IY87" i="3"/>
  <c r="JA87" i="3"/>
  <c r="JB87" i="3"/>
  <c r="JC87" i="3"/>
  <c r="JD87" i="3"/>
  <c r="JF87" i="3"/>
  <c r="JG87" i="3"/>
  <c r="JH87" i="3"/>
  <c r="JI87" i="3"/>
  <c r="JK87" i="3"/>
  <c r="JL87" i="3"/>
  <c r="JM87" i="3"/>
  <c r="JN87" i="3"/>
  <c r="JP87" i="3"/>
  <c r="JQ87" i="3"/>
  <c r="JR87" i="3"/>
  <c r="JS87" i="3"/>
  <c r="JU87" i="3"/>
  <c r="JV87" i="3"/>
  <c r="JW87" i="3"/>
  <c r="JX87" i="3"/>
  <c r="JZ87" i="3"/>
  <c r="KA87" i="3"/>
  <c r="KB87" i="3"/>
  <c r="KC87" i="3"/>
  <c r="KE87" i="3"/>
  <c r="KF87" i="3"/>
  <c r="KG87" i="3"/>
  <c r="KH87" i="3"/>
  <c r="KJ87" i="3"/>
  <c r="KK87" i="3"/>
  <c r="KL87" i="3"/>
  <c r="V67" i="3"/>
  <c r="G16" i="3" s="1"/>
  <c r="W67" i="3"/>
  <c r="H16" i="3" s="1"/>
  <c r="X67" i="3"/>
  <c r="Y67" i="3"/>
  <c r="FB20" i="2"/>
  <c r="FC20" i="2"/>
  <c r="FD20" i="2"/>
  <c r="FE20" i="2"/>
  <c r="FF20" i="2"/>
  <c r="FG20" i="2"/>
  <c r="FH20" i="2"/>
  <c r="FI20" i="2"/>
  <c r="FJ20" i="2"/>
  <c r="FK20" i="2"/>
  <c r="FL20" i="2"/>
  <c r="FM20" i="2"/>
  <c r="FN20" i="2"/>
  <c r="FO20" i="2"/>
  <c r="FP20" i="2"/>
  <c r="FQ20" i="2"/>
  <c r="FR20" i="2"/>
  <c r="FS20" i="2"/>
  <c r="FT20" i="2"/>
  <c r="FU20" i="2"/>
  <c r="FV20" i="2"/>
  <c r="FW20" i="2"/>
  <c r="FX20" i="2"/>
  <c r="FY20" i="2"/>
  <c r="FZ20" i="2"/>
  <c r="IN89" i="3"/>
  <c r="FA20" i="2"/>
  <c r="BD20" i="2"/>
  <c r="BE20" i="2"/>
  <c r="BF20" i="2"/>
  <c r="BG20" i="2"/>
  <c r="BH20" i="2"/>
  <c r="BI20" i="2"/>
  <c r="BJ20" i="2"/>
  <c r="BK20" i="2"/>
  <c r="BL20" i="2"/>
  <c r="BM20" i="2"/>
  <c r="BN20" i="2"/>
  <c r="BO20" i="2"/>
  <c r="BP20" i="2"/>
  <c r="BQ20" i="2"/>
  <c r="BR20" i="2"/>
  <c r="BS20" i="2"/>
  <c r="BT20" i="2"/>
  <c r="BU20" i="2"/>
  <c r="BV20" i="2"/>
  <c r="BW20" i="2"/>
  <c r="BX20" i="2"/>
  <c r="BY20" i="2"/>
  <c r="BZ20" i="2"/>
  <c r="CA20" i="2"/>
  <c r="CB20" i="2"/>
  <c r="DB20" i="2"/>
  <c r="DC20" i="2"/>
  <c r="DD20" i="2"/>
  <c r="DE20" i="2"/>
  <c r="DF20" i="2"/>
  <c r="DG20" i="2"/>
  <c r="DH20" i="2"/>
  <c r="DI20" i="2"/>
  <c r="DJ20" i="2"/>
  <c r="DK20" i="2"/>
  <c r="DL20" i="2"/>
  <c r="DM20" i="2"/>
  <c r="DN20" i="2"/>
  <c r="DO20" i="2"/>
  <c r="DP20" i="2"/>
  <c r="DQ20" i="2"/>
  <c r="DR20" i="2"/>
  <c r="DS20" i="2"/>
  <c r="DT20" i="2"/>
  <c r="DU20" i="2"/>
  <c r="DV20" i="2"/>
  <c r="DW20" i="2"/>
  <c r="DX20" i="2"/>
  <c r="DY20" i="2"/>
  <c r="DZ20" i="2"/>
  <c r="EA20" i="2"/>
  <c r="EY20" i="2"/>
  <c r="BC20" i="2"/>
  <c r="AT20" i="2"/>
  <c r="AU20" i="2"/>
  <c r="AV20" i="2"/>
  <c r="AW20" i="2"/>
  <c r="AX20" i="2"/>
  <c r="AY20" i="2"/>
  <c r="AZ20" i="2"/>
  <c r="BB20" i="2"/>
  <c r="AG20" i="2"/>
  <c r="AH20" i="2"/>
  <c r="AI20" i="2"/>
  <c r="AJ20" i="2"/>
  <c r="AK20" i="2"/>
  <c r="AL20" i="2"/>
  <c r="AM20" i="2"/>
  <c r="AN20" i="2"/>
  <c r="AO20" i="2"/>
  <c r="AP20" i="2"/>
  <c r="AQ20" i="2"/>
  <c r="AR20" i="2"/>
  <c r="AS20" i="2"/>
  <c r="E20" i="2"/>
  <c r="F20" i="2"/>
  <c r="G20" i="2"/>
  <c r="H20" i="2"/>
  <c r="I20" i="2"/>
  <c r="J20" i="2"/>
  <c r="K20" i="2"/>
  <c r="L20" i="2"/>
  <c r="M20" i="2"/>
  <c r="N20" i="2"/>
  <c r="O20" i="2"/>
  <c r="P20" i="2"/>
  <c r="Q20" i="2"/>
  <c r="R20" i="2"/>
  <c r="S20" i="2"/>
  <c r="T20" i="2"/>
  <c r="U20" i="2"/>
  <c r="V20" i="2"/>
  <c r="W20" i="2"/>
  <c r="X20" i="2"/>
  <c r="Y20" i="2"/>
  <c r="Z20" i="2"/>
  <c r="AA20" i="2"/>
  <c r="AB20" i="2"/>
  <c r="AC20" i="2"/>
  <c r="AD20" i="2"/>
  <c r="AE20" i="2"/>
  <c r="AF20" i="2"/>
  <c r="D20" i="2"/>
  <c r="AU72" i="3"/>
  <c r="AV72" i="3"/>
  <c r="AW72" i="3"/>
  <c r="AZ72" i="3"/>
  <c r="AU73" i="3"/>
  <c r="AV73" i="3"/>
  <c r="AW73" i="3"/>
  <c r="AZ73" i="3"/>
  <c r="AU74" i="3"/>
  <c r="AV74" i="3"/>
  <c r="AW74" i="3"/>
  <c r="AZ74" i="3"/>
  <c r="AU75" i="3"/>
  <c r="AV75" i="3"/>
  <c r="AW75" i="3"/>
  <c r="AZ75" i="3"/>
  <c r="AU76" i="3"/>
  <c r="AV76" i="3"/>
  <c r="AW76" i="3"/>
  <c r="AZ76" i="3"/>
  <c r="AU77" i="3"/>
  <c r="AV77" i="3"/>
  <c r="AW77" i="3"/>
  <c r="AZ77" i="3"/>
  <c r="AU78" i="3"/>
  <c r="AV78" i="3"/>
  <c r="AW78" i="3"/>
  <c r="AZ78" i="3"/>
  <c r="AU79" i="3"/>
  <c r="AV79" i="3"/>
  <c r="AW79" i="3"/>
  <c r="AZ79" i="3"/>
  <c r="AU80" i="3"/>
  <c r="AV80" i="3"/>
  <c r="AW80" i="3"/>
  <c r="AZ80" i="3"/>
  <c r="AU81" i="3"/>
  <c r="AV81" i="3"/>
  <c r="AW81" i="3"/>
  <c r="AZ81" i="3"/>
  <c r="AU82" i="3"/>
  <c r="AV82" i="3"/>
  <c r="AW82" i="3"/>
  <c r="AZ82" i="3"/>
  <c r="AU83" i="3"/>
  <c r="AV83" i="3"/>
  <c r="AW83" i="3"/>
  <c r="AZ83" i="3"/>
  <c r="AU84" i="3"/>
  <c r="AV84" i="3"/>
  <c r="AW84" i="3"/>
  <c r="AZ84" i="3"/>
  <c r="AU85" i="3"/>
  <c r="AV85" i="3"/>
  <c r="AW85" i="3"/>
  <c r="AZ85" i="3"/>
  <c r="AU86" i="3"/>
  <c r="AV86" i="3"/>
  <c r="AW86" i="3"/>
  <c r="AZ86" i="3"/>
  <c r="AU87" i="3"/>
  <c r="AV87" i="3"/>
  <c r="AW87" i="3"/>
  <c r="AZ87" i="3"/>
  <c r="AT73" i="3"/>
  <c r="AT74" i="3"/>
  <c r="AT75" i="3"/>
  <c r="AT76" i="3"/>
  <c r="AT77" i="3"/>
  <c r="AT78" i="3"/>
  <c r="AT79" i="3"/>
  <c r="AT80" i="3"/>
  <c r="AT81" i="3"/>
  <c r="AT82" i="3"/>
  <c r="AT83" i="3"/>
  <c r="AT84" i="3"/>
  <c r="AT85" i="3"/>
  <c r="AT86" i="3"/>
  <c r="AT87" i="3"/>
  <c r="AT88" i="3"/>
  <c r="U67" i="3" s="1"/>
  <c r="F16" i="3" s="1"/>
  <c r="AT72" i="3"/>
  <c r="J1" i="3"/>
  <c r="K1" i="3" s="1"/>
  <c r="F1" i="3"/>
  <c r="K13" i="3"/>
  <c r="K55" i="3" s="1"/>
  <c r="J13" i="3"/>
  <c r="J55" i="3" s="1"/>
  <c r="I13" i="3"/>
  <c r="I55" i="3" s="1"/>
  <c r="H13" i="3"/>
  <c r="H55" i="3" s="1"/>
  <c r="G13" i="3"/>
  <c r="G55" i="3" s="1"/>
  <c r="F13" i="3"/>
  <c r="F55" i="3" s="1"/>
  <c r="F44" i="8"/>
  <c r="F46" i="8" s="1"/>
  <c r="HC20" i="2"/>
  <c r="HI20" i="2"/>
  <c r="HN20" i="2"/>
  <c r="HS20" i="2"/>
  <c r="HX20" i="2"/>
  <c r="IC20" i="2"/>
  <c r="IH20" i="2"/>
  <c r="X8" i="2"/>
  <c r="BO136" i="14" s="1"/>
  <c r="X9" i="2"/>
  <c r="BO137" i="14" s="1"/>
  <c r="X10" i="2"/>
  <c r="BO138" i="14" s="1"/>
  <c r="X11" i="2"/>
  <c r="BO139" i="14" s="1"/>
  <c r="X12" i="2"/>
  <c r="BO140" i="14" s="1"/>
  <c r="X13" i="2"/>
  <c r="BO141" i="14" s="1"/>
  <c r="X14" i="2"/>
  <c r="BO142" i="14" s="1"/>
  <c r="X15" i="2"/>
  <c r="BO143" i="14" s="1"/>
  <c r="X16" i="2"/>
  <c r="BO144" i="14" s="1"/>
  <c r="X17" i="2"/>
  <c r="BO145" i="14" s="1"/>
  <c r="X18" i="2"/>
  <c r="BO146" i="14" s="1"/>
  <c r="DA18" i="2"/>
  <c r="ER146" i="14" s="1"/>
  <c r="DA17" i="2"/>
  <c r="ER145" i="14" s="1"/>
  <c r="DA16" i="2"/>
  <c r="ER144" i="14" s="1"/>
  <c r="DA15" i="2"/>
  <c r="ER143" i="14" s="1"/>
  <c r="DA14" i="2"/>
  <c r="ER142" i="14" s="1"/>
  <c r="DA13" i="2"/>
  <c r="ER141" i="14" s="1"/>
  <c r="DA12" i="2"/>
  <c r="ER140" i="14" s="1"/>
  <c r="DA11" i="2"/>
  <c r="ER139" i="14" s="1"/>
  <c r="DA10" i="2"/>
  <c r="ER138" i="14" s="1"/>
  <c r="DA9" i="2"/>
  <c r="ER137" i="14" s="1"/>
  <c r="DA8" i="2"/>
  <c r="ER136" i="14" s="1"/>
  <c r="CV18" i="2"/>
  <c r="EM146" i="14" s="1"/>
  <c r="CV17" i="2"/>
  <c r="EM145" i="14" s="1"/>
  <c r="CV16" i="2"/>
  <c r="EM144" i="14" s="1"/>
  <c r="CV15" i="2"/>
  <c r="EM143" i="14" s="1"/>
  <c r="CV14" i="2"/>
  <c r="EM142" i="14" s="1"/>
  <c r="CV13" i="2"/>
  <c r="EM141" i="14" s="1"/>
  <c r="CV12" i="2"/>
  <c r="EM140" i="14" s="1"/>
  <c r="CV11" i="2"/>
  <c r="EM139" i="14" s="1"/>
  <c r="CV10" i="2"/>
  <c r="EM138" i="14" s="1"/>
  <c r="CV9" i="2"/>
  <c r="EM137" i="14" s="1"/>
  <c r="CV8" i="2"/>
  <c r="EM136" i="14" s="1"/>
  <c r="CQ18" i="2"/>
  <c r="EH146" i="14" s="1"/>
  <c r="CQ17" i="2"/>
  <c r="EH145" i="14" s="1"/>
  <c r="CQ16" i="2"/>
  <c r="EH144" i="14" s="1"/>
  <c r="CQ15" i="2"/>
  <c r="EH143" i="14" s="1"/>
  <c r="CQ14" i="2"/>
  <c r="EH142" i="14" s="1"/>
  <c r="CQ13" i="2"/>
  <c r="EH141" i="14" s="1"/>
  <c r="CQ12" i="2"/>
  <c r="EH140" i="14" s="1"/>
  <c r="CQ11" i="2"/>
  <c r="EH139" i="14" s="1"/>
  <c r="CQ10" i="2"/>
  <c r="EH138" i="14" s="1"/>
  <c r="CQ9" i="2"/>
  <c r="EH137" i="14" s="1"/>
  <c r="CQ8" i="2"/>
  <c r="EH136" i="14" s="1"/>
  <c r="CL18" i="2"/>
  <c r="EC146" i="14" s="1"/>
  <c r="CL17" i="2"/>
  <c r="EC145" i="14" s="1"/>
  <c r="CL16" i="2"/>
  <c r="EC144" i="14" s="1"/>
  <c r="CL15" i="2"/>
  <c r="EC143" i="14" s="1"/>
  <c r="CL14" i="2"/>
  <c r="EC142" i="14" s="1"/>
  <c r="CL13" i="2"/>
  <c r="EC141" i="14" s="1"/>
  <c r="CL12" i="2"/>
  <c r="EC140" i="14" s="1"/>
  <c r="CL11" i="2"/>
  <c r="EC139" i="14" s="1"/>
  <c r="CL10" i="2"/>
  <c r="EC138" i="14" s="1"/>
  <c r="CL9" i="2"/>
  <c r="EC137" i="14" s="1"/>
  <c r="CL8" i="2"/>
  <c r="EC136" i="14" s="1"/>
  <c r="CG18" i="2"/>
  <c r="DX146" i="14" s="1"/>
  <c r="CG17" i="2"/>
  <c r="DX145" i="14" s="1"/>
  <c r="CG16" i="2"/>
  <c r="DX144" i="14" s="1"/>
  <c r="CG15" i="2"/>
  <c r="DX143" i="14" s="1"/>
  <c r="CG14" i="2"/>
  <c r="DX142" i="14" s="1"/>
  <c r="CG13" i="2"/>
  <c r="DX141" i="14" s="1"/>
  <c r="CG12" i="2"/>
  <c r="DX140" i="14" s="1"/>
  <c r="CG11" i="2"/>
  <c r="DX139" i="14" s="1"/>
  <c r="CG10" i="2"/>
  <c r="DX138" i="14" s="1"/>
  <c r="CG9" i="2"/>
  <c r="DX137" i="14" s="1"/>
  <c r="CG8" i="2"/>
  <c r="DX136" i="14" s="1"/>
  <c r="CB18" i="2"/>
  <c r="DS146" i="14" s="1"/>
  <c r="CB17" i="2"/>
  <c r="DS145" i="14" s="1"/>
  <c r="CB16" i="2"/>
  <c r="DS144" i="14" s="1"/>
  <c r="CB15" i="2"/>
  <c r="DS143" i="14" s="1"/>
  <c r="CB14" i="2"/>
  <c r="DS142" i="14" s="1"/>
  <c r="CB13" i="2"/>
  <c r="DS141" i="14" s="1"/>
  <c r="CB12" i="2"/>
  <c r="DS140" i="14" s="1"/>
  <c r="CB11" i="2"/>
  <c r="DS139" i="14" s="1"/>
  <c r="CB10" i="2"/>
  <c r="DS138" i="14" s="1"/>
  <c r="CB9" i="2"/>
  <c r="DS137" i="14" s="1"/>
  <c r="CB8" i="2"/>
  <c r="DS136" i="14" s="1"/>
  <c r="BW18" i="2"/>
  <c r="DN146" i="14" s="1"/>
  <c r="BW17" i="2"/>
  <c r="DN145" i="14" s="1"/>
  <c r="BW16" i="2"/>
  <c r="DN144" i="14" s="1"/>
  <c r="BW15" i="2"/>
  <c r="DN143" i="14" s="1"/>
  <c r="BW14" i="2"/>
  <c r="DN142" i="14" s="1"/>
  <c r="BW13" i="2"/>
  <c r="DN141" i="14" s="1"/>
  <c r="BW12" i="2"/>
  <c r="DN140" i="14" s="1"/>
  <c r="BW11" i="2"/>
  <c r="DN139" i="14" s="1"/>
  <c r="BW10" i="2"/>
  <c r="DN138" i="14" s="1"/>
  <c r="BW9" i="2"/>
  <c r="DN137" i="14" s="1"/>
  <c r="BW8" i="2"/>
  <c r="DN136" i="14" s="1"/>
  <c r="BR18" i="2"/>
  <c r="DI146" i="14" s="1"/>
  <c r="BR17" i="2"/>
  <c r="DI145" i="14" s="1"/>
  <c r="BR16" i="2"/>
  <c r="DI144" i="14" s="1"/>
  <c r="BR15" i="2"/>
  <c r="DI143" i="14" s="1"/>
  <c r="BR14" i="2"/>
  <c r="DI142" i="14" s="1"/>
  <c r="BR13" i="2"/>
  <c r="DI141" i="14" s="1"/>
  <c r="BR12" i="2"/>
  <c r="DI140" i="14" s="1"/>
  <c r="BR11" i="2"/>
  <c r="DI139" i="14" s="1"/>
  <c r="BR10" i="2"/>
  <c r="DI138" i="14" s="1"/>
  <c r="BR9" i="2"/>
  <c r="DI137" i="14" s="1"/>
  <c r="BR8" i="2"/>
  <c r="DI136" i="14" s="1"/>
  <c r="BM18" i="2"/>
  <c r="DD146" i="14" s="1"/>
  <c r="BM17" i="2"/>
  <c r="DD145" i="14" s="1"/>
  <c r="BM16" i="2"/>
  <c r="DD144" i="14" s="1"/>
  <c r="BM15" i="2"/>
  <c r="DD143" i="14" s="1"/>
  <c r="BM14" i="2"/>
  <c r="DD142" i="14" s="1"/>
  <c r="BM13" i="2"/>
  <c r="DD141" i="14" s="1"/>
  <c r="BM12" i="2"/>
  <c r="DD140" i="14" s="1"/>
  <c r="BM11" i="2"/>
  <c r="DD139" i="14" s="1"/>
  <c r="BM10" i="2"/>
  <c r="DD138" i="14" s="1"/>
  <c r="BM9" i="2"/>
  <c r="DD137" i="14" s="1"/>
  <c r="BM8" i="2"/>
  <c r="DD136" i="14" s="1"/>
  <c r="BG9" i="2"/>
  <c r="CX137" i="14" s="1"/>
  <c r="BG10" i="2"/>
  <c r="CX138" i="14" s="1"/>
  <c r="BG11" i="2"/>
  <c r="CX139" i="14" s="1"/>
  <c r="BG12" i="2"/>
  <c r="CX140" i="14" s="1"/>
  <c r="BG13" i="2"/>
  <c r="CX141" i="14" s="1"/>
  <c r="BG14" i="2"/>
  <c r="CX142" i="14" s="1"/>
  <c r="BG15" i="2"/>
  <c r="CX143" i="14" s="1"/>
  <c r="BG16" i="2"/>
  <c r="CX144" i="14" s="1"/>
  <c r="BG17" i="2"/>
  <c r="CX145" i="14" s="1"/>
  <c r="BG18" i="2"/>
  <c r="CX146" i="14" s="1"/>
  <c r="BG8" i="2"/>
  <c r="CX136" i="14" s="1"/>
  <c r="H8" i="2"/>
  <c r="AY136" i="14" s="1"/>
  <c r="IN20" i="2"/>
  <c r="IK20" i="2"/>
  <c r="IJ20" i="2"/>
  <c r="II20" i="2"/>
  <c r="IG20" i="2"/>
  <c r="IF20" i="2"/>
  <c r="IE20" i="2"/>
  <c r="ID20" i="2"/>
  <c r="IB20" i="2"/>
  <c r="IA20" i="2"/>
  <c r="HZ20" i="2"/>
  <c r="HY20" i="2"/>
  <c r="HW20" i="2"/>
  <c r="HV20" i="2"/>
  <c r="HU20" i="2"/>
  <c r="HT20" i="2"/>
  <c r="HR20" i="2"/>
  <c r="HQ20" i="2"/>
  <c r="HP20" i="2"/>
  <c r="HO20" i="2"/>
  <c r="HM20" i="2"/>
  <c r="HL20" i="2"/>
  <c r="HK20" i="2"/>
  <c r="HJ20" i="2"/>
  <c r="HH20" i="2"/>
  <c r="HG20" i="2"/>
  <c r="HF20" i="2"/>
  <c r="HE20" i="2"/>
  <c r="HD20" i="2"/>
  <c r="HB20" i="2"/>
  <c r="HA20" i="2"/>
  <c r="GZ20" i="2"/>
  <c r="IX18" i="2"/>
  <c r="KO146" i="14" s="1"/>
  <c r="IS18" i="2"/>
  <c r="KJ146" i="14" s="1"/>
  <c r="IN18" i="2"/>
  <c r="KE146" i="14" s="1"/>
  <c r="II18" i="2"/>
  <c r="JZ146" i="14" s="1"/>
  <c r="ID18" i="2"/>
  <c r="JU146" i="14" s="1"/>
  <c r="HY18" i="2"/>
  <c r="JP146" i="14" s="1"/>
  <c r="HT18" i="2"/>
  <c r="JK146" i="14" s="1"/>
  <c r="HO18" i="2"/>
  <c r="JF146" i="14" s="1"/>
  <c r="HJ18" i="2"/>
  <c r="JA146" i="14" s="1"/>
  <c r="HD18" i="2"/>
  <c r="IU146" i="14" s="1"/>
  <c r="GY18" i="2"/>
  <c r="IP146" i="14" s="1"/>
  <c r="GT18" i="2"/>
  <c r="IK146" i="14" s="1"/>
  <c r="GO18" i="2"/>
  <c r="IF146" i="14" s="1"/>
  <c r="GJ18" i="2"/>
  <c r="IA146" i="14" s="1"/>
  <c r="GE18" i="2"/>
  <c r="HV146" i="14" s="1"/>
  <c r="FZ18" i="2"/>
  <c r="HQ146" i="14" s="1"/>
  <c r="FU18" i="2"/>
  <c r="HL146" i="14" s="1"/>
  <c r="FP18" i="2"/>
  <c r="HG146" i="14" s="1"/>
  <c r="FK18" i="2"/>
  <c r="HB146" i="14" s="1"/>
  <c r="FE18" i="2"/>
  <c r="GV146" i="14" s="1"/>
  <c r="GQ146" i="14"/>
  <c r="EU18" i="2"/>
  <c r="GL146" i="14" s="1"/>
  <c r="EP18" i="2"/>
  <c r="GG146" i="14" s="1"/>
  <c r="EK18" i="2"/>
  <c r="GB146" i="14" s="1"/>
  <c r="EF18" i="2"/>
  <c r="FW146" i="14" s="1"/>
  <c r="EA18" i="2"/>
  <c r="FR146" i="14" s="1"/>
  <c r="DV18" i="2"/>
  <c r="FM146" i="14" s="1"/>
  <c r="DQ18" i="2"/>
  <c r="FH146" i="14" s="1"/>
  <c r="DL18" i="2"/>
  <c r="FC146" i="14" s="1"/>
  <c r="DF18" i="2"/>
  <c r="EW146" i="14" s="1"/>
  <c r="BB18" i="2"/>
  <c r="CS146" i="14" s="1"/>
  <c r="AW18" i="2"/>
  <c r="CN146" i="14" s="1"/>
  <c r="AR18" i="2"/>
  <c r="CI146" i="14" s="1"/>
  <c r="AM18" i="2"/>
  <c r="CD146" i="14" s="1"/>
  <c r="AH18" i="2"/>
  <c r="BY146" i="14" s="1"/>
  <c r="AC18" i="2"/>
  <c r="BT146" i="14" s="1"/>
  <c r="S18" i="2"/>
  <c r="BJ146" i="14" s="1"/>
  <c r="N18" i="2"/>
  <c r="BE146" i="14" s="1"/>
  <c r="H18" i="2"/>
  <c r="AY146" i="14" s="1"/>
  <c r="IX17" i="2"/>
  <c r="KO145" i="14" s="1"/>
  <c r="IS17" i="2"/>
  <c r="KJ145" i="14" s="1"/>
  <c r="IN17" i="2"/>
  <c r="KE145" i="14" s="1"/>
  <c r="II17" i="2"/>
  <c r="JZ145" i="14" s="1"/>
  <c r="ID17" i="2"/>
  <c r="JU145" i="14" s="1"/>
  <c r="HY17" i="2"/>
  <c r="JP145" i="14" s="1"/>
  <c r="HT17" i="2"/>
  <c r="JK145" i="14" s="1"/>
  <c r="HO17" i="2"/>
  <c r="JF145" i="14" s="1"/>
  <c r="HJ17" i="2"/>
  <c r="JA145" i="14" s="1"/>
  <c r="HD17" i="2"/>
  <c r="IU145" i="14" s="1"/>
  <c r="GY17" i="2"/>
  <c r="IP145" i="14" s="1"/>
  <c r="GT17" i="2"/>
  <c r="IK145" i="14" s="1"/>
  <c r="GO17" i="2"/>
  <c r="IF145" i="14" s="1"/>
  <c r="GJ17" i="2"/>
  <c r="IA145" i="14" s="1"/>
  <c r="GE17" i="2"/>
  <c r="HV145" i="14" s="1"/>
  <c r="FZ17" i="2"/>
  <c r="HQ145" i="14" s="1"/>
  <c r="FU17" i="2"/>
  <c r="HL145" i="14" s="1"/>
  <c r="FP17" i="2"/>
  <c r="HG145" i="14" s="1"/>
  <c r="FK17" i="2"/>
  <c r="HB145" i="14" s="1"/>
  <c r="FE17" i="2"/>
  <c r="GV145" i="14" s="1"/>
  <c r="GQ145" i="14"/>
  <c r="EU17" i="2"/>
  <c r="GL145" i="14" s="1"/>
  <c r="EP17" i="2"/>
  <c r="GG145" i="14" s="1"/>
  <c r="EK17" i="2"/>
  <c r="GB145" i="14" s="1"/>
  <c r="EF17" i="2"/>
  <c r="FW145" i="14" s="1"/>
  <c r="EA17" i="2"/>
  <c r="FR145" i="14" s="1"/>
  <c r="DV17" i="2"/>
  <c r="FM145" i="14" s="1"/>
  <c r="DQ17" i="2"/>
  <c r="FH145" i="14" s="1"/>
  <c r="DL17" i="2"/>
  <c r="FC145" i="14" s="1"/>
  <c r="DF17" i="2"/>
  <c r="EW145" i="14" s="1"/>
  <c r="BB17" i="2"/>
  <c r="CS145" i="14" s="1"/>
  <c r="AW17" i="2"/>
  <c r="CN145" i="14" s="1"/>
  <c r="AR17" i="2"/>
  <c r="CI145" i="14" s="1"/>
  <c r="AM17" i="2"/>
  <c r="CD145" i="14" s="1"/>
  <c r="AH17" i="2"/>
  <c r="BY145" i="14" s="1"/>
  <c r="AC17" i="2"/>
  <c r="BT145" i="14" s="1"/>
  <c r="S17" i="2"/>
  <c r="BJ145" i="14" s="1"/>
  <c r="N17" i="2"/>
  <c r="BE145" i="14" s="1"/>
  <c r="H17" i="2"/>
  <c r="AY145" i="14" s="1"/>
  <c r="IX16" i="2"/>
  <c r="KO144" i="14" s="1"/>
  <c r="IS16" i="2"/>
  <c r="KJ144" i="14" s="1"/>
  <c r="IN16" i="2"/>
  <c r="KE144" i="14" s="1"/>
  <c r="II16" i="2"/>
  <c r="JZ144" i="14" s="1"/>
  <c r="ID16" i="2"/>
  <c r="JU144" i="14" s="1"/>
  <c r="HY16" i="2"/>
  <c r="JP144" i="14" s="1"/>
  <c r="HT16" i="2"/>
  <c r="JK144" i="14" s="1"/>
  <c r="HO16" i="2"/>
  <c r="JF144" i="14" s="1"/>
  <c r="HJ16" i="2"/>
  <c r="JA144" i="14" s="1"/>
  <c r="HD16" i="2"/>
  <c r="IU144" i="14" s="1"/>
  <c r="GY16" i="2"/>
  <c r="IP144" i="14" s="1"/>
  <c r="GT16" i="2"/>
  <c r="IK144" i="14" s="1"/>
  <c r="GO16" i="2"/>
  <c r="IF144" i="14" s="1"/>
  <c r="GJ16" i="2"/>
  <c r="IA144" i="14" s="1"/>
  <c r="GE16" i="2"/>
  <c r="HV144" i="14" s="1"/>
  <c r="FZ16" i="2"/>
  <c r="HQ144" i="14" s="1"/>
  <c r="FU16" i="2"/>
  <c r="HL144" i="14" s="1"/>
  <c r="FP16" i="2"/>
  <c r="HG144" i="14" s="1"/>
  <c r="FK16" i="2"/>
  <c r="HB144" i="14" s="1"/>
  <c r="FE16" i="2"/>
  <c r="GV144" i="14" s="1"/>
  <c r="GQ144" i="14"/>
  <c r="EU16" i="2"/>
  <c r="GL144" i="14" s="1"/>
  <c r="EP16" i="2"/>
  <c r="GG144" i="14" s="1"/>
  <c r="EK16" i="2"/>
  <c r="GB144" i="14" s="1"/>
  <c r="EF16" i="2"/>
  <c r="FW144" i="14" s="1"/>
  <c r="EA16" i="2"/>
  <c r="FR144" i="14" s="1"/>
  <c r="DV16" i="2"/>
  <c r="FM144" i="14" s="1"/>
  <c r="DQ16" i="2"/>
  <c r="FH144" i="14" s="1"/>
  <c r="DL16" i="2"/>
  <c r="FC144" i="14" s="1"/>
  <c r="DF16" i="2"/>
  <c r="EW144" i="14" s="1"/>
  <c r="BB16" i="2"/>
  <c r="CS144" i="14" s="1"/>
  <c r="AW16" i="2"/>
  <c r="CN144" i="14" s="1"/>
  <c r="AR16" i="2"/>
  <c r="CI144" i="14" s="1"/>
  <c r="AM16" i="2"/>
  <c r="CD144" i="14" s="1"/>
  <c r="AH16" i="2"/>
  <c r="BY144" i="14" s="1"/>
  <c r="AC16" i="2"/>
  <c r="BT144" i="14" s="1"/>
  <c r="S16" i="2"/>
  <c r="BJ144" i="14" s="1"/>
  <c r="N16" i="2"/>
  <c r="BE144" i="14" s="1"/>
  <c r="H16" i="2"/>
  <c r="AY144" i="14" s="1"/>
  <c r="IX15" i="2"/>
  <c r="KO143" i="14" s="1"/>
  <c r="IS15" i="2"/>
  <c r="KJ143" i="14" s="1"/>
  <c r="IN15" i="2"/>
  <c r="KE143" i="14" s="1"/>
  <c r="II15" i="2"/>
  <c r="JZ143" i="14" s="1"/>
  <c r="ID15" i="2"/>
  <c r="JU143" i="14" s="1"/>
  <c r="HY15" i="2"/>
  <c r="JP143" i="14" s="1"/>
  <c r="HT15" i="2"/>
  <c r="JK143" i="14" s="1"/>
  <c r="HO15" i="2"/>
  <c r="JF143" i="14" s="1"/>
  <c r="HJ15" i="2"/>
  <c r="JA143" i="14" s="1"/>
  <c r="HD15" i="2"/>
  <c r="IU143" i="14" s="1"/>
  <c r="GY15" i="2"/>
  <c r="IP143" i="14" s="1"/>
  <c r="GT15" i="2"/>
  <c r="IK143" i="14" s="1"/>
  <c r="GO15" i="2"/>
  <c r="IF143" i="14" s="1"/>
  <c r="GJ15" i="2"/>
  <c r="IA143" i="14" s="1"/>
  <c r="GE15" i="2"/>
  <c r="HV143" i="14" s="1"/>
  <c r="FZ15" i="2"/>
  <c r="HQ143" i="14" s="1"/>
  <c r="FU15" i="2"/>
  <c r="HL143" i="14" s="1"/>
  <c r="FP15" i="2"/>
  <c r="HG143" i="14" s="1"/>
  <c r="FK15" i="2"/>
  <c r="HB143" i="14" s="1"/>
  <c r="FE15" i="2"/>
  <c r="GV143" i="14" s="1"/>
  <c r="GQ143" i="14"/>
  <c r="EU15" i="2"/>
  <c r="GL143" i="14" s="1"/>
  <c r="EP15" i="2"/>
  <c r="GG143" i="14" s="1"/>
  <c r="EK15" i="2"/>
  <c r="GB143" i="14" s="1"/>
  <c r="EF15" i="2"/>
  <c r="FW143" i="14" s="1"/>
  <c r="EA15" i="2"/>
  <c r="FR143" i="14" s="1"/>
  <c r="DV15" i="2"/>
  <c r="FM143" i="14" s="1"/>
  <c r="DQ15" i="2"/>
  <c r="FH143" i="14" s="1"/>
  <c r="DL15" i="2"/>
  <c r="FC143" i="14" s="1"/>
  <c r="DF15" i="2"/>
  <c r="EW143" i="14" s="1"/>
  <c r="BB15" i="2"/>
  <c r="CS143" i="14" s="1"/>
  <c r="AW15" i="2"/>
  <c r="CN143" i="14" s="1"/>
  <c r="AR15" i="2"/>
  <c r="CI143" i="14" s="1"/>
  <c r="AM15" i="2"/>
  <c r="CD143" i="14" s="1"/>
  <c r="AH15" i="2"/>
  <c r="BY143" i="14" s="1"/>
  <c r="AC15" i="2"/>
  <c r="BT143" i="14" s="1"/>
  <c r="S15" i="2"/>
  <c r="BJ143" i="14" s="1"/>
  <c r="N15" i="2"/>
  <c r="BE143" i="14" s="1"/>
  <c r="H15" i="2"/>
  <c r="AY143" i="14" s="1"/>
  <c r="IX14" i="2"/>
  <c r="KO142" i="14" s="1"/>
  <c r="IS14" i="2"/>
  <c r="KJ142" i="14" s="1"/>
  <c r="IN14" i="2"/>
  <c r="KE142" i="14" s="1"/>
  <c r="II14" i="2"/>
  <c r="JZ142" i="14" s="1"/>
  <c r="ID14" i="2"/>
  <c r="JU142" i="14" s="1"/>
  <c r="HY14" i="2"/>
  <c r="JP142" i="14" s="1"/>
  <c r="HT14" i="2"/>
  <c r="JK142" i="14" s="1"/>
  <c r="HO14" i="2"/>
  <c r="JF142" i="14" s="1"/>
  <c r="HJ14" i="2"/>
  <c r="JA142" i="14" s="1"/>
  <c r="HD14" i="2"/>
  <c r="IU142" i="14" s="1"/>
  <c r="GY14" i="2"/>
  <c r="IP142" i="14" s="1"/>
  <c r="GT14" i="2"/>
  <c r="IK142" i="14" s="1"/>
  <c r="GO14" i="2"/>
  <c r="IF142" i="14" s="1"/>
  <c r="GJ14" i="2"/>
  <c r="IA142" i="14" s="1"/>
  <c r="GE14" i="2"/>
  <c r="HV142" i="14" s="1"/>
  <c r="FZ14" i="2"/>
  <c r="HQ142" i="14" s="1"/>
  <c r="FU14" i="2"/>
  <c r="HL142" i="14" s="1"/>
  <c r="FP14" i="2"/>
  <c r="HG142" i="14" s="1"/>
  <c r="FK14" i="2"/>
  <c r="HB142" i="14" s="1"/>
  <c r="FE14" i="2"/>
  <c r="GV142" i="14" s="1"/>
  <c r="GQ142" i="14"/>
  <c r="EU14" i="2"/>
  <c r="GL142" i="14" s="1"/>
  <c r="EP14" i="2"/>
  <c r="GG142" i="14" s="1"/>
  <c r="EK14" i="2"/>
  <c r="GB142" i="14" s="1"/>
  <c r="EF14" i="2"/>
  <c r="FW142" i="14" s="1"/>
  <c r="EA14" i="2"/>
  <c r="FR142" i="14" s="1"/>
  <c r="DV14" i="2"/>
  <c r="FM142" i="14" s="1"/>
  <c r="DQ14" i="2"/>
  <c r="FH142" i="14" s="1"/>
  <c r="DL14" i="2"/>
  <c r="FC142" i="14" s="1"/>
  <c r="DF14" i="2"/>
  <c r="EW142" i="14" s="1"/>
  <c r="BB14" i="2"/>
  <c r="CS142" i="14" s="1"/>
  <c r="AW14" i="2"/>
  <c r="CN142" i="14" s="1"/>
  <c r="AR14" i="2"/>
  <c r="CI142" i="14" s="1"/>
  <c r="AM14" i="2"/>
  <c r="CD142" i="14" s="1"/>
  <c r="AH14" i="2"/>
  <c r="BY142" i="14" s="1"/>
  <c r="AC14" i="2"/>
  <c r="BT142" i="14" s="1"/>
  <c r="S14" i="2"/>
  <c r="BJ142" i="14" s="1"/>
  <c r="N14" i="2"/>
  <c r="BE142" i="14" s="1"/>
  <c r="H14" i="2"/>
  <c r="AY142" i="14" s="1"/>
  <c r="IX13" i="2"/>
  <c r="KO141" i="14" s="1"/>
  <c r="IS13" i="2"/>
  <c r="KJ141" i="14" s="1"/>
  <c r="IN13" i="2"/>
  <c r="KE141" i="14" s="1"/>
  <c r="II13" i="2"/>
  <c r="JZ141" i="14" s="1"/>
  <c r="ID13" i="2"/>
  <c r="JU141" i="14" s="1"/>
  <c r="HY13" i="2"/>
  <c r="JP141" i="14" s="1"/>
  <c r="HT13" i="2"/>
  <c r="JK141" i="14" s="1"/>
  <c r="HO13" i="2"/>
  <c r="JF141" i="14" s="1"/>
  <c r="HJ13" i="2"/>
  <c r="JA141" i="14" s="1"/>
  <c r="HD13" i="2"/>
  <c r="IU141" i="14" s="1"/>
  <c r="GY13" i="2"/>
  <c r="IP141" i="14" s="1"/>
  <c r="GT13" i="2"/>
  <c r="IK141" i="14" s="1"/>
  <c r="GO13" i="2"/>
  <c r="IF141" i="14" s="1"/>
  <c r="GJ13" i="2"/>
  <c r="IA141" i="14" s="1"/>
  <c r="GE13" i="2"/>
  <c r="HV141" i="14" s="1"/>
  <c r="FZ13" i="2"/>
  <c r="HQ141" i="14" s="1"/>
  <c r="FU13" i="2"/>
  <c r="HL141" i="14" s="1"/>
  <c r="FP13" i="2"/>
  <c r="HG141" i="14" s="1"/>
  <c r="FK13" i="2"/>
  <c r="HB141" i="14" s="1"/>
  <c r="FE13" i="2"/>
  <c r="GV141" i="14" s="1"/>
  <c r="GQ141" i="14"/>
  <c r="EU13" i="2"/>
  <c r="GL141" i="14" s="1"/>
  <c r="EP13" i="2"/>
  <c r="GG141" i="14" s="1"/>
  <c r="EK13" i="2"/>
  <c r="GB141" i="14" s="1"/>
  <c r="EF13" i="2"/>
  <c r="FW141" i="14" s="1"/>
  <c r="EA13" i="2"/>
  <c r="FR141" i="14" s="1"/>
  <c r="DV13" i="2"/>
  <c r="FM141" i="14" s="1"/>
  <c r="DQ13" i="2"/>
  <c r="FH141" i="14" s="1"/>
  <c r="DL13" i="2"/>
  <c r="FC141" i="14" s="1"/>
  <c r="DF13" i="2"/>
  <c r="EW141" i="14" s="1"/>
  <c r="BB13" i="2"/>
  <c r="CS141" i="14" s="1"/>
  <c r="AW13" i="2"/>
  <c r="CN141" i="14" s="1"/>
  <c r="AR13" i="2"/>
  <c r="CI141" i="14" s="1"/>
  <c r="AM13" i="2"/>
  <c r="CD141" i="14" s="1"/>
  <c r="AH13" i="2"/>
  <c r="BY141" i="14" s="1"/>
  <c r="AC13" i="2"/>
  <c r="BT141" i="14" s="1"/>
  <c r="S13" i="2"/>
  <c r="BJ141" i="14" s="1"/>
  <c r="N13" i="2"/>
  <c r="BE141" i="14" s="1"/>
  <c r="H13" i="2"/>
  <c r="AY141" i="14" s="1"/>
  <c r="IX12" i="2"/>
  <c r="KO140" i="14" s="1"/>
  <c r="IS12" i="2"/>
  <c r="KJ140" i="14" s="1"/>
  <c r="IN12" i="2"/>
  <c r="KE140" i="14" s="1"/>
  <c r="II12" i="2"/>
  <c r="JZ140" i="14" s="1"/>
  <c r="ID12" i="2"/>
  <c r="JU140" i="14" s="1"/>
  <c r="HY12" i="2"/>
  <c r="JP140" i="14" s="1"/>
  <c r="HT12" i="2"/>
  <c r="JK140" i="14" s="1"/>
  <c r="HO12" i="2"/>
  <c r="JF140" i="14" s="1"/>
  <c r="HJ12" i="2"/>
  <c r="JA140" i="14" s="1"/>
  <c r="HD12" i="2"/>
  <c r="IU140" i="14" s="1"/>
  <c r="GY12" i="2"/>
  <c r="IP140" i="14" s="1"/>
  <c r="GT12" i="2"/>
  <c r="IK140" i="14" s="1"/>
  <c r="GO12" i="2"/>
  <c r="IF140" i="14" s="1"/>
  <c r="GJ12" i="2"/>
  <c r="IA140" i="14" s="1"/>
  <c r="GE12" i="2"/>
  <c r="HV140" i="14" s="1"/>
  <c r="FZ12" i="2"/>
  <c r="HQ140" i="14" s="1"/>
  <c r="FU12" i="2"/>
  <c r="HL140" i="14" s="1"/>
  <c r="FP12" i="2"/>
  <c r="HG140" i="14" s="1"/>
  <c r="FK12" i="2"/>
  <c r="HB140" i="14" s="1"/>
  <c r="FE12" i="2"/>
  <c r="GV140" i="14" s="1"/>
  <c r="GQ140" i="14"/>
  <c r="EU12" i="2"/>
  <c r="GL140" i="14" s="1"/>
  <c r="EP12" i="2"/>
  <c r="GG140" i="14" s="1"/>
  <c r="EK12" i="2"/>
  <c r="GB140" i="14" s="1"/>
  <c r="EF12" i="2"/>
  <c r="FW140" i="14" s="1"/>
  <c r="EA12" i="2"/>
  <c r="FR140" i="14" s="1"/>
  <c r="DV12" i="2"/>
  <c r="FM140" i="14" s="1"/>
  <c r="DQ12" i="2"/>
  <c r="FH140" i="14" s="1"/>
  <c r="DL12" i="2"/>
  <c r="FC140" i="14" s="1"/>
  <c r="DF12" i="2"/>
  <c r="EW140" i="14" s="1"/>
  <c r="BB12" i="2"/>
  <c r="CS140" i="14" s="1"/>
  <c r="AW12" i="2"/>
  <c r="CN140" i="14" s="1"/>
  <c r="AR12" i="2"/>
  <c r="CI140" i="14" s="1"/>
  <c r="AM12" i="2"/>
  <c r="CD140" i="14" s="1"/>
  <c r="AH12" i="2"/>
  <c r="BY140" i="14" s="1"/>
  <c r="AC12" i="2"/>
  <c r="BT140" i="14" s="1"/>
  <c r="S12" i="2"/>
  <c r="BJ140" i="14" s="1"/>
  <c r="N12" i="2"/>
  <c r="BE140" i="14" s="1"/>
  <c r="H12" i="2"/>
  <c r="AY140" i="14" s="1"/>
  <c r="IX11" i="2"/>
  <c r="KO139" i="14" s="1"/>
  <c r="IS11" i="2"/>
  <c r="KJ139" i="14" s="1"/>
  <c r="IN11" i="2"/>
  <c r="KE139" i="14" s="1"/>
  <c r="II11" i="2"/>
  <c r="JZ139" i="14" s="1"/>
  <c r="ID11" i="2"/>
  <c r="JU139" i="14" s="1"/>
  <c r="HY11" i="2"/>
  <c r="JP139" i="14" s="1"/>
  <c r="HT11" i="2"/>
  <c r="JK139" i="14" s="1"/>
  <c r="HO11" i="2"/>
  <c r="JF139" i="14" s="1"/>
  <c r="HJ11" i="2"/>
  <c r="JA139" i="14" s="1"/>
  <c r="HD11" i="2"/>
  <c r="IU139" i="14" s="1"/>
  <c r="GY11" i="2"/>
  <c r="IP139" i="14" s="1"/>
  <c r="GT11" i="2"/>
  <c r="IK139" i="14" s="1"/>
  <c r="GO11" i="2"/>
  <c r="IF139" i="14" s="1"/>
  <c r="GJ11" i="2"/>
  <c r="IA139" i="14" s="1"/>
  <c r="GE11" i="2"/>
  <c r="HV139" i="14" s="1"/>
  <c r="FZ11" i="2"/>
  <c r="HQ139" i="14" s="1"/>
  <c r="FU11" i="2"/>
  <c r="HL139" i="14" s="1"/>
  <c r="FP11" i="2"/>
  <c r="HG139" i="14" s="1"/>
  <c r="FK11" i="2"/>
  <c r="HB139" i="14" s="1"/>
  <c r="FE11" i="2"/>
  <c r="GV139" i="14" s="1"/>
  <c r="GQ139" i="14"/>
  <c r="EU11" i="2"/>
  <c r="GL139" i="14" s="1"/>
  <c r="EP11" i="2"/>
  <c r="GG139" i="14" s="1"/>
  <c r="EK11" i="2"/>
  <c r="GB139" i="14" s="1"/>
  <c r="EF11" i="2"/>
  <c r="FW139" i="14" s="1"/>
  <c r="EA11" i="2"/>
  <c r="FR139" i="14" s="1"/>
  <c r="DV11" i="2"/>
  <c r="FM139" i="14" s="1"/>
  <c r="DQ11" i="2"/>
  <c r="FH139" i="14" s="1"/>
  <c r="DL11" i="2"/>
  <c r="FC139" i="14" s="1"/>
  <c r="DF11" i="2"/>
  <c r="EW139" i="14" s="1"/>
  <c r="BB11" i="2"/>
  <c r="CS139" i="14" s="1"/>
  <c r="AW11" i="2"/>
  <c r="CN139" i="14" s="1"/>
  <c r="AR11" i="2"/>
  <c r="CI139" i="14" s="1"/>
  <c r="AM11" i="2"/>
  <c r="CD139" i="14" s="1"/>
  <c r="AH11" i="2"/>
  <c r="BY139" i="14" s="1"/>
  <c r="AC11" i="2"/>
  <c r="BT139" i="14" s="1"/>
  <c r="S11" i="2"/>
  <c r="BJ139" i="14" s="1"/>
  <c r="N11" i="2"/>
  <c r="BE139" i="14" s="1"/>
  <c r="H11" i="2"/>
  <c r="AY139" i="14" s="1"/>
  <c r="IX10" i="2"/>
  <c r="KO138" i="14" s="1"/>
  <c r="IS10" i="2"/>
  <c r="KJ138" i="14" s="1"/>
  <c r="IN10" i="2"/>
  <c r="KE138" i="14" s="1"/>
  <c r="II10" i="2"/>
  <c r="JZ138" i="14" s="1"/>
  <c r="ID10" i="2"/>
  <c r="JU138" i="14" s="1"/>
  <c r="HY10" i="2"/>
  <c r="JP138" i="14" s="1"/>
  <c r="HT10" i="2"/>
  <c r="JK138" i="14" s="1"/>
  <c r="HO10" i="2"/>
  <c r="JF138" i="14" s="1"/>
  <c r="HJ10" i="2"/>
  <c r="JA138" i="14" s="1"/>
  <c r="HD10" i="2"/>
  <c r="IU138" i="14" s="1"/>
  <c r="GY10" i="2"/>
  <c r="IP138" i="14" s="1"/>
  <c r="GT10" i="2"/>
  <c r="IK138" i="14" s="1"/>
  <c r="GO10" i="2"/>
  <c r="IF138" i="14" s="1"/>
  <c r="GJ10" i="2"/>
  <c r="IA138" i="14" s="1"/>
  <c r="GE10" i="2"/>
  <c r="HV138" i="14" s="1"/>
  <c r="FZ10" i="2"/>
  <c r="HQ138" i="14" s="1"/>
  <c r="FU10" i="2"/>
  <c r="HL138" i="14" s="1"/>
  <c r="FP10" i="2"/>
  <c r="HG138" i="14" s="1"/>
  <c r="FK10" i="2"/>
  <c r="HB138" i="14" s="1"/>
  <c r="FE10" i="2"/>
  <c r="GV138" i="14" s="1"/>
  <c r="GQ138" i="14"/>
  <c r="EU10" i="2"/>
  <c r="GL138" i="14" s="1"/>
  <c r="EP10" i="2"/>
  <c r="GG138" i="14" s="1"/>
  <c r="EK10" i="2"/>
  <c r="GB138" i="14" s="1"/>
  <c r="EF10" i="2"/>
  <c r="FW138" i="14" s="1"/>
  <c r="EA10" i="2"/>
  <c r="FR138" i="14" s="1"/>
  <c r="DV10" i="2"/>
  <c r="FM138" i="14" s="1"/>
  <c r="DQ10" i="2"/>
  <c r="FH138" i="14" s="1"/>
  <c r="DL10" i="2"/>
  <c r="FC138" i="14" s="1"/>
  <c r="DF10" i="2"/>
  <c r="EW138" i="14" s="1"/>
  <c r="BB10" i="2"/>
  <c r="CS138" i="14" s="1"/>
  <c r="AW10" i="2"/>
  <c r="CN138" i="14" s="1"/>
  <c r="AR10" i="2"/>
  <c r="CI138" i="14" s="1"/>
  <c r="AM10" i="2"/>
  <c r="CD138" i="14" s="1"/>
  <c r="AH10" i="2"/>
  <c r="BY138" i="14" s="1"/>
  <c r="AC10" i="2"/>
  <c r="BT138" i="14" s="1"/>
  <c r="S10" i="2"/>
  <c r="BJ138" i="14" s="1"/>
  <c r="N10" i="2"/>
  <c r="BE138" i="14" s="1"/>
  <c r="H10" i="2"/>
  <c r="AY138" i="14" s="1"/>
  <c r="IX9" i="2"/>
  <c r="KO137" i="14" s="1"/>
  <c r="IS9" i="2"/>
  <c r="KJ137" i="14" s="1"/>
  <c r="IN9" i="2"/>
  <c r="KE137" i="14" s="1"/>
  <c r="II9" i="2"/>
  <c r="JZ137" i="14" s="1"/>
  <c r="ID9" i="2"/>
  <c r="JU137" i="14" s="1"/>
  <c r="HY9" i="2"/>
  <c r="JP137" i="14" s="1"/>
  <c r="HT9" i="2"/>
  <c r="JK137" i="14" s="1"/>
  <c r="HO9" i="2"/>
  <c r="JF137" i="14" s="1"/>
  <c r="HJ9" i="2"/>
  <c r="JA137" i="14" s="1"/>
  <c r="HD9" i="2"/>
  <c r="IU137" i="14" s="1"/>
  <c r="GY9" i="2"/>
  <c r="IP137" i="14" s="1"/>
  <c r="GT9" i="2"/>
  <c r="IK137" i="14" s="1"/>
  <c r="GO9" i="2"/>
  <c r="IF137" i="14" s="1"/>
  <c r="GJ9" i="2"/>
  <c r="IA137" i="14" s="1"/>
  <c r="GE9" i="2"/>
  <c r="HV137" i="14" s="1"/>
  <c r="FZ9" i="2"/>
  <c r="HQ137" i="14" s="1"/>
  <c r="FU9" i="2"/>
  <c r="HL137" i="14" s="1"/>
  <c r="FP9" i="2"/>
  <c r="HG137" i="14" s="1"/>
  <c r="FK9" i="2"/>
  <c r="HB137" i="14" s="1"/>
  <c r="FE9" i="2"/>
  <c r="GV137" i="14" s="1"/>
  <c r="GQ137" i="14"/>
  <c r="EU9" i="2"/>
  <c r="GL137" i="14" s="1"/>
  <c r="EP9" i="2"/>
  <c r="GG137" i="14" s="1"/>
  <c r="EK9" i="2"/>
  <c r="GB137" i="14" s="1"/>
  <c r="EF9" i="2"/>
  <c r="FW137" i="14" s="1"/>
  <c r="EA9" i="2"/>
  <c r="FR137" i="14" s="1"/>
  <c r="DV9" i="2"/>
  <c r="FM137" i="14" s="1"/>
  <c r="DQ9" i="2"/>
  <c r="FH137" i="14" s="1"/>
  <c r="DL9" i="2"/>
  <c r="FC137" i="14" s="1"/>
  <c r="DF9" i="2"/>
  <c r="EW137" i="14" s="1"/>
  <c r="BB9" i="2"/>
  <c r="CS137" i="14" s="1"/>
  <c r="AW9" i="2"/>
  <c r="CN137" i="14" s="1"/>
  <c r="AR9" i="2"/>
  <c r="CI137" i="14" s="1"/>
  <c r="AM9" i="2"/>
  <c r="CD137" i="14" s="1"/>
  <c r="AH9" i="2"/>
  <c r="BY137" i="14" s="1"/>
  <c r="AC9" i="2"/>
  <c r="BT137" i="14" s="1"/>
  <c r="S9" i="2"/>
  <c r="BJ137" i="14" s="1"/>
  <c r="N9" i="2"/>
  <c r="BE137" i="14" s="1"/>
  <c r="H9" i="2"/>
  <c r="AY137" i="14" s="1"/>
  <c r="IX8" i="2"/>
  <c r="KO136" i="14" s="1"/>
  <c r="IS8" i="2"/>
  <c r="KJ136" i="14" s="1"/>
  <c r="IN8" i="2"/>
  <c r="KE136" i="14" s="1"/>
  <c r="II8" i="2"/>
  <c r="JZ136" i="14" s="1"/>
  <c r="ID8" i="2"/>
  <c r="JU136" i="14" s="1"/>
  <c r="HY8" i="2"/>
  <c r="JP136" i="14" s="1"/>
  <c r="HT8" i="2"/>
  <c r="JK136" i="14" s="1"/>
  <c r="HO8" i="2"/>
  <c r="JF136" i="14" s="1"/>
  <c r="HJ8" i="2"/>
  <c r="JA136" i="14" s="1"/>
  <c r="HD8" i="2"/>
  <c r="IU136" i="14" s="1"/>
  <c r="GY8" i="2"/>
  <c r="IP136" i="14" s="1"/>
  <c r="GT8" i="2"/>
  <c r="IK136" i="14" s="1"/>
  <c r="GO8" i="2"/>
  <c r="IF136" i="14" s="1"/>
  <c r="GJ8" i="2"/>
  <c r="IA136" i="14" s="1"/>
  <c r="GE8" i="2"/>
  <c r="HV136" i="14" s="1"/>
  <c r="FZ8" i="2"/>
  <c r="HQ136" i="14" s="1"/>
  <c r="FU8" i="2"/>
  <c r="HL136" i="14" s="1"/>
  <c r="FP8" i="2"/>
  <c r="HG136" i="14" s="1"/>
  <c r="FK8" i="2"/>
  <c r="HB136" i="14" s="1"/>
  <c r="FE8" i="2"/>
  <c r="GV136" i="14" s="1"/>
  <c r="GQ136" i="14"/>
  <c r="EU8" i="2"/>
  <c r="GL136" i="14" s="1"/>
  <c r="EP8" i="2"/>
  <c r="GG136" i="14" s="1"/>
  <c r="EK8" i="2"/>
  <c r="GB136" i="14" s="1"/>
  <c r="EF8" i="2"/>
  <c r="FW136" i="14" s="1"/>
  <c r="EA8" i="2"/>
  <c r="FR136" i="14" s="1"/>
  <c r="DV8" i="2"/>
  <c r="FM136" i="14" s="1"/>
  <c r="DQ8" i="2"/>
  <c r="FH136" i="14" s="1"/>
  <c r="DL8" i="2"/>
  <c r="FC136" i="14" s="1"/>
  <c r="DF8" i="2"/>
  <c r="EW136" i="14" s="1"/>
  <c r="BB8" i="2"/>
  <c r="CS136" i="14" s="1"/>
  <c r="AW8" i="2"/>
  <c r="CN136" i="14" s="1"/>
  <c r="AR8" i="2"/>
  <c r="CI136" i="14" s="1"/>
  <c r="AM8" i="2"/>
  <c r="CD136" i="14" s="1"/>
  <c r="AH8" i="2"/>
  <c r="BY136" i="14" s="1"/>
  <c r="AC8" i="2"/>
  <c r="BT136" i="14" s="1"/>
  <c r="S8" i="2"/>
  <c r="BJ136" i="14" s="1"/>
  <c r="N8" i="2"/>
  <c r="BE136" i="14" s="1"/>
  <c r="CR89" i="3" l="1"/>
  <c r="CS148" i="14"/>
  <c r="HK89" i="3"/>
  <c r="HL148" i="14"/>
  <c r="HR147" i="14"/>
  <c r="GC19" i="2"/>
  <c r="GB19" i="2"/>
  <c r="HQ88" i="3"/>
  <c r="IR89" i="3"/>
  <c r="IS148" i="14"/>
  <c r="JL89" i="3"/>
  <c r="JM148" i="14"/>
  <c r="BK89" i="3"/>
  <c r="BL148" i="14"/>
  <c r="AU89" i="3"/>
  <c r="AV148" i="14"/>
  <c r="CO89" i="3"/>
  <c r="CP148" i="14"/>
  <c r="FI89" i="3"/>
  <c r="FJ148" i="14"/>
  <c r="ES89" i="3"/>
  <c r="ET148" i="14"/>
  <c r="DL89" i="3"/>
  <c r="DM148" i="14"/>
  <c r="CV89" i="3"/>
  <c r="CW148" i="14"/>
  <c r="HJ89" i="3"/>
  <c r="HK148" i="14"/>
  <c r="GT89" i="3"/>
  <c r="GU148" i="14"/>
  <c r="JJ89" i="3"/>
  <c r="JK148" i="14"/>
  <c r="FK89" i="3"/>
  <c r="FL148" i="14"/>
  <c r="JK89" i="3"/>
  <c r="JL148" i="14"/>
  <c r="IT89" i="3"/>
  <c r="IU148" i="14"/>
  <c r="JM89" i="3"/>
  <c r="JN148" i="14"/>
  <c r="BJ89" i="3"/>
  <c r="BK148" i="14"/>
  <c r="CI89" i="3"/>
  <c r="CJ148" i="14"/>
  <c r="CN89" i="3"/>
  <c r="CO148" i="14"/>
  <c r="FH89" i="3"/>
  <c r="FI148" i="14"/>
  <c r="ER89" i="3"/>
  <c r="ES148" i="14"/>
  <c r="DK89" i="3"/>
  <c r="DL148" i="14"/>
  <c r="CU89" i="3"/>
  <c r="CV148" i="14"/>
  <c r="HI89" i="3"/>
  <c r="HJ148" i="14"/>
  <c r="GS89" i="3"/>
  <c r="GT148" i="14"/>
  <c r="IP89" i="3"/>
  <c r="IQ148" i="14"/>
  <c r="EU89" i="3"/>
  <c r="EV148" i="14"/>
  <c r="IU89" i="3"/>
  <c r="IV148" i="14"/>
  <c r="JO89" i="3"/>
  <c r="JP148" i="14"/>
  <c r="BI89" i="3"/>
  <c r="BJ148" i="14"/>
  <c r="CH89" i="3"/>
  <c r="CI148" i="14"/>
  <c r="CM89" i="3"/>
  <c r="CN148" i="14"/>
  <c r="FG89" i="3"/>
  <c r="FH148" i="14"/>
  <c r="DJ89" i="3"/>
  <c r="DK148" i="14"/>
  <c r="CT89" i="3"/>
  <c r="CU148" i="14"/>
  <c r="HH89" i="3"/>
  <c r="HI148" i="14"/>
  <c r="GR89" i="3"/>
  <c r="GS148" i="14"/>
  <c r="AW89" i="3"/>
  <c r="AX148" i="14"/>
  <c r="ET89" i="3"/>
  <c r="EU148" i="14"/>
  <c r="IV89" i="3"/>
  <c r="IW148" i="14"/>
  <c r="JP89" i="3"/>
  <c r="JQ148" i="14"/>
  <c r="JX89" i="3"/>
  <c r="JY148" i="14"/>
  <c r="BH89" i="3"/>
  <c r="BI148" i="14"/>
  <c r="CG89" i="3"/>
  <c r="CH148" i="14"/>
  <c r="CL89" i="3"/>
  <c r="CM148" i="14"/>
  <c r="FF89" i="3"/>
  <c r="FG148" i="14"/>
  <c r="DI89" i="3"/>
  <c r="DJ148" i="14"/>
  <c r="GQ89" i="3"/>
  <c r="GR148" i="14"/>
  <c r="HG89" i="3"/>
  <c r="HH148" i="14"/>
  <c r="IM19" i="2"/>
  <c r="KC147" i="14"/>
  <c r="KB88" i="3"/>
  <c r="DM89" i="3"/>
  <c r="DN148" i="14"/>
  <c r="IW89" i="3"/>
  <c r="IX148" i="14"/>
  <c r="JS89" i="3"/>
  <c r="JT148" i="14"/>
  <c r="AT89" i="3"/>
  <c r="AU148" i="14"/>
  <c r="BG89" i="3"/>
  <c r="BH148" i="14"/>
  <c r="CF89" i="3"/>
  <c r="CG148" i="14"/>
  <c r="CK89" i="3"/>
  <c r="CL148" i="14"/>
  <c r="FE89" i="3"/>
  <c r="FF148" i="14"/>
  <c r="DH89" i="3"/>
  <c r="DI148" i="14"/>
  <c r="HF89" i="3"/>
  <c r="HG148" i="14"/>
  <c r="KB147" i="14"/>
  <c r="KA88" i="3"/>
  <c r="GV89" i="3"/>
  <c r="GW148" i="14"/>
  <c r="BL89" i="3"/>
  <c r="BM148" i="14"/>
  <c r="JQ89" i="3"/>
  <c r="JR148" i="14"/>
  <c r="JN89" i="3"/>
  <c r="JO148" i="14"/>
  <c r="CE89" i="3"/>
  <c r="CF148" i="14"/>
  <c r="DG89" i="3"/>
  <c r="DH148" i="14"/>
  <c r="GU89" i="3"/>
  <c r="GV148" i="14"/>
  <c r="JR89" i="3"/>
  <c r="JS148" i="14"/>
  <c r="BF89" i="3"/>
  <c r="BG148" i="14"/>
  <c r="FD89" i="3"/>
  <c r="FE148" i="14"/>
  <c r="HE89" i="3"/>
  <c r="HF148" i="14"/>
  <c r="IZ89" i="3"/>
  <c r="JA148" i="14"/>
  <c r="JT89" i="3"/>
  <c r="JU148" i="14"/>
  <c r="JI89" i="3"/>
  <c r="JJ148" i="14"/>
  <c r="BU89" i="3"/>
  <c r="BV148" i="14"/>
  <c r="BE89" i="3"/>
  <c r="BF148" i="14"/>
  <c r="CD89" i="3"/>
  <c r="CE148" i="14"/>
  <c r="CS89" i="3"/>
  <c r="CT148" i="14"/>
  <c r="FC89" i="3"/>
  <c r="FD148" i="14"/>
  <c r="DF89" i="3"/>
  <c r="DG148" i="14"/>
  <c r="HD89" i="3"/>
  <c r="HE148" i="14"/>
  <c r="BM89" i="3"/>
  <c r="BN148" i="14"/>
  <c r="HL89" i="3"/>
  <c r="HM148" i="14"/>
  <c r="CW89" i="3"/>
  <c r="CX148" i="14"/>
  <c r="IX89" i="3"/>
  <c r="IY148" i="14"/>
  <c r="BV89" i="3"/>
  <c r="BW148" i="14"/>
  <c r="CJ89" i="3"/>
  <c r="CK148" i="14"/>
  <c r="JA89" i="3"/>
  <c r="JB148" i="14"/>
  <c r="JU89" i="3"/>
  <c r="JV148" i="14"/>
  <c r="JD89" i="3"/>
  <c r="JE148" i="14"/>
  <c r="BT89" i="3"/>
  <c r="BU148" i="14"/>
  <c r="BD89" i="3"/>
  <c r="BE148" i="14"/>
  <c r="CC89" i="3"/>
  <c r="CD148" i="14"/>
  <c r="GO89" i="3"/>
  <c r="GP148" i="14"/>
  <c r="FB89" i="3"/>
  <c r="FC148" i="14"/>
  <c r="DE89" i="3"/>
  <c r="DF148" i="14"/>
  <c r="HC89" i="3"/>
  <c r="HD148" i="14"/>
  <c r="KE147" i="14"/>
  <c r="IO19" i="2"/>
  <c r="KD88" i="3"/>
  <c r="DN89" i="3"/>
  <c r="DO148" i="14"/>
  <c r="IQ89" i="3"/>
  <c r="IR148" i="14"/>
  <c r="JB89" i="3"/>
  <c r="JC148" i="14"/>
  <c r="JV89" i="3"/>
  <c r="JW148" i="14"/>
  <c r="IY89" i="3"/>
  <c r="IZ148" i="14"/>
  <c r="BS89" i="3"/>
  <c r="BT148" i="14"/>
  <c r="BC89" i="3"/>
  <c r="BD148" i="14"/>
  <c r="CB89" i="3"/>
  <c r="CC148" i="14"/>
  <c r="FQ89" i="3"/>
  <c r="FR148" i="14"/>
  <c r="FA89" i="3"/>
  <c r="FB148" i="14"/>
  <c r="DD89" i="3"/>
  <c r="DE148" i="14"/>
  <c r="HB89" i="3"/>
  <c r="HC148" i="14"/>
  <c r="FQ88" i="3"/>
  <c r="FR147" i="14"/>
  <c r="JC89" i="3"/>
  <c r="JD148" i="14"/>
  <c r="JW89" i="3"/>
  <c r="JX148" i="14"/>
  <c r="IS89" i="3"/>
  <c r="IT148" i="14"/>
  <c r="BR89" i="3"/>
  <c r="BS148" i="14"/>
  <c r="BB89" i="3"/>
  <c r="BC148" i="14"/>
  <c r="CA89" i="3"/>
  <c r="CB148" i="14"/>
  <c r="FP89" i="3"/>
  <c r="FQ148" i="14"/>
  <c r="EZ89" i="3"/>
  <c r="FA148" i="14"/>
  <c r="DC89" i="3"/>
  <c r="DD148" i="14"/>
  <c r="GA20" i="2"/>
  <c r="HA89" i="3"/>
  <c r="HB148" i="14"/>
  <c r="DQ88" i="3"/>
  <c r="DR147" i="14"/>
  <c r="JE89" i="3"/>
  <c r="JF148" i="14"/>
  <c r="JY89" i="3"/>
  <c r="JZ148" i="14"/>
  <c r="BQ89" i="3"/>
  <c r="BR148" i="14"/>
  <c r="BA89" i="3"/>
  <c r="BB148" i="14"/>
  <c r="BZ89" i="3"/>
  <c r="CA148" i="14"/>
  <c r="FO89" i="3"/>
  <c r="FP148" i="14"/>
  <c r="EY89" i="3"/>
  <c r="EZ148" i="14"/>
  <c r="DR89" i="3"/>
  <c r="DS148" i="14"/>
  <c r="DB89" i="3"/>
  <c r="DC148" i="14"/>
  <c r="HP89" i="3"/>
  <c r="HQ148" i="14"/>
  <c r="GZ89" i="3"/>
  <c r="HA148" i="14"/>
  <c r="DS147" i="14"/>
  <c r="CC19" i="2"/>
  <c r="DR88" i="3"/>
  <c r="AV89" i="3"/>
  <c r="AW148" i="14"/>
  <c r="JF89" i="3"/>
  <c r="JG148" i="14"/>
  <c r="JZ89" i="3"/>
  <c r="KA148" i="14"/>
  <c r="BP89" i="3"/>
  <c r="BQ148" i="14"/>
  <c r="AZ89" i="3"/>
  <c r="BA148" i="14"/>
  <c r="BY89" i="3"/>
  <c r="BZ148" i="14"/>
  <c r="FN89" i="3"/>
  <c r="FO148" i="14"/>
  <c r="EX89" i="3"/>
  <c r="EY148" i="14"/>
  <c r="DQ89" i="3"/>
  <c r="DR148" i="14"/>
  <c r="DA89" i="3"/>
  <c r="DB148" i="14"/>
  <c r="HO89" i="3"/>
  <c r="HP148" i="14"/>
  <c r="GY89" i="3"/>
  <c r="GZ148" i="14"/>
  <c r="KD89" i="3"/>
  <c r="KE148" i="14"/>
  <c r="CX89" i="3"/>
  <c r="CY148" i="14"/>
  <c r="FJ89" i="3"/>
  <c r="FK148" i="14"/>
  <c r="JG89" i="3"/>
  <c r="JH148" i="14"/>
  <c r="KA89" i="3"/>
  <c r="KB148" i="14"/>
  <c r="BO89" i="3"/>
  <c r="BP148" i="14"/>
  <c r="AY89" i="3"/>
  <c r="AZ148" i="14"/>
  <c r="BX89" i="3"/>
  <c r="BY148" i="14"/>
  <c r="FM89" i="3"/>
  <c r="FN148" i="14"/>
  <c r="EW89" i="3"/>
  <c r="EX148" i="14"/>
  <c r="DP89" i="3"/>
  <c r="DQ148" i="14"/>
  <c r="CZ89" i="3"/>
  <c r="DA148" i="14"/>
  <c r="HN89" i="3"/>
  <c r="HO148" i="14"/>
  <c r="GX89" i="3"/>
  <c r="GY148" i="14"/>
  <c r="CP89" i="3"/>
  <c r="CQ148" i="14"/>
  <c r="JH89" i="3"/>
  <c r="JI148" i="14"/>
  <c r="KB89" i="3"/>
  <c r="KC148" i="14"/>
  <c r="BN89" i="3"/>
  <c r="BO148" i="14"/>
  <c r="AX89" i="3"/>
  <c r="AY148" i="14"/>
  <c r="BW89" i="3"/>
  <c r="BX148" i="14"/>
  <c r="FL89" i="3"/>
  <c r="FM148" i="14"/>
  <c r="EV89" i="3"/>
  <c r="EW148" i="14"/>
  <c r="DO89" i="3"/>
  <c r="DP148" i="14"/>
  <c r="CY89" i="3"/>
  <c r="CZ148" i="14"/>
  <c r="HM89" i="3"/>
  <c r="HN148" i="14"/>
  <c r="GW89" i="3"/>
  <c r="GX148" i="14"/>
  <c r="N29" i="3"/>
  <c r="N35" i="3" s="1"/>
  <c r="G29" i="3"/>
  <c r="G35" i="3" s="1"/>
  <c r="D29" i="3"/>
  <c r="M29" i="3"/>
  <c r="H29" i="3"/>
  <c r="P29" i="3"/>
  <c r="P35" i="3" s="1"/>
  <c r="Q29" i="3"/>
  <c r="Q35" i="3" s="1"/>
  <c r="I29" i="3"/>
  <c r="I35" i="3" s="1"/>
  <c r="J29" i="3"/>
  <c r="J35" i="3" s="1"/>
  <c r="R29" i="3"/>
  <c r="R35" i="3" s="1"/>
  <c r="E29" i="3"/>
  <c r="E35" i="3" s="1"/>
  <c r="K29" i="3"/>
  <c r="K35" i="3" s="1"/>
  <c r="O29" i="3"/>
  <c r="O35" i="3" s="1"/>
  <c r="S29" i="3"/>
  <c r="S35" i="3" s="1"/>
  <c r="L29" i="3"/>
  <c r="L35" i="3" s="1"/>
  <c r="F29" i="3"/>
  <c r="F35" i="3" s="1"/>
  <c r="H35" i="3"/>
  <c r="D35" i="3"/>
  <c r="M35" i="3"/>
  <c r="EB19" i="2"/>
  <c r="FS147" i="14" s="1"/>
  <c r="FP88" i="3"/>
  <c r="L22" i="8"/>
  <c r="L23" i="8"/>
  <c r="JE81" i="3"/>
  <c r="JO83" i="3"/>
  <c r="JY85" i="3"/>
  <c r="IT87" i="3"/>
  <c r="KI87" i="3"/>
  <c r="EQ80" i="3"/>
  <c r="BN79" i="3"/>
  <c r="KI79" i="3"/>
  <c r="FV79" i="3"/>
  <c r="HK79" i="3"/>
  <c r="CR81" i="3"/>
  <c r="GF81" i="3"/>
  <c r="HU81" i="3"/>
  <c r="BD82" i="3"/>
  <c r="FB83" i="3"/>
  <c r="GP83" i="3"/>
  <c r="IE83" i="3"/>
  <c r="BX85" i="3"/>
  <c r="FL85" i="3"/>
  <c r="HA85" i="3"/>
  <c r="CH87" i="3"/>
  <c r="FV87" i="3"/>
  <c r="HK87" i="3"/>
  <c r="DC81" i="3"/>
  <c r="DH86" i="3"/>
  <c r="DM83" i="3"/>
  <c r="DR80" i="3"/>
  <c r="DW85" i="3"/>
  <c r="EB82" i="3"/>
  <c r="EG79" i="3"/>
  <c r="EG87" i="3"/>
  <c r="EL84" i="3"/>
  <c r="EQ81" i="3"/>
  <c r="IT79" i="3"/>
  <c r="IZ78" i="3"/>
  <c r="CR80" i="3"/>
  <c r="GF80" i="3"/>
  <c r="HU80" i="3"/>
  <c r="JJ80" i="3"/>
  <c r="BD81" i="3"/>
  <c r="FB82" i="3"/>
  <c r="GP82" i="3"/>
  <c r="IE82" i="3"/>
  <c r="JT82" i="3"/>
  <c r="BX84" i="3"/>
  <c r="FL84" i="3"/>
  <c r="HA84" i="3"/>
  <c r="IO84" i="3"/>
  <c r="KD84" i="3"/>
  <c r="CH86" i="3"/>
  <c r="FV86" i="3"/>
  <c r="HK86" i="3"/>
  <c r="IZ86" i="3"/>
  <c r="KN86" i="3"/>
  <c r="CW80" i="3"/>
  <c r="DC82" i="3"/>
  <c r="DH79" i="3"/>
  <c r="DH87" i="3"/>
  <c r="DM84" i="3"/>
  <c r="DR81" i="3"/>
  <c r="DW86" i="3"/>
  <c r="EB83" i="3"/>
  <c r="EG80" i="3"/>
  <c r="EL85" i="3"/>
  <c r="EQ82" i="3"/>
  <c r="BN85" i="3"/>
  <c r="HF77" i="3"/>
  <c r="JE78" i="3"/>
  <c r="CR79" i="3"/>
  <c r="HU79" i="3"/>
  <c r="JJ79" i="3"/>
  <c r="BD80" i="3"/>
  <c r="EV80" i="3"/>
  <c r="GK80" i="3"/>
  <c r="HZ80" i="3"/>
  <c r="JO80" i="3"/>
  <c r="BI81" i="3"/>
  <c r="GP81" i="3"/>
  <c r="IE81" i="3"/>
  <c r="JT81" i="3"/>
  <c r="BS82" i="3"/>
  <c r="FG82" i="3"/>
  <c r="GU82" i="3"/>
  <c r="IJ82" i="3"/>
  <c r="HA83" i="3"/>
  <c r="IO83" i="3"/>
  <c r="KD83" i="3"/>
  <c r="CC84" i="3"/>
  <c r="FQ84" i="3"/>
  <c r="HF84" i="3"/>
  <c r="HK85" i="3"/>
  <c r="IZ85" i="3"/>
  <c r="KN85" i="3"/>
  <c r="CM86" i="3"/>
  <c r="GA86" i="3"/>
  <c r="HP86" i="3"/>
  <c r="CR87" i="3"/>
  <c r="HU87" i="3"/>
  <c r="JJ87" i="3"/>
  <c r="CW87" i="3"/>
  <c r="CW79" i="3"/>
  <c r="DC83" i="3"/>
  <c r="DH80" i="3"/>
  <c r="DM77" i="3"/>
  <c r="DM85" i="3"/>
  <c r="DR82" i="3"/>
  <c r="DW79" i="3"/>
  <c r="DW87" i="3"/>
  <c r="EB84" i="3"/>
  <c r="EG81" i="3"/>
  <c r="EL78" i="3"/>
  <c r="EL86" i="3"/>
  <c r="EQ83" i="3"/>
  <c r="BN84" i="3"/>
  <c r="FQ78" i="3"/>
  <c r="EV79" i="3"/>
  <c r="GK79" i="3"/>
  <c r="HZ79" i="3"/>
  <c r="JO79" i="3"/>
  <c r="BI80" i="3"/>
  <c r="JT80" i="3"/>
  <c r="BS81" i="3"/>
  <c r="FG81" i="3"/>
  <c r="GU81" i="3"/>
  <c r="IJ81" i="3"/>
  <c r="JY81" i="3"/>
  <c r="IO82" i="3"/>
  <c r="KD82" i="3"/>
  <c r="CC83" i="3"/>
  <c r="FQ83" i="3"/>
  <c r="HF83" i="3"/>
  <c r="IT83" i="3"/>
  <c r="KI83" i="3"/>
  <c r="IZ84" i="3"/>
  <c r="KN84" i="3"/>
  <c r="CM85" i="3"/>
  <c r="GA85" i="3"/>
  <c r="HP85" i="3"/>
  <c r="JE85" i="3"/>
  <c r="JJ86" i="3"/>
  <c r="EV87" i="3"/>
  <c r="GK87" i="3"/>
  <c r="HZ87" i="3"/>
  <c r="JO87" i="3"/>
  <c r="CW86" i="3"/>
  <c r="CW78" i="3"/>
  <c r="DC84" i="3"/>
  <c r="DH81" i="3"/>
  <c r="DM86" i="3"/>
  <c r="DR83" i="3"/>
  <c r="DW80" i="3"/>
  <c r="EB85" i="3"/>
  <c r="EG82" i="3"/>
  <c r="EL79" i="3"/>
  <c r="EL87" i="3"/>
  <c r="EQ84" i="3"/>
  <c r="BN83" i="3"/>
  <c r="HA77" i="3"/>
  <c r="GA77" i="3"/>
  <c r="GF78" i="3"/>
  <c r="GF77" i="3"/>
  <c r="HZ78" i="3"/>
  <c r="FB79" i="3"/>
  <c r="GP79" i="3"/>
  <c r="IE79" i="3"/>
  <c r="BS80" i="3"/>
  <c r="FG80" i="3"/>
  <c r="GU80" i="3"/>
  <c r="IJ80" i="3"/>
  <c r="JY80" i="3"/>
  <c r="BX81" i="3"/>
  <c r="FL81" i="3"/>
  <c r="HA81" i="3"/>
  <c r="CC82" i="3"/>
  <c r="FQ82" i="3"/>
  <c r="HF82" i="3"/>
  <c r="IT82" i="3"/>
  <c r="KI82" i="3"/>
  <c r="CH83" i="3"/>
  <c r="FV83" i="3"/>
  <c r="HK83" i="3"/>
  <c r="KN83" i="3"/>
  <c r="CM84" i="3"/>
  <c r="GA84" i="3"/>
  <c r="HP84" i="3"/>
  <c r="JE84" i="3"/>
  <c r="CR85" i="3"/>
  <c r="GF85" i="3"/>
  <c r="HU85" i="3"/>
  <c r="BD86" i="3"/>
  <c r="EV86" i="3"/>
  <c r="GK86" i="3"/>
  <c r="HZ86" i="3"/>
  <c r="JO86" i="3"/>
  <c r="BI87" i="3"/>
  <c r="FB87" i="3"/>
  <c r="GP87" i="3"/>
  <c r="IE87" i="3"/>
  <c r="IE78" i="3"/>
  <c r="CW84" i="3"/>
  <c r="DC78" i="3"/>
  <c r="HF80" i="3"/>
  <c r="HP82" i="3"/>
  <c r="HZ84" i="3"/>
  <c r="BI85" i="3"/>
  <c r="GU86" i="3"/>
  <c r="IJ86" i="3"/>
  <c r="IT77" i="3"/>
  <c r="HK77" i="3"/>
  <c r="GK77" i="3"/>
  <c r="AX84" i="3"/>
  <c r="DC77" i="3"/>
  <c r="EB78" i="3"/>
  <c r="FG87" i="3"/>
  <c r="BS87" i="3"/>
  <c r="GK85" i="3"/>
  <c r="EV85" i="3"/>
  <c r="GA83" i="3"/>
  <c r="CM83" i="3"/>
  <c r="BN82" i="3"/>
  <c r="FQ81" i="3"/>
  <c r="CC81" i="3"/>
  <c r="FG79" i="3"/>
  <c r="CC77" i="3"/>
  <c r="CH77" i="3"/>
  <c r="IZ77" i="3"/>
  <c r="EV77" i="3"/>
  <c r="HZ77" i="3"/>
  <c r="FB78" i="3"/>
  <c r="BS79" i="3"/>
  <c r="BI77" i="3"/>
  <c r="FB77" i="3"/>
  <c r="GP77" i="3"/>
  <c r="IE77" i="3"/>
  <c r="BS78" i="3"/>
  <c r="FG78" i="3"/>
  <c r="GU78" i="3"/>
  <c r="IJ78" i="3"/>
  <c r="JY78" i="3"/>
  <c r="BX79" i="3"/>
  <c r="AX83" i="3"/>
  <c r="IJ87" i="3"/>
  <c r="GU87" i="3"/>
  <c r="JY86" i="3"/>
  <c r="BI86" i="3"/>
  <c r="HZ85" i="3"/>
  <c r="CW85" i="3"/>
  <c r="JO84" i="3"/>
  <c r="HP83" i="3"/>
  <c r="JE82" i="3"/>
  <c r="HF81" i="3"/>
  <c r="KI80" i="3"/>
  <c r="IT80" i="3"/>
  <c r="IJ79" i="3"/>
  <c r="GU79" i="3"/>
  <c r="KI77" i="3"/>
  <c r="BI78" i="3"/>
  <c r="BS77" i="3"/>
  <c r="FG77" i="3"/>
  <c r="GU77" i="3"/>
  <c r="IJ77" i="3"/>
  <c r="JY77" i="3"/>
  <c r="HA78" i="3"/>
  <c r="IO78" i="3"/>
  <c r="KD78" i="3"/>
  <c r="AX82" i="3"/>
  <c r="EG77" i="3"/>
  <c r="JY87" i="3"/>
  <c r="FL86" i="3"/>
  <c r="BX86" i="3"/>
  <c r="JO85" i="3"/>
  <c r="FB84" i="3"/>
  <c r="JE83" i="3"/>
  <c r="GF82" i="3"/>
  <c r="KI81" i="3"/>
  <c r="IT81" i="3"/>
  <c r="FV80" i="3"/>
  <c r="CH80" i="3"/>
  <c r="JY79" i="3"/>
  <c r="BX78" i="3"/>
  <c r="EQ77" i="3"/>
  <c r="FQ77" i="3"/>
  <c r="BX77" i="3"/>
  <c r="FL77" i="3"/>
  <c r="IO77" i="3"/>
  <c r="KD77" i="3"/>
  <c r="IT78" i="3"/>
  <c r="KI78" i="3"/>
  <c r="CH79" i="3"/>
  <c r="AX81" i="3"/>
  <c r="DH77" i="3"/>
  <c r="EG78" i="3"/>
  <c r="IZ87" i="3"/>
  <c r="FL87" i="3"/>
  <c r="BX87" i="3"/>
  <c r="HA86" i="3"/>
  <c r="KD85" i="3"/>
  <c r="IO85" i="3"/>
  <c r="FB85" i="3"/>
  <c r="IE84" i="3"/>
  <c r="GP84" i="3"/>
  <c r="JT83" i="3"/>
  <c r="GF83" i="3"/>
  <c r="BD83" i="3"/>
  <c r="HU82" i="3"/>
  <c r="CR82" i="3"/>
  <c r="JJ81" i="3"/>
  <c r="FV81" i="3"/>
  <c r="CH81" i="3"/>
  <c r="HK80" i="3"/>
  <c r="IZ79" i="3"/>
  <c r="FL79" i="3"/>
  <c r="GP78" i="3"/>
  <c r="DR78" i="3"/>
  <c r="JO77" i="3"/>
  <c r="CH78" i="3"/>
  <c r="FV78" i="3"/>
  <c r="HK78" i="3"/>
  <c r="KN78" i="3"/>
  <c r="AX80" i="3"/>
  <c r="AX77" i="3"/>
  <c r="DH78" i="3"/>
  <c r="DW77" i="3"/>
  <c r="BN78" i="3"/>
  <c r="KN87" i="3"/>
  <c r="HA87" i="3"/>
  <c r="GA87" i="3"/>
  <c r="DM87" i="3"/>
  <c r="CM87" i="3"/>
  <c r="KD86" i="3"/>
  <c r="IO86" i="3"/>
  <c r="FB86" i="3"/>
  <c r="EB86" i="3"/>
  <c r="BN86" i="3"/>
  <c r="IE85" i="3"/>
  <c r="GP85" i="3"/>
  <c r="FQ85" i="3"/>
  <c r="DC85" i="3"/>
  <c r="CC85" i="3"/>
  <c r="JT84" i="3"/>
  <c r="GF84" i="3"/>
  <c r="DR84" i="3"/>
  <c r="BD84" i="3"/>
  <c r="HU83" i="3"/>
  <c r="FG83" i="3"/>
  <c r="EG83" i="3"/>
  <c r="CR83" i="3"/>
  <c r="BS83" i="3"/>
  <c r="JJ82" i="3"/>
  <c r="FV82" i="3"/>
  <c r="DH82" i="3"/>
  <c r="CH82" i="3"/>
  <c r="HK81" i="3"/>
  <c r="GK81" i="3"/>
  <c r="EV81" i="3"/>
  <c r="DW81" i="3"/>
  <c r="IZ80" i="3"/>
  <c r="FL80" i="3"/>
  <c r="EL80" i="3"/>
  <c r="BX80" i="3"/>
  <c r="KN79" i="3"/>
  <c r="HA79" i="3"/>
  <c r="GA79" i="3"/>
  <c r="DM79" i="3"/>
  <c r="CM79" i="3"/>
  <c r="BD77" i="3"/>
  <c r="HP78" i="3"/>
  <c r="AX87" i="3"/>
  <c r="CW77" i="3"/>
  <c r="DW78" i="3"/>
  <c r="EL77" i="3"/>
  <c r="BN77" i="3"/>
  <c r="KD87" i="3"/>
  <c r="IO87" i="3"/>
  <c r="HP87" i="3"/>
  <c r="EB87" i="3"/>
  <c r="BN87" i="3"/>
  <c r="JE86" i="3"/>
  <c r="IE86" i="3"/>
  <c r="GP86" i="3"/>
  <c r="FQ86" i="3"/>
  <c r="DC86" i="3"/>
  <c r="CC86" i="3"/>
  <c r="JT85" i="3"/>
  <c r="HF85" i="3"/>
  <c r="EQ85" i="3"/>
  <c r="DR85" i="3"/>
  <c r="BD85" i="3"/>
  <c r="KI84" i="3"/>
  <c r="IT84" i="3"/>
  <c r="HU84" i="3"/>
  <c r="FG84" i="3"/>
  <c r="EG84" i="3"/>
  <c r="CR84" i="3"/>
  <c r="BS84" i="3"/>
  <c r="JJ83" i="3"/>
  <c r="IJ83" i="3"/>
  <c r="GU83" i="3"/>
  <c r="DH83" i="3"/>
  <c r="JY82" i="3"/>
  <c r="HK82" i="3"/>
  <c r="GK82" i="3"/>
  <c r="EV82" i="3"/>
  <c r="DW82" i="3"/>
  <c r="BI82" i="3"/>
  <c r="IZ81" i="3"/>
  <c r="HZ81" i="3"/>
  <c r="EL81" i="3"/>
  <c r="CW81" i="3"/>
  <c r="KN80" i="3"/>
  <c r="HA80" i="3"/>
  <c r="GA80" i="3"/>
  <c r="DM80" i="3"/>
  <c r="CM80" i="3"/>
  <c r="KD79" i="3"/>
  <c r="IO79" i="3"/>
  <c r="HP79" i="3"/>
  <c r="EB79" i="3"/>
  <c r="CC79" i="3"/>
  <c r="FL78" i="3"/>
  <c r="CC78" i="3"/>
  <c r="GA78" i="3"/>
  <c r="HP77" i="3"/>
  <c r="AX78" i="3"/>
  <c r="CR78" i="3"/>
  <c r="JJ78" i="3"/>
  <c r="BD79" i="3"/>
  <c r="AX86" i="3"/>
  <c r="JE87" i="3"/>
  <c r="FQ87" i="3"/>
  <c r="DC87" i="3"/>
  <c r="CC87" i="3"/>
  <c r="JT86" i="3"/>
  <c r="HF86" i="3"/>
  <c r="GF86" i="3"/>
  <c r="EQ86" i="3"/>
  <c r="DR86" i="3"/>
  <c r="KI85" i="3"/>
  <c r="IT85" i="3"/>
  <c r="FG85" i="3"/>
  <c r="EG85" i="3"/>
  <c r="BS85" i="3"/>
  <c r="JJ84" i="3"/>
  <c r="IJ84" i="3"/>
  <c r="GU84" i="3"/>
  <c r="FV84" i="3"/>
  <c r="DH84" i="3"/>
  <c r="CH84" i="3"/>
  <c r="JY83" i="3"/>
  <c r="GK83" i="3"/>
  <c r="EV83" i="3"/>
  <c r="DW83" i="3"/>
  <c r="BI83" i="3"/>
  <c r="IZ82" i="3"/>
  <c r="HZ82" i="3"/>
  <c r="FL82" i="3"/>
  <c r="EL82" i="3"/>
  <c r="CW82" i="3"/>
  <c r="BX82" i="3"/>
  <c r="KN81" i="3"/>
  <c r="JO81" i="3"/>
  <c r="GA81" i="3"/>
  <c r="DM81" i="3"/>
  <c r="CM81" i="3"/>
  <c r="KD80" i="3"/>
  <c r="IO80" i="3"/>
  <c r="HP80" i="3"/>
  <c r="FB80" i="3"/>
  <c r="EB80" i="3"/>
  <c r="BN80" i="3"/>
  <c r="JE79" i="3"/>
  <c r="FQ79" i="3"/>
  <c r="DC79" i="3"/>
  <c r="JT78" i="3"/>
  <c r="HF78" i="3"/>
  <c r="EQ78" i="3"/>
  <c r="KN77" i="3"/>
  <c r="JT77" i="3"/>
  <c r="DR77" i="3"/>
  <c r="FV77" i="3"/>
  <c r="CM78" i="3"/>
  <c r="AX79" i="3"/>
  <c r="JE77" i="3"/>
  <c r="HU78" i="3"/>
  <c r="CR77" i="3"/>
  <c r="HU77" i="3"/>
  <c r="JJ77" i="3"/>
  <c r="BD78" i="3"/>
  <c r="EV78" i="3"/>
  <c r="GK78" i="3"/>
  <c r="JO78" i="3"/>
  <c r="AX85" i="3"/>
  <c r="DM78" i="3"/>
  <c r="EB77" i="3"/>
  <c r="JT87" i="3"/>
  <c r="HF87" i="3"/>
  <c r="GF87" i="3"/>
  <c r="EQ87" i="3"/>
  <c r="DR87" i="3"/>
  <c r="BD87" i="3"/>
  <c r="KI86" i="3"/>
  <c r="IT86" i="3"/>
  <c r="HU86" i="3"/>
  <c r="FG86" i="3"/>
  <c r="EG86" i="3"/>
  <c r="CR86" i="3"/>
  <c r="BS86" i="3"/>
  <c r="JJ85" i="3"/>
  <c r="IJ85" i="3"/>
  <c r="GU85" i="3"/>
  <c r="FV85" i="3"/>
  <c r="DH85" i="3"/>
  <c r="CH85" i="3"/>
  <c r="JY84" i="3"/>
  <c r="HK84" i="3"/>
  <c r="GK84" i="3"/>
  <c r="EV84" i="3"/>
  <c r="DW84" i="3"/>
  <c r="BI84" i="3"/>
  <c r="IZ83" i="3"/>
  <c r="HZ83" i="3"/>
  <c r="FL83" i="3"/>
  <c r="EL83" i="3"/>
  <c r="CW83" i="3"/>
  <c r="BX83" i="3"/>
  <c r="KN82" i="3"/>
  <c r="JO82" i="3"/>
  <c r="HA82" i="3"/>
  <c r="GA82" i="3"/>
  <c r="DM82" i="3"/>
  <c r="CM82" i="3"/>
  <c r="KD81" i="3"/>
  <c r="IO81" i="3"/>
  <c r="HP81" i="3"/>
  <c r="FB81" i="3"/>
  <c r="EB81" i="3"/>
  <c r="BN81" i="3"/>
  <c r="JE80" i="3"/>
  <c r="IE80" i="3"/>
  <c r="GP80" i="3"/>
  <c r="FQ80" i="3"/>
  <c r="DC80" i="3"/>
  <c r="CC80" i="3"/>
  <c r="JT79" i="3"/>
  <c r="HF79" i="3"/>
  <c r="GF79" i="3"/>
  <c r="EQ79" i="3"/>
  <c r="DR79" i="3"/>
  <c r="BI79" i="3"/>
  <c r="CM77" i="3"/>
  <c r="J58" i="3"/>
  <c r="J18" i="3" s="1"/>
  <c r="I58" i="3"/>
  <c r="I18" i="3" s="1"/>
  <c r="K58" i="3"/>
  <c r="K18" i="3" s="1"/>
  <c r="K56" i="3"/>
  <c r="G56" i="3"/>
  <c r="F56" i="3"/>
  <c r="I56" i="3"/>
  <c r="H56" i="3"/>
  <c r="J56" i="3"/>
  <c r="KF147" i="14" l="1"/>
  <c r="IS19" i="2"/>
  <c r="IP19" i="2"/>
  <c r="IQ19" i="2"/>
  <c r="KE88" i="3"/>
  <c r="IO20" i="2"/>
  <c r="HQ89" i="3"/>
  <c r="HR148" i="14"/>
  <c r="KD147" i="14"/>
  <c r="KC88" i="3"/>
  <c r="IM20" i="2"/>
  <c r="CE19" i="2"/>
  <c r="DT147" i="14"/>
  <c r="CD19" i="2"/>
  <c r="DS88" i="3"/>
  <c r="CC20" i="2"/>
  <c r="HR88" i="3"/>
  <c r="HS147" i="14"/>
  <c r="GB20" i="2"/>
  <c r="HT147" i="14"/>
  <c r="GC20" i="2"/>
  <c r="HS88" i="3"/>
  <c r="GE19" i="2"/>
  <c r="GD19" i="2"/>
  <c r="ED19" i="2"/>
  <c r="FU147" i="14" s="1"/>
  <c r="EC19" i="2"/>
  <c r="FT147" i="14" s="1"/>
  <c r="FR88" i="3"/>
  <c r="EB20" i="2"/>
  <c r="I57" i="3"/>
  <c r="I19" i="3" s="1"/>
  <c r="K17" i="3"/>
  <c r="K57" i="3"/>
  <c r="K19" i="3" s="1"/>
  <c r="J17" i="3"/>
  <c r="J57" i="3"/>
  <c r="J19" i="3" s="1"/>
  <c r="H17" i="3"/>
  <c r="H59" i="3"/>
  <c r="I59" i="3"/>
  <c r="I60" i="3" s="1"/>
  <c r="I17" i="3"/>
  <c r="F59" i="3"/>
  <c r="G59" i="3"/>
  <c r="G17" i="3"/>
  <c r="J59" i="3"/>
  <c r="J60" i="3" s="1"/>
  <c r="K59" i="3"/>
  <c r="F17" i="3"/>
  <c r="M28" i="3" l="1"/>
  <c r="M34" i="3" s="1"/>
  <c r="Q28" i="3"/>
  <c r="Q34" i="3" s="1"/>
  <c r="I28" i="3"/>
  <c r="I34" i="3" s="1"/>
  <c r="D28" i="3"/>
  <c r="D34" i="3" s="1"/>
  <c r="P28" i="3"/>
  <c r="P34" i="3" s="1"/>
  <c r="J28" i="3"/>
  <c r="J34" i="3" s="1"/>
  <c r="O28" i="3"/>
  <c r="O34" i="3" s="1"/>
  <c r="K28" i="3"/>
  <c r="K34" i="3" s="1"/>
  <c r="N28" i="3"/>
  <c r="N34" i="3" s="1"/>
  <c r="S28" i="3"/>
  <c r="S34" i="3" s="1"/>
  <c r="R28" i="3"/>
  <c r="R34" i="3" s="1"/>
  <c r="L28" i="3"/>
  <c r="L34" i="3" s="1"/>
  <c r="H28" i="3"/>
  <c r="H34" i="3" s="1"/>
  <c r="G28" i="3"/>
  <c r="G34" i="3" s="1"/>
  <c r="E28" i="3"/>
  <c r="E34" i="3" s="1"/>
  <c r="F28" i="3"/>
  <c r="F34" i="3" s="1"/>
  <c r="DS89" i="3"/>
  <c r="DT148" i="14"/>
  <c r="FR89" i="3"/>
  <c r="FS148" i="14"/>
  <c r="IR19" i="2"/>
  <c r="KH147" i="14"/>
  <c r="KG88" i="3"/>
  <c r="IQ20" i="2"/>
  <c r="KE89" i="3"/>
  <c r="KF148" i="14"/>
  <c r="HS89" i="3"/>
  <c r="HT148" i="14"/>
  <c r="HR89" i="3"/>
  <c r="HS148" i="14"/>
  <c r="KG147" i="14"/>
  <c r="KF88" i="3"/>
  <c r="IP20" i="2"/>
  <c r="HV147" i="14"/>
  <c r="GE20" i="2"/>
  <c r="HU88" i="3"/>
  <c r="GF19" i="2"/>
  <c r="IT19" i="2"/>
  <c r="KJ147" i="14"/>
  <c r="KI88" i="3"/>
  <c r="IS20" i="2"/>
  <c r="DU147" i="14"/>
  <c r="DT88" i="3"/>
  <c r="CD20" i="2"/>
  <c r="DV147" i="14"/>
  <c r="CG19" i="2"/>
  <c r="CF19" i="2"/>
  <c r="DU88" i="3"/>
  <c r="CE20" i="2"/>
  <c r="KC89" i="3"/>
  <c r="KD148" i="14"/>
  <c r="HT88" i="3"/>
  <c r="HU147" i="14"/>
  <c r="GD20" i="2"/>
  <c r="FS88" i="3"/>
  <c r="EC20" i="2"/>
  <c r="EF19" i="2"/>
  <c r="FW147" i="14" s="1"/>
  <c r="EE19" i="2"/>
  <c r="FV147" i="14" s="1"/>
  <c r="FT88" i="3"/>
  <c r="ED20" i="2"/>
  <c r="I20" i="3"/>
  <c r="J20" i="3"/>
  <c r="K60" i="3"/>
  <c r="Q26" i="3" l="1"/>
  <c r="Q32" i="3" s="1"/>
  <c r="Q25" i="3"/>
  <c r="Q31" i="3" s="1"/>
  <c r="K26" i="3"/>
  <c r="K32" i="3" s="1"/>
  <c r="F26" i="3"/>
  <c r="F32" i="3" s="1"/>
  <c r="N26" i="3"/>
  <c r="N32" i="3" s="1"/>
  <c r="M25" i="3"/>
  <c r="M31" i="3" s="1"/>
  <c r="E25" i="3"/>
  <c r="E31" i="3" s="1"/>
  <c r="J26" i="3"/>
  <c r="J32" i="3" s="1"/>
  <c r="O26" i="3"/>
  <c r="O32" i="3" s="1"/>
  <c r="R25" i="3"/>
  <c r="R31" i="3" s="1"/>
  <c r="F25" i="3"/>
  <c r="F31" i="3" s="1"/>
  <c r="G26" i="3"/>
  <c r="G32" i="3" s="1"/>
  <c r="D26" i="3"/>
  <c r="D32" i="3" s="1"/>
  <c r="L25" i="3"/>
  <c r="L31" i="3" s="1"/>
  <c r="G25" i="3"/>
  <c r="G31" i="3" s="1"/>
  <c r="I25" i="3"/>
  <c r="I31" i="3" s="1"/>
  <c r="R26" i="3"/>
  <c r="R32" i="3" s="1"/>
  <c r="P26" i="3"/>
  <c r="P32" i="3" s="1"/>
  <c r="N25" i="3"/>
  <c r="N31" i="3" s="1"/>
  <c r="H25" i="3"/>
  <c r="H31" i="3" s="1"/>
  <c r="H26" i="3"/>
  <c r="H32" i="3" s="1"/>
  <c r="D25" i="3"/>
  <c r="D31" i="3" s="1"/>
  <c r="I26" i="3"/>
  <c r="I32" i="3" s="1"/>
  <c r="O25" i="3"/>
  <c r="O31" i="3" s="1"/>
  <c r="E26" i="3"/>
  <c r="E32" i="3" s="1"/>
  <c r="P25" i="3"/>
  <c r="P31" i="3" s="1"/>
  <c r="S26" i="3"/>
  <c r="S32" i="3" s="1"/>
  <c r="L26" i="3"/>
  <c r="L32" i="3" s="1"/>
  <c r="K25" i="3"/>
  <c r="K31" i="3" s="1"/>
  <c r="M26" i="3"/>
  <c r="M32" i="3" s="1"/>
  <c r="S25" i="3"/>
  <c r="S31" i="3" s="1"/>
  <c r="J25" i="3"/>
  <c r="J31" i="3" s="1"/>
  <c r="D27" i="3"/>
  <c r="D33" i="3" s="1"/>
  <c r="L27" i="3"/>
  <c r="L33" i="3" s="1"/>
  <c r="I27" i="3"/>
  <c r="I33" i="3" s="1"/>
  <c r="F15" i="3"/>
  <c r="F58" i="3" s="1"/>
  <c r="H27" i="3"/>
  <c r="H33" i="3" s="1"/>
  <c r="K27" i="3"/>
  <c r="K33" i="3" s="1"/>
  <c r="Q27" i="3"/>
  <c r="Q33" i="3" s="1"/>
  <c r="G27" i="3"/>
  <c r="G33" i="3" s="1"/>
  <c r="M27" i="3"/>
  <c r="M33" i="3" s="1"/>
  <c r="F27" i="3"/>
  <c r="F33" i="3" s="1"/>
  <c r="E27" i="3"/>
  <c r="E33" i="3" s="1"/>
  <c r="P27" i="3"/>
  <c r="P33" i="3" s="1"/>
  <c r="R27" i="3"/>
  <c r="R33" i="3" s="1"/>
  <c r="J27" i="3"/>
  <c r="J33" i="3" s="1"/>
  <c r="N27" i="3"/>
  <c r="N33" i="3" s="1"/>
  <c r="O27" i="3"/>
  <c r="O33" i="3" s="1"/>
  <c r="S27" i="3"/>
  <c r="S33" i="3" s="1"/>
  <c r="DW147" i="14"/>
  <c r="DV88" i="3"/>
  <c r="CF20" i="2"/>
  <c r="DX147" i="14"/>
  <c r="CH19" i="2"/>
  <c r="DW88" i="3"/>
  <c r="CG20" i="2"/>
  <c r="KI89" i="3"/>
  <c r="KJ148" i="14"/>
  <c r="IX19" i="2"/>
  <c r="KK147" i="14"/>
  <c r="IV19" i="2"/>
  <c r="IU19" i="2"/>
  <c r="KJ88" i="3"/>
  <c r="IT20" i="2"/>
  <c r="FT89" i="3"/>
  <c r="FU148" i="14"/>
  <c r="FS89" i="3"/>
  <c r="FT148" i="14"/>
  <c r="KG89" i="3"/>
  <c r="KH148" i="14"/>
  <c r="KI147" i="14"/>
  <c r="KH88" i="3"/>
  <c r="IR20" i="2"/>
  <c r="HT89" i="3"/>
  <c r="HU148" i="14"/>
  <c r="HW147" i="14"/>
  <c r="GH19" i="2"/>
  <c r="GG19" i="2"/>
  <c r="HV88" i="3"/>
  <c r="GF20" i="2"/>
  <c r="HU89" i="3"/>
  <c r="HV148" i="14"/>
  <c r="DT89" i="3"/>
  <c r="DU148" i="14"/>
  <c r="DU89" i="3"/>
  <c r="DV148" i="14"/>
  <c r="KF89" i="3"/>
  <c r="KG148" i="14"/>
  <c r="EG19" i="2"/>
  <c r="FX147" i="14" s="1"/>
  <c r="FU88" i="3"/>
  <c r="EE20" i="2"/>
  <c r="FV88" i="3"/>
  <c r="EF20" i="2"/>
  <c r="K20" i="3"/>
  <c r="F18" i="3" l="1"/>
  <c r="F57" i="3"/>
  <c r="F19" i="3" s="1"/>
  <c r="F60" i="3"/>
  <c r="F20" i="3" s="1"/>
  <c r="HX147" i="14"/>
  <c r="GG20" i="2"/>
  <c r="HW88" i="3"/>
  <c r="HY147" i="14"/>
  <c r="HX88" i="3"/>
  <c r="GH20" i="2"/>
  <c r="GI19" i="2"/>
  <c r="GJ19" i="2"/>
  <c r="FU89" i="3"/>
  <c r="FV148" i="14"/>
  <c r="KH89" i="3"/>
  <c r="KI148" i="14"/>
  <c r="KL147" i="14"/>
  <c r="KK88" i="3"/>
  <c r="IU20" i="2"/>
  <c r="DW89" i="3"/>
  <c r="DX148" i="14"/>
  <c r="FV89" i="3"/>
  <c r="FW148" i="14"/>
  <c r="CI19" i="2"/>
  <c r="DY147" i="14"/>
  <c r="CJ19" i="2"/>
  <c r="DX88" i="3"/>
  <c r="CH20" i="2"/>
  <c r="KJ89" i="3"/>
  <c r="KK148" i="14"/>
  <c r="KO147" i="14"/>
  <c r="KN88" i="3"/>
  <c r="IX20" i="2"/>
  <c r="DV89" i="3"/>
  <c r="DW148" i="14"/>
  <c r="HV89" i="3"/>
  <c r="HW148" i="14"/>
  <c r="KM147" i="14"/>
  <c r="KL88" i="3"/>
  <c r="IV20" i="2"/>
  <c r="EI19" i="2"/>
  <c r="FZ147" i="14" s="1"/>
  <c r="EH19" i="2"/>
  <c r="FY147" i="14" s="1"/>
  <c r="FW88" i="3"/>
  <c r="EG20" i="2"/>
  <c r="KK89" i="3" l="1"/>
  <c r="KL148" i="14"/>
  <c r="HX89" i="3"/>
  <c r="HY148" i="14"/>
  <c r="DX89" i="3"/>
  <c r="DY148" i="14"/>
  <c r="FW89" i="3"/>
  <c r="FX148" i="14"/>
  <c r="HZ147" i="14"/>
  <c r="GI20" i="2"/>
  <c r="HY88" i="3"/>
  <c r="KL89" i="3"/>
  <c r="KM148" i="14"/>
  <c r="HW89" i="3"/>
  <c r="HX148" i="14"/>
  <c r="KN89" i="3"/>
  <c r="KO148" i="14"/>
  <c r="IA147" i="14"/>
  <c r="GJ20" i="2"/>
  <c r="GK19" i="2"/>
  <c r="HZ88" i="3"/>
  <c r="EA147" i="14"/>
  <c r="CK19" i="2"/>
  <c r="CL19" i="2"/>
  <c r="DZ88" i="3"/>
  <c r="CJ20" i="2"/>
  <c r="DZ147" i="14"/>
  <c r="DY88" i="3"/>
  <c r="CI20" i="2"/>
  <c r="FY88" i="3"/>
  <c r="EJ19" i="2"/>
  <c r="GA147" i="14" s="1"/>
  <c r="EK19" i="2"/>
  <c r="GB147" i="14" s="1"/>
  <c r="EI20" i="2"/>
  <c r="FX88" i="3"/>
  <c r="EH20" i="2"/>
  <c r="F15" i="9"/>
  <c r="IB147" i="14" l="1"/>
  <c r="GM19" i="2"/>
  <c r="GL19" i="2"/>
  <c r="IA88" i="3"/>
  <c r="GK20" i="2"/>
  <c r="HY89" i="3"/>
  <c r="HZ148" i="14"/>
  <c r="EB147" i="14"/>
  <c r="EA88" i="3"/>
  <c r="CK20" i="2"/>
  <c r="FX89" i="3"/>
  <c r="FY148" i="14"/>
  <c r="DY89" i="3"/>
  <c r="DZ148" i="14"/>
  <c r="DZ89" i="3"/>
  <c r="EA148" i="14"/>
  <c r="CM19" i="2"/>
  <c r="EC147" i="14"/>
  <c r="EB88" i="3"/>
  <c r="CL20" i="2"/>
  <c r="HZ89" i="3"/>
  <c r="IA148" i="14"/>
  <c r="FY89" i="3"/>
  <c r="FZ148" i="14"/>
  <c r="GA88" i="3"/>
  <c r="EK20" i="2"/>
  <c r="EL19" i="2"/>
  <c r="GC147" i="14" s="1"/>
  <c r="FZ88" i="3"/>
  <c r="EJ20" i="2"/>
  <c r="H14" i="9"/>
  <c r="H15" i="9" s="1"/>
  <c r="G14" i="9"/>
  <c r="GA89" i="3" l="1"/>
  <c r="GB148" i="14"/>
  <c r="IA89" i="3"/>
  <c r="IB148" i="14"/>
  <c r="ID147" i="14"/>
  <c r="GO19" i="2"/>
  <c r="IC88" i="3"/>
  <c r="GM20" i="2"/>
  <c r="GN19" i="2"/>
  <c r="FZ89" i="3"/>
  <c r="GA148" i="14"/>
  <c r="EA89" i="3"/>
  <c r="EB148" i="14"/>
  <c r="EB89" i="3"/>
  <c r="EC148" i="14"/>
  <c r="IC147" i="14"/>
  <c r="IB88" i="3"/>
  <c r="GL20" i="2"/>
  <c r="CO19" i="2"/>
  <c r="ED147" i="14"/>
  <c r="CN19" i="2"/>
  <c r="EC88" i="3"/>
  <c r="CM20" i="2"/>
  <c r="EN19" i="2"/>
  <c r="GE147" i="14" s="1"/>
  <c r="GB88" i="3"/>
  <c r="EM19" i="2"/>
  <c r="GD147" i="14" s="1"/>
  <c r="EL20" i="2"/>
  <c r="G15" i="9"/>
  <c r="I14" i="9"/>
  <c r="I15" i="9" s="1"/>
  <c r="IE147" i="14" l="1"/>
  <c r="GN20" i="2"/>
  <c r="ID88" i="3"/>
  <c r="EC89" i="3"/>
  <c r="ED148" i="14"/>
  <c r="GB89" i="3"/>
  <c r="GC148" i="14"/>
  <c r="EE147" i="14"/>
  <c r="ED88" i="3"/>
  <c r="CN20" i="2"/>
  <c r="IC89" i="3"/>
  <c r="ID148" i="14"/>
  <c r="IF147" i="14"/>
  <c r="IE88" i="3"/>
  <c r="GO20" i="2"/>
  <c r="GP19" i="2"/>
  <c r="EF147" i="14"/>
  <c r="EE88" i="3"/>
  <c r="CQ19" i="2"/>
  <c r="CP19" i="2"/>
  <c r="CO20" i="2"/>
  <c r="IB89" i="3"/>
  <c r="IC148" i="14"/>
  <c r="GC88" i="3"/>
  <c r="EM20" i="2"/>
  <c r="GD88" i="3"/>
  <c r="EP19" i="2"/>
  <c r="GG147" i="14" s="1"/>
  <c r="EO19" i="2"/>
  <c r="GF147" i="14" s="1"/>
  <c r="EN20" i="2"/>
  <c r="K14" i="9"/>
  <c r="K15" i="9" s="1"/>
  <c r="J14" i="9"/>
  <c r="J15" i="9" s="1"/>
  <c r="IG147" i="14" l="1"/>
  <c r="GP20" i="2"/>
  <c r="GR19" i="2"/>
  <c r="GQ19" i="2"/>
  <c r="IF88" i="3"/>
  <c r="ED89" i="3"/>
  <c r="EE148" i="14"/>
  <c r="GC89" i="3"/>
  <c r="GD148" i="14"/>
  <c r="IE89" i="3"/>
  <c r="IF148" i="14"/>
  <c r="GD89" i="3"/>
  <c r="GE148" i="14"/>
  <c r="CR19" i="2"/>
  <c r="EH147" i="14"/>
  <c r="EG88" i="3"/>
  <c r="CQ20" i="2"/>
  <c r="EE89" i="3"/>
  <c r="EF148" i="14"/>
  <c r="EG147" i="14"/>
  <c r="EF88" i="3"/>
  <c r="CP20" i="2"/>
  <c r="ID89" i="3"/>
  <c r="IE148" i="14"/>
  <c r="EQ19" i="2"/>
  <c r="GH147" i="14" s="1"/>
  <c r="GE88" i="3"/>
  <c r="EO20" i="2"/>
  <c r="GF88" i="3"/>
  <c r="EP20" i="2"/>
  <c r="L15" i="9"/>
  <c r="L14" i="9"/>
  <c r="GF89" i="3" l="1"/>
  <c r="GG148" i="14"/>
  <c r="II147" i="14"/>
  <c r="IH88" i="3"/>
  <c r="GT19" i="2"/>
  <c r="GR20" i="2"/>
  <c r="GS19" i="2"/>
  <c r="CT19" i="2"/>
  <c r="EI147" i="14"/>
  <c r="EH88" i="3"/>
  <c r="CS19" i="2"/>
  <c r="CR20" i="2"/>
  <c r="IF89" i="3"/>
  <c r="IG148" i="14"/>
  <c r="GE89" i="3"/>
  <c r="GF148" i="14"/>
  <c r="EF89" i="3"/>
  <c r="EG148" i="14"/>
  <c r="IH147" i="14"/>
  <c r="GQ20" i="2"/>
  <c r="IG88" i="3"/>
  <c r="EG89" i="3"/>
  <c r="EH148" i="14"/>
  <c r="ES19" i="2"/>
  <c r="GJ147" i="14" s="1"/>
  <c r="ER19" i="2"/>
  <c r="GI147" i="14" s="1"/>
  <c r="GG88" i="3"/>
  <c r="EQ20" i="2"/>
  <c r="EJ147" i="14" l="1"/>
  <c r="EI88" i="3"/>
  <c r="CS20" i="2"/>
  <c r="IJ147" i="14"/>
  <c r="II88" i="3"/>
  <c r="GS20" i="2"/>
  <c r="EH89" i="3"/>
  <c r="EI148" i="14"/>
  <c r="GG89" i="3"/>
  <c r="GH148" i="14"/>
  <c r="EK147" i="14"/>
  <c r="CV19" i="2"/>
  <c r="CU19" i="2"/>
  <c r="EJ88" i="3"/>
  <c r="CT20" i="2"/>
  <c r="IG89" i="3"/>
  <c r="IH148" i="14"/>
  <c r="IH89" i="3"/>
  <c r="II148" i="14"/>
  <c r="IK147" i="14"/>
  <c r="IJ88" i="3"/>
  <c r="GT20" i="2"/>
  <c r="GU19" i="2"/>
  <c r="GH88" i="3"/>
  <c r="ER20" i="2"/>
  <c r="EU19" i="2"/>
  <c r="GL147" i="14" s="1"/>
  <c r="ET19" i="2"/>
  <c r="GK147" i="14" s="1"/>
  <c r="GI88" i="3"/>
  <c r="ES20" i="2"/>
  <c r="EL147" i="14" l="1"/>
  <c r="EK88" i="3"/>
  <c r="CU20" i="2"/>
  <c r="EJ89" i="3"/>
  <c r="EK148" i="14"/>
  <c r="GI89" i="3"/>
  <c r="GJ148" i="14"/>
  <c r="EI89" i="3"/>
  <c r="EJ148" i="14"/>
  <c r="GH89" i="3"/>
  <c r="GI148" i="14"/>
  <c r="IL147" i="14"/>
  <c r="GU20" i="2"/>
  <c r="GW19" i="2"/>
  <c r="IK88" i="3"/>
  <c r="GV19" i="2"/>
  <c r="IJ89" i="3"/>
  <c r="IK148" i="14"/>
  <c r="EM147" i="14"/>
  <c r="CW19" i="2"/>
  <c r="EL88" i="3"/>
  <c r="CV20" i="2"/>
  <c r="II89" i="3"/>
  <c r="IJ148" i="14"/>
  <c r="EV19" i="2"/>
  <c r="GM147" i="14" s="1"/>
  <c r="GJ88" i="3"/>
  <c r="ET20" i="2"/>
  <c r="GK88" i="3"/>
  <c r="EU20" i="2"/>
  <c r="IN147" i="14" l="1"/>
  <c r="IM88" i="3"/>
  <c r="GW20" i="2"/>
  <c r="GY19" i="2"/>
  <c r="GJ89" i="3"/>
  <c r="GK148" i="14"/>
  <c r="IM147" i="14"/>
  <c r="IL88" i="3"/>
  <c r="GV20" i="2"/>
  <c r="IK89" i="3"/>
  <c r="IL148" i="14"/>
  <c r="EL89" i="3"/>
  <c r="EM148" i="14"/>
  <c r="GK89" i="3"/>
  <c r="GL148" i="14"/>
  <c r="CY19" i="2"/>
  <c r="EN147" i="14"/>
  <c r="CX19" i="2"/>
  <c r="EM88" i="3"/>
  <c r="CW20" i="2"/>
  <c r="EK89" i="3"/>
  <c r="EL148" i="14"/>
  <c r="EX19" i="2"/>
  <c r="GO147" i="14" s="1"/>
  <c r="GL88" i="3"/>
  <c r="EW19" i="2"/>
  <c r="GN147" i="14" s="1"/>
  <c r="EV20" i="2"/>
  <c r="IL89" i="3" l="1"/>
  <c r="IM148" i="14"/>
  <c r="IP147" i="14"/>
  <c r="GY20" i="2"/>
  <c r="IO88" i="3"/>
  <c r="GL89" i="3"/>
  <c r="GM148" i="14"/>
  <c r="EM89" i="3"/>
  <c r="EN148" i="14"/>
  <c r="EP147" i="14"/>
  <c r="DA19" i="2"/>
  <c r="EO88" i="3"/>
  <c r="CY20" i="2"/>
  <c r="IM89" i="3"/>
  <c r="IN148" i="14"/>
  <c r="EO147" i="14"/>
  <c r="EN88" i="3"/>
  <c r="G15" i="3" s="1"/>
  <c r="G58" i="3" s="1"/>
  <c r="CX20" i="2"/>
  <c r="GM88" i="3"/>
  <c r="H15" i="3" s="1"/>
  <c r="H58" i="3" s="1"/>
  <c r="EW20" i="2"/>
  <c r="GN88" i="3"/>
  <c r="EZ19" i="2"/>
  <c r="GQ147" i="14" s="1"/>
  <c r="EX20" i="2"/>
  <c r="H18" i="3" l="1"/>
  <c r="H57" i="3"/>
  <c r="H19" i="3" s="1"/>
  <c r="H60" i="3"/>
  <c r="H20" i="3" s="1"/>
  <c r="G18" i="3"/>
  <c r="G57" i="3"/>
  <c r="G19" i="3" s="1"/>
  <c r="G60" i="3"/>
  <c r="G20" i="3" s="1"/>
  <c r="EO89" i="3"/>
  <c r="EP148" i="14"/>
  <c r="ER147" i="14"/>
  <c r="EQ88" i="3"/>
  <c r="DA20" i="2"/>
  <c r="GM89" i="3"/>
  <c r="GN148" i="14"/>
  <c r="GN89" i="3"/>
  <c r="GO148" i="14"/>
  <c r="IO89" i="3"/>
  <c r="IP148" i="14"/>
  <c r="EN89" i="3"/>
  <c r="EO148" i="14"/>
  <c r="GP88" i="3"/>
  <c r="EZ20" i="2"/>
  <c r="L20" i="3" l="1"/>
  <c r="L19" i="3"/>
  <c r="GP89" i="3"/>
  <c r="GQ148" i="14"/>
  <c r="EQ89" i="3"/>
  <c r="ER148" i="14"/>
  <c r="M37" i="9" l="1"/>
  <c r="D37" i="9" s="1"/>
  <c r="G28" i="9" s="1"/>
  <c r="G29"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6" authorId="0" shapeId="0" xr:uid="{A68648DA-7D4A-4632-8789-E9117A12D07B}">
      <text>
        <r>
          <rPr>
            <sz val="9"/>
            <color indexed="81"/>
            <rFont val="Tahoma"/>
            <family val="2"/>
          </rPr>
          <t xml:space="preserve">
Enter the number of garments/prints required
</t>
        </r>
      </text>
    </comment>
    <comment ref="I6" authorId="0" shapeId="0" xr:uid="{4F36A79F-E958-4FD6-BCD8-D69B13516378}">
      <text>
        <r>
          <rPr>
            <b/>
            <sz val="9"/>
            <color indexed="81"/>
            <rFont val="Tahoma"/>
            <family val="2"/>
          </rPr>
          <t>user:</t>
        </r>
        <r>
          <rPr>
            <sz val="9"/>
            <color indexed="81"/>
            <rFont val="Tahoma"/>
            <family val="2"/>
          </rPr>
          <t xml:space="preserve">
</t>
        </r>
        <r>
          <rPr>
            <b/>
            <sz val="9"/>
            <color indexed="81"/>
            <rFont val="Tahoma"/>
            <family val="2"/>
          </rPr>
          <t>LIGHT</t>
        </r>
        <r>
          <rPr>
            <sz val="9"/>
            <color indexed="81"/>
            <rFont val="Tahoma"/>
            <family val="2"/>
          </rPr>
          <t xml:space="preserve"> - This is suitable for white or light coloured cotton garments only, we would print one layer of ink only.  You may select this option if you want to print a matt black on a white tee shirt or if you prefer a light finish and softer hand feel.  You MUST SPECIFY when you place your order if you require this style of print. 
</t>
        </r>
        <r>
          <rPr>
            <b/>
            <sz val="9"/>
            <color indexed="81"/>
            <rFont val="Tahoma"/>
            <family val="2"/>
          </rPr>
          <t>STANDARD</t>
        </r>
        <r>
          <rPr>
            <sz val="9"/>
            <color indexed="81"/>
            <rFont val="Tahoma"/>
            <family val="2"/>
          </rPr>
          <t xml:space="preserve"> - Our defaul print style for cotton garments.  This suitable for all coloured cotton garments.  We print a minimum of two layers of ink as standard to achieve good coverage and a slight gloss to the print.
</t>
        </r>
        <r>
          <rPr>
            <b/>
            <sz val="9"/>
            <color indexed="81"/>
            <rFont val="Tahoma"/>
            <family val="2"/>
          </rPr>
          <t>POLY</t>
        </r>
        <r>
          <rPr>
            <sz val="9"/>
            <color indexed="81"/>
            <rFont val="Tahoma"/>
            <family val="2"/>
          </rPr>
          <t xml:space="preserve"> - This is our standard for any garments containing Polyester, so most Hoodies, Dri-fit garments and a lot of Hi Vis garments etc.  We print three layers of polyester ink as standard to achieve good coverage and minimise dye migration.
</t>
        </r>
        <r>
          <rPr>
            <b/>
            <sz val="9"/>
            <color indexed="81"/>
            <rFont val="Tahoma"/>
            <family val="2"/>
          </rPr>
          <t>BLOCKER</t>
        </r>
        <r>
          <rPr>
            <sz val="9"/>
            <color indexed="81"/>
            <rFont val="Tahoma"/>
            <family val="2"/>
          </rPr>
          <t xml:space="preserve"> - Using Polyester ink as above with an additional special underbase layer to further reduce the possibility of dye migration, this is essential on softshell or sublimated garments and some dark coloured polyesters.
</t>
        </r>
        <r>
          <rPr>
            <b/>
            <sz val="9"/>
            <color indexed="81"/>
            <rFont val="Tahoma"/>
            <family val="2"/>
          </rPr>
          <t>SPECIALITY</t>
        </r>
        <r>
          <rPr>
            <sz val="9"/>
            <color indexed="81"/>
            <rFont val="Tahoma"/>
            <family val="2"/>
          </rPr>
          <t xml:space="preserve"> -ONLY AVAILABLE AS 1 COLOUR - This is for anything requiring a specialty ink.  Wet weather coated jackets, nylon rainjackets, sailing bags, PVC gear bags and aprons.  Some items may require inspection to confirm their suitability for screenprint.  
</t>
        </r>
        <r>
          <rPr>
            <b/>
            <sz val="9"/>
            <color indexed="81"/>
            <rFont val="Tahoma"/>
            <family val="2"/>
          </rPr>
          <t xml:space="preserve">WATERBASED </t>
        </r>
        <r>
          <rPr>
            <sz val="9"/>
            <color indexed="81"/>
            <rFont val="Tahoma"/>
            <family val="2"/>
          </rPr>
          <t>- Waterbased inks give a softer hand feel, best used on light coloured garments.  Using Virus eco friendly waterbased inks, colours are mixed to order and cannot be retained.  Therefore a minimum order quantity of 50 units applies for waterbased prints.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6" authorId="0" shapeId="0" xr:uid="{7AEC470A-3DB9-4614-B581-28B9D002BB5D}">
      <text>
        <r>
          <rPr>
            <b/>
            <sz val="9"/>
            <color indexed="81"/>
            <rFont val="Tahoma"/>
            <family val="2"/>
          </rPr>
          <t>user:</t>
        </r>
        <r>
          <rPr>
            <sz val="9"/>
            <color indexed="81"/>
            <rFont val="Tahoma"/>
            <family val="2"/>
          </rPr>
          <t xml:space="preserve">
Enter the number of bags/prints required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6" authorId="0" shapeId="0" xr:uid="{293CA43F-A2DD-44EA-A608-C2525834DBD8}">
      <text>
        <r>
          <rPr>
            <b/>
            <sz val="9"/>
            <color indexed="81"/>
            <rFont val="Tahoma"/>
            <family val="2"/>
          </rPr>
          <t>user:</t>
        </r>
        <r>
          <rPr>
            <sz val="9"/>
            <color indexed="81"/>
            <rFont val="Tahoma"/>
            <family val="2"/>
          </rPr>
          <t xml:space="preserve">
Enter the exact quantity required here.  Caps/hats should be counted as separate garments to apparel.  Knitted Beanies/heavy fleece garments may require a backing stitch and should also be counted separately to other apparel.</t>
        </r>
      </text>
    </comment>
    <comment ref="E77" authorId="0" shapeId="0" xr:uid="{07A6E25F-46AE-4499-B492-05B23FD681B3}">
      <text>
        <r>
          <rPr>
            <b/>
            <sz val="9"/>
            <color indexed="81"/>
            <rFont val="Tahoma"/>
            <family val="2"/>
          </rPr>
          <t>user:</t>
        </r>
        <r>
          <rPr>
            <sz val="9"/>
            <color indexed="81"/>
            <rFont val="Tahoma"/>
            <family val="2"/>
          </rPr>
          <t xml:space="preserve">
= unit cost * 17%</t>
        </r>
      </text>
    </comment>
    <comment ref="E78" authorId="0" shapeId="0" xr:uid="{C86E031B-F073-42E8-A2C0-5EA4B899F59E}">
      <text>
        <r>
          <rPr>
            <b/>
            <sz val="9"/>
            <color indexed="81"/>
            <rFont val="Tahoma"/>
            <family val="2"/>
          </rPr>
          <t>user:</t>
        </r>
        <r>
          <rPr>
            <sz val="9"/>
            <color indexed="81"/>
            <rFont val="Tahoma"/>
            <family val="2"/>
          </rPr>
          <t xml:space="preserve">
= unit cost *20%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9" authorId="0" shapeId="0" xr:uid="{3A1EFD7B-6F1F-4009-8C29-C7E787438720}">
      <text>
        <r>
          <rPr>
            <b/>
            <sz val="9"/>
            <color indexed="81"/>
            <rFont val="Tahoma"/>
            <family val="2"/>
          </rPr>
          <t>PRINT SIZES:</t>
        </r>
        <r>
          <rPr>
            <sz val="9"/>
            <color indexed="81"/>
            <rFont val="Tahoma"/>
            <family val="2"/>
          </rPr>
          <t xml:space="preserve">
XS = 40mm x 40mm
SM = 60mm x 60mm
LC = 100mm x 100mm
A5 = 210mm x 150mm
A5 LONG = 105mm x 300mm
A4 = 210mm x 300mm
A4 LONG = 150mm x 420mm
SQ = 300mm x 300mm
A3 = 300mm x 420mm</t>
        </r>
      </text>
    </comment>
  </commentList>
</comments>
</file>

<file path=xl/sharedStrings.xml><?xml version="1.0" encoding="utf-8"?>
<sst xmlns="http://schemas.openxmlformats.org/spreadsheetml/2006/main" count="3024" uniqueCount="1214">
  <si>
    <t>Quantity breaks</t>
  </si>
  <si>
    <t>1 to 4</t>
  </si>
  <si>
    <t>5 to 9</t>
  </si>
  <si>
    <t>10 to 14</t>
  </si>
  <si>
    <t>15 to 24</t>
  </si>
  <si>
    <t>25 to 49</t>
  </si>
  <si>
    <t>50 to 74</t>
  </si>
  <si>
    <t>100 to 249</t>
  </si>
  <si>
    <t>250 to 499</t>
  </si>
  <si>
    <t>500 to 749</t>
  </si>
  <si>
    <t>750 to 999</t>
  </si>
  <si>
    <t>10,000 +</t>
  </si>
  <si>
    <t>A6</t>
  </si>
  <si>
    <t>A5</t>
  </si>
  <si>
    <t>A4</t>
  </si>
  <si>
    <t>A3</t>
  </si>
  <si>
    <t>A2</t>
  </si>
  <si>
    <t>Cotton Vinyl</t>
  </si>
  <si>
    <t>Polyester</t>
  </si>
  <si>
    <t>Metallic</t>
  </si>
  <si>
    <t>Stretch Sports</t>
  </si>
  <si>
    <t>Nylon</t>
  </si>
  <si>
    <t>Reflective</t>
  </si>
  <si>
    <t>Brick</t>
  </si>
  <si>
    <t>Foil</t>
  </si>
  <si>
    <t>Digitising</t>
  </si>
  <si>
    <t>RESET</t>
  </si>
  <si>
    <t>A51 COLOURLIGHT</t>
  </si>
  <si>
    <t>A51 COLOURSTANDARD</t>
  </si>
  <si>
    <t>A51 COLOURPOLY</t>
  </si>
  <si>
    <t>A51 COLOURWATERBASED</t>
  </si>
  <si>
    <t>A51 COLOURSPECIALTY</t>
  </si>
  <si>
    <t>A52 COLOURSLIGHT</t>
  </si>
  <si>
    <t>A52 COLOURSSTANDARD</t>
  </si>
  <si>
    <t>A52 COLOURSPOLY</t>
  </si>
  <si>
    <t>A52 COLOURSWATERBASED</t>
  </si>
  <si>
    <t>A53 COLOURSLIGHT</t>
  </si>
  <si>
    <t>A53 COLOURSSTANDARD</t>
  </si>
  <si>
    <t>A53 COLOURSPOLY</t>
  </si>
  <si>
    <t>A53 COLOURSWATERBASED</t>
  </si>
  <si>
    <t>A54 COLOURSLIGHT</t>
  </si>
  <si>
    <t>A54 COLOURSSTANDARD</t>
  </si>
  <si>
    <t>A54 COLOURSPOLY</t>
  </si>
  <si>
    <t>A54 COLOURSWATERBASED</t>
  </si>
  <si>
    <t>A55 COLOURSLIGHT</t>
  </si>
  <si>
    <t>A55 COLOURSSTANDARD</t>
  </si>
  <si>
    <t>A55  COLOURSPOLY</t>
  </si>
  <si>
    <t>A55 COLOURSWATERBASED</t>
  </si>
  <si>
    <t>A56 COLOURSLIGHT</t>
  </si>
  <si>
    <t>A56 COLOURSSTANDARD</t>
  </si>
  <si>
    <t>A56 COLOURSPOLY</t>
  </si>
  <si>
    <t>A56 COLOURSWATERBASED</t>
  </si>
  <si>
    <t>A57 COLOURSLIGHT</t>
  </si>
  <si>
    <t>A57 COLOURSSTANDARD</t>
  </si>
  <si>
    <t>A57 COLOURSPOLY</t>
  </si>
  <si>
    <t>A57 COLOURSWATERBASED</t>
  </si>
  <si>
    <t>A58 COLOURSLIGHT</t>
  </si>
  <si>
    <t>A58 COLOURSSTANDARD</t>
  </si>
  <si>
    <t>A58 COLOURSPOLY</t>
  </si>
  <si>
    <t>A58 COLOURSWATERBASED</t>
  </si>
  <si>
    <t>A59 COLOURSLIGHT</t>
  </si>
  <si>
    <t>A59 COLOURSSTANDARD</t>
  </si>
  <si>
    <t>A59 COLOURSPOLY</t>
  </si>
  <si>
    <t>A59 COLOURSWATERBASED</t>
  </si>
  <si>
    <t>A510 COLOURSLIGHT</t>
  </si>
  <si>
    <t>A510 COLOURSSTANDARD</t>
  </si>
  <si>
    <t>A510 COLOURSPOLY</t>
  </si>
  <si>
    <t>A510 COLOURSWATERBASED</t>
  </si>
  <si>
    <t>A6WB</t>
  </si>
  <si>
    <t>A4WB</t>
  </si>
  <si>
    <t>A3WB</t>
  </si>
  <si>
    <t>A2WB</t>
  </si>
  <si>
    <t>N/A</t>
  </si>
  <si>
    <t>75 to99</t>
  </si>
  <si>
    <t>1000 to 2499</t>
  </si>
  <si>
    <t>2500 to 4999</t>
  </si>
  <si>
    <t>5000 to 7499</t>
  </si>
  <si>
    <t>7500 to 9999</t>
  </si>
  <si>
    <t>Film &amp; Screenmaking cost</t>
  </si>
  <si>
    <t>NEW DESIGN</t>
  </si>
  <si>
    <t>REPEAT &lt;12 MONTHS</t>
  </si>
  <si>
    <t>1 COLOUR</t>
  </si>
  <si>
    <t>2 COLOURS</t>
  </si>
  <si>
    <t>3 COLOURS</t>
  </si>
  <si>
    <t>4 COLOURS</t>
  </si>
  <si>
    <t>5 COLOURS</t>
  </si>
  <si>
    <t>6 COLOURS</t>
  </si>
  <si>
    <t>7 COLOURS</t>
  </si>
  <si>
    <t>8 COLOURS</t>
  </si>
  <si>
    <t>9 COLOURS</t>
  </si>
  <si>
    <t>10 COLOURS</t>
  </si>
  <si>
    <t xml:space="preserve"> </t>
  </si>
  <si>
    <t>&lt; 2,000</t>
  </si>
  <si>
    <t>&lt; 3,000</t>
  </si>
  <si>
    <t>&lt; 4,000</t>
  </si>
  <si>
    <t>&lt; 5,000</t>
  </si>
  <si>
    <t>&lt; 6,000</t>
  </si>
  <si>
    <t>&lt; 7,000</t>
  </si>
  <si>
    <t>&lt; 8,000</t>
  </si>
  <si>
    <t>&lt; 9,000</t>
  </si>
  <si>
    <t>&lt; 10,000</t>
  </si>
  <si>
    <t>&lt; 11,000</t>
  </si>
  <si>
    <t>&lt; 12,000</t>
  </si>
  <si>
    <t>&lt; 13,000</t>
  </si>
  <si>
    <t>&lt; 14,000</t>
  </si>
  <si>
    <t>&lt; 15,000</t>
  </si>
  <si>
    <t>&lt;16, 000</t>
  </si>
  <si>
    <t>&lt;17,000</t>
  </si>
  <si>
    <t>&lt; 18,000</t>
  </si>
  <si>
    <t>&lt; 19,000</t>
  </si>
  <si>
    <t>&lt; 20, 000</t>
  </si>
  <si>
    <t>&lt; 21,000</t>
  </si>
  <si>
    <t>&lt; 22,000</t>
  </si>
  <si>
    <t>&lt; 23,000</t>
  </si>
  <si>
    <t>&lt; 24,000</t>
  </si>
  <si>
    <t>&lt; 25,000</t>
  </si>
  <si>
    <t>&lt; 26,000</t>
  </si>
  <si>
    <t>&lt; 27,000</t>
  </si>
  <si>
    <t>&lt; 28,000</t>
  </si>
  <si>
    <t>&lt; 29,000</t>
  </si>
  <si>
    <t>&lt; 30,000</t>
  </si>
  <si>
    <t>&lt; 31,000</t>
  </si>
  <si>
    <t>&lt; 32,000</t>
  </si>
  <si>
    <t>&lt; 33,000</t>
  </si>
  <si>
    <t>&lt; 34,000</t>
  </si>
  <si>
    <t>&lt; 35,000</t>
  </si>
  <si>
    <t>&lt; 36,000</t>
  </si>
  <si>
    <t>&lt; 37,000</t>
  </si>
  <si>
    <t>&lt; 38,000</t>
  </si>
  <si>
    <t>&lt; 39,000</t>
  </si>
  <si>
    <t>&lt; 40,000</t>
  </si>
  <si>
    <t>&lt; 41,000</t>
  </si>
  <si>
    <t>&lt; 42,000</t>
  </si>
  <si>
    <t>&lt; 43,000</t>
  </si>
  <si>
    <t>&lt; 44,000</t>
  </si>
  <si>
    <t>&lt; 45,000</t>
  </si>
  <si>
    <t>&lt; 46,000</t>
  </si>
  <si>
    <t>&lt; 47,000</t>
  </si>
  <si>
    <t>&lt; 48,000</t>
  </si>
  <si>
    <t>&lt; 49,000</t>
  </si>
  <si>
    <t>&lt; 50,000</t>
  </si>
  <si>
    <t>&lt; 51,000</t>
  </si>
  <si>
    <t>&lt; 52,000</t>
  </si>
  <si>
    <t>&lt; 53,000</t>
  </si>
  <si>
    <t>&lt; 54,000</t>
  </si>
  <si>
    <t>&lt; 55,000</t>
  </si>
  <si>
    <t>&lt; 56,000</t>
  </si>
  <si>
    <t>&lt; 57,000</t>
  </si>
  <si>
    <t>&lt; 58,000</t>
  </si>
  <si>
    <t>&lt; 59,000</t>
  </si>
  <si>
    <t>&lt; 60,000</t>
  </si>
  <si>
    <t>&lt; 61,000</t>
  </si>
  <si>
    <t>&lt; 62,000</t>
  </si>
  <si>
    <t>&lt; 63,000</t>
  </si>
  <si>
    <t>&lt; 64,000</t>
  </si>
  <si>
    <t>&lt; 65,000</t>
  </si>
  <si>
    <t>&lt; 66,000</t>
  </si>
  <si>
    <t>&lt; 67,000</t>
  </si>
  <si>
    <t>&lt; 68,000</t>
  </si>
  <si>
    <t>&lt; 69,000</t>
  </si>
  <si>
    <t>&lt; 70,000</t>
  </si>
  <si>
    <t>&lt; 71,000</t>
  </si>
  <si>
    <t>&lt; 72,000</t>
  </si>
  <si>
    <t>&lt; 73,000</t>
  </si>
  <si>
    <t>&lt; 74,000</t>
  </si>
  <si>
    <t>&lt; 75,000</t>
  </si>
  <si>
    <t>&lt; 76,000</t>
  </si>
  <si>
    <t>&lt; 77,000</t>
  </si>
  <si>
    <t>&lt; 78,000</t>
  </si>
  <si>
    <t>&lt; 79,000</t>
  </si>
  <si>
    <t>&lt; 80,000</t>
  </si>
  <si>
    <t>&lt; 81,000</t>
  </si>
  <si>
    <t>&lt; 82,000</t>
  </si>
  <si>
    <t>&lt; 83,000</t>
  </si>
  <si>
    <t>&lt; 84,000</t>
  </si>
  <si>
    <t>&lt; 85,000</t>
  </si>
  <si>
    <t>&lt; 86,000</t>
  </si>
  <si>
    <t>&lt; 87,000</t>
  </si>
  <si>
    <t>&lt; 88,000</t>
  </si>
  <si>
    <t>&lt; 89,000</t>
  </si>
  <si>
    <t>&lt; 90,000</t>
  </si>
  <si>
    <t>&lt; 91,000</t>
  </si>
  <si>
    <t>&lt; 92,000</t>
  </si>
  <si>
    <t>&lt; 93,000</t>
  </si>
  <si>
    <t>&lt; 94,000</t>
  </si>
  <si>
    <t>&lt; 95,000</t>
  </si>
  <si>
    <t>&lt; 96,000</t>
  </si>
  <si>
    <t>&lt; 97,000</t>
  </si>
  <si>
    <t>&lt; 98,000</t>
  </si>
  <si>
    <t>&lt; 99,000</t>
  </si>
  <si>
    <t>&lt;100,000</t>
  </si>
  <si>
    <t>Minor Change</t>
  </si>
  <si>
    <t>Repeat - no change</t>
  </si>
  <si>
    <t>A5WB</t>
  </si>
  <si>
    <t>A210 COLOURWATERBASED</t>
  </si>
  <si>
    <t>A210 COLOURPOLY</t>
  </si>
  <si>
    <t>A210 COLOURSTANDARD</t>
  </si>
  <si>
    <t>A210 COLOURLIGHT</t>
  </si>
  <si>
    <t>A29 COLOURWATERBASED</t>
  </si>
  <si>
    <t>A29 COLOURPOLY</t>
  </si>
  <si>
    <t>A29 COLOURSTANDARD</t>
  </si>
  <si>
    <t>A29 COLOURLIGHT</t>
  </si>
  <si>
    <t>A28 COLOURWATERBASED</t>
  </si>
  <si>
    <t>A28 COLOURPOLY</t>
  </si>
  <si>
    <t>A28 COLOURSTANDARD</t>
  </si>
  <si>
    <t>A28 COLOURLIGHT</t>
  </si>
  <si>
    <t>A27 COLOURWATERBASED</t>
  </si>
  <si>
    <t>A21 COLOURLIGHT</t>
  </si>
  <si>
    <t>A21 COLOURSTANDARD</t>
  </si>
  <si>
    <t>A21 COLOURPOLY</t>
  </si>
  <si>
    <t>A21 COLOURWATERBASED</t>
  </si>
  <si>
    <t>A21 COLOURSPECIALTY</t>
  </si>
  <si>
    <t>A22 COLOUR
LIGHT</t>
  </si>
  <si>
    <t>A22 COLOURSTANDARD</t>
  </si>
  <si>
    <t>A22 COLOURPOLY</t>
  </si>
  <si>
    <t>A22 COLOURWATERBASED</t>
  </si>
  <si>
    <t>A23 COLOURLIGHT</t>
  </si>
  <si>
    <t>A23 COLOURSTANDARD</t>
  </si>
  <si>
    <t>A23 COLOURPOLY</t>
  </si>
  <si>
    <t>A23 COLOURWATERBASED</t>
  </si>
  <si>
    <t>A24 COLOURLIGHT</t>
  </si>
  <si>
    <t>A24 COLOURSTANDARD</t>
  </si>
  <si>
    <t>A24 COLOURPOLY</t>
  </si>
  <si>
    <t>A24 COLOURWATERBASED</t>
  </si>
  <si>
    <t>A25 COLOURLIGHT</t>
  </si>
  <si>
    <t>A25 COLOURSTANDARD</t>
  </si>
  <si>
    <t>A25  COLOURPOLY</t>
  </si>
  <si>
    <t>A25 COLOURWATERBASED</t>
  </si>
  <si>
    <t>A26 COLOURLIGHT</t>
  </si>
  <si>
    <t>A26 COLOURSTANDARD</t>
  </si>
  <si>
    <t>A26 COLOURPOLY</t>
  </si>
  <si>
    <t>A26 COLOURWATERBASED</t>
  </si>
  <si>
    <t>A27 COLOURLIGHT</t>
  </si>
  <si>
    <t>A27 COLOURSTANDARD</t>
  </si>
  <si>
    <t>A27 COLOURPOLY</t>
  </si>
  <si>
    <t>A61 COLOURLIGHT</t>
  </si>
  <si>
    <t>A61 COLOURSTANDARD</t>
  </si>
  <si>
    <t>A61 COLOUR
POLY</t>
  </si>
  <si>
    <t>A4 A41 COLOURLIGHT</t>
  </si>
  <si>
    <t>A61 COLOURWATERBASED</t>
  </si>
  <si>
    <t>A61 COLOURSPECIALTY</t>
  </si>
  <si>
    <t>A62 COLOURLIGHT</t>
  </si>
  <si>
    <t>A62 COLOURSTANDARD</t>
  </si>
  <si>
    <t>A62 COLOURPOLY</t>
  </si>
  <si>
    <t>A62 COLOURWATERBASED</t>
  </si>
  <si>
    <t>A63 COLOURLIGHT</t>
  </si>
  <si>
    <t>A63 COLOURSTANDARD</t>
  </si>
  <si>
    <t>A63 COLOURPOLY</t>
  </si>
  <si>
    <t>A63 COLOURWATERBASED</t>
  </si>
  <si>
    <t>A64 COLOURLIGHT</t>
  </si>
  <si>
    <t>A64 COLOURSTANDARD</t>
  </si>
  <si>
    <t>A64 COLOURPOLY</t>
  </si>
  <si>
    <t>A64 COLOURWATERBASED</t>
  </si>
  <si>
    <t>A65 COLOURLIGHT</t>
  </si>
  <si>
    <t>A65 COLOURSTANDARD</t>
  </si>
  <si>
    <t>A65  COLOURPOLY</t>
  </si>
  <si>
    <t>A65 COLOURWATERBASED</t>
  </si>
  <si>
    <t>A66 COLOURLIGHT</t>
  </si>
  <si>
    <t>A66 COLOURSTANDARD</t>
  </si>
  <si>
    <t>A66 COLOURPOLY</t>
  </si>
  <si>
    <t>A66 COLOURWATERBASED</t>
  </si>
  <si>
    <t>A67 COLOURLIGHT</t>
  </si>
  <si>
    <t>A67 COLOURSTANDARD</t>
  </si>
  <si>
    <t>A67 COLOURPOLY</t>
  </si>
  <si>
    <t>A67 COLOURWATERBASED</t>
  </si>
  <si>
    <t>A68 COLOURLIGHT</t>
  </si>
  <si>
    <t>A68 COLOURSTANDARD</t>
  </si>
  <si>
    <t>A68 COLOURPOLY</t>
  </si>
  <si>
    <t>A68 COLOURWATERBASED</t>
  </si>
  <si>
    <t>A69 COLOURLIGHT</t>
  </si>
  <si>
    <t>A69 COLOURSTANDARD</t>
  </si>
  <si>
    <t>A69 COLOURPOLY</t>
  </si>
  <si>
    <t>A69 COLOURWATERBASED</t>
  </si>
  <si>
    <t>A610 COLOURLIGHT</t>
  </si>
  <si>
    <t>A610 COLOURSTANDARD</t>
  </si>
  <si>
    <t>A610 COLOURPOLY</t>
  </si>
  <si>
    <t>A610 COLOURWATERBASED</t>
  </si>
  <si>
    <t>`</t>
  </si>
  <si>
    <t>A41 COLOURSTANDARD</t>
  </si>
  <si>
    <t>A41 COLOURPOLY</t>
  </si>
  <si>
    <t>A41 COLOURWATERBASED</t>
  </si>
  <si>
    <t>A41 COLOURSPECIALTY</t>
  </si>
  <si>
    <t>A42 COLOURLIGHT</t>
  </si>
  <si>
    <t>A42 COLOURSTANDARD</t>
  </si>
  <si>
    <t>A42 COLOURPOLY</t>
  </si>
  <si>
    <t>A42 COLOURWATERBASED</t>
  </si>
  <si>
    <t>A43 COLOURLIGHT</t>
  </si>
  <si>
    <t>A43 COLOURSTANDARD</t>
  </si>
  <si>
    <t>A43 COLOURPOLY</t>
  </si>
  <si>
    <t>A43 COLOURWATERBASED</t>
  </si>
  <si>
    <t>A44 COLOURLIGHT</t>
  </si>
  <si>
    <t>A44 COLOURSTANDARD</t>
  </si>
  <si>
    <t>A44 COLOURPOLY</t>
  </si>
  <si>
    <t>A44 COLOURWATERBASED</t>
  </si>
  <si>
    <t>A45 COLOURLIGHT</t>
  </si>
  <si>
    <t>A45 COLOURSTANDARD</t>
  </si>
  <si>
    <t>A45  COLOURPOLY</t>
  </si>
  <si>
    <t>A45 COLOURWATERBASED</t>
  </si>
  <si>
    <t>A46 COLOURLIGHT</t>
  </si>
  <si>
    <t>A46 COLOURSTANDARD</t>
  </si>
  <si>
    <t>A46 COLOURPOLY</t>
  </si>
  <si>
    <t>A46 COLOURWATERBASED</t>
  </si>
  <si>
    <t>A47 COLOURLIGHT</t>
  </si>
  <si>
    <t>A47 COLOURSTANDARD</t>
  </si>
  <si>
    <t>A47 COLOURPOLY</t>
  </si>
  <si>
    <t>A47 COLOURWATERBASED</t>
  </si>
  <si>
    <t>A48 COLOURLIGHT</t>
  </si>
  <si>
    <t>A48 COLOURSTANDARD</t>
  </si>
  <si>
    <t>A48 COLOURPOLY</t>
  </si>
  <si>
    <t>A48 COLOURWATERBASED</t>
  </si>
  <si>
    <t>A49 COLOURLIGHT</t>
  </si>
  <si>
    <t>A49 COLOURSTANDARD</t>
  </si>
  <si>
    <t>A49 COLOURPOLY</t>
  </si>
  <si>
    <t>A49 COLOURWATERBASED</t>
  </si>
  <si>
    <t>A410 COLOURLIGHT</t>
  </si>
  <si>
    <t>A410 COLOURSTANDARD</t>
  </si>
  <si>
    <t>A410 COLOURPOLY</t>
  </si>
  <si>
    <t>A410 COLOURWATERBASED</t>
  </si>
  <si>
    <t>A31 COLOURLIGHT</t>
  </si>
  <si>
    <t>A31 COLOURSTANDARD</t>
  </si>
  <si>
    <t>A31 COLOURPOLY</t>
  </si>
  <si>
    <t>A31 COLOURWATERBASED</t>
  </si>
  <si>
    <t>A31 COLOURSPECIALTY</t>
  </si>
  <si>
    <t>A32 COLOURLIGHT</t>
  </si>
  <si>
    <t>A32 COLOURSTANDARD</t>
  </si>
  <si>
    <t>A32 COLOURPOLY</t>
  </si>
  <si>
    <t>A32 COLOURWATERBASED</t>
  </si>
  <si>
    <t>A33 COLOURLIGHT</t>
  </si>
  <si>
    <t>A33 COLOURSTANDARD</t>
  </si>
  <si>
    <t>A33 COLOURPOLY</t>
  </si>
  <si>
    <t>A33 COLOURWATERBASED</t>
  </si>
  <si>
    <t>A34 COLOURLIGHT</t>
  </si>
  <si>
    <t>A34 COLOURSTANDARD</t>
  </si>
  <si>
    <t>A34 COLOURPOLY</t>
  </si>
  <si>
    <t>A34 COLOURWATERBASED</t>
  </si>
  <si>
    <t>A35 COLOURLIGHT</t>
  </si>
  <si>
    <t>A35 COLOURSTANDARD</t>
  </si>
  <si>
    <t>A35  COLOURPOLY</t>
  </si>
  <si>
    <t>A35 COLOURWATERBASED</t>
  </si>
  <si>
    <t>A36 COLOURLIGHT</t>
  </si>
  <si>
    <t>A36 COLOURSTANDARD</t>
  </si>
  <si>
    <t>A36 COLOURPOLY</t>
  </si>
  <si>
    <t>A36 COLOURWATERBASED</t>
  </si>
  <si>
    <t>A37 COLOURLIGHT</t>
  </si>
  <si>
    <t>A37 COLOURSTANDARD</t>
  </si>
  <si>
    <t>A37 COLOURPOLY</t>
  </si>
  <si>
    <t>A37 COLOURWATERBASED</t>
  </si>
  <si>
    <t>A38 COLOURLIGHT</t>
  </si>
  <si>
    <t>A38 COLOURSTANDARD</t>
  </si>
  <si>
    <t>A38 COLOURPOLY</t>
  </si>
  <si>
    <t>A38 COLOURWATERBASED</t>
  </si>
  <si>
    <t>A39 COLOURLIGHT</t>
  </si>
  <si>
    <t>A39 COLOURSTANDARD</t>
  </si>
  <si>
    <t>A39 COLOURPOLY</t>
  </si>
  <si>
    <t>A39 COLOURWATERBASED</t>
  </si>
  <si>
    <t>A310 COLOURLIGHT</t>
  </si>
  <si>
    <t>A310 COLOURSTANDARD</t>
  </si>
  <si>
    <t>A310 COLOURPOLY</t>
  </si>
  <si>
    <t>A310 COLOURWATERBASED</t>
  </si>
  <si>
    <t>Your Colour Evolution Discount rate is:</t>
  </si>
  <si>
    <t xml:space="preserve">THE QUOTE PROCESS </t>
  </si>
  <si>
    <t>THE ORDER PROCESS</t>
  </si>
  <si>
    <t>Your Colour Evolution Discount Rate is set at</t>
  </si>
  <si>
    <r>
      <rPr>
        <b/>
        <sz val="12"/>
        <color theme="1"/>
        <rFont val="Calibri"/>
        <family val="2"/>
        <scheme val="minor"/>
      </rPr>
      <t xml:space="preserve">Your required margin rate is set at (%)
 </t>
    </r>
    <r>
      <rPr>
        <b/>
        <sz val="8"/>
        <color theme="1"/>
        <rFont val="Calibri"/>
        <family val="2"/>
        <scheme val="minor"/>
      </rPr>
      <t>(To change your margin go to Trade Customer Set up Page)</t>
    </r>
  </si>
  <si>
    <t>Green fields contain drop down lists, click on the field and then on the arrow to view drop down options</t>
  </si>
  <si>
    <t>STANDARD</t>
  </si>
  <si>
    <t>Select # of Colours   &gt;</t>
  </si>
  <si>
    <t>Select Style of Print   &gt;</t>
  </si>
  <si>
    <t>POLY</t>
  </si>
  <si>
    <t>TEA TOWELS</t>
  </si>
  <si>
    <t>Location 1</t>
  </si>
  <si>
    <t>Location 2</t>
  </si>
  <si>
    <t>Location 3</t>
  </si>
  <si>
    <t>Location 4</t>
  </si>
  <si>
    <t>Location 5</t>
  </si>
  <si>
    <t>Location 6</t>
  </si>
  <si>
    <t>Enter Placement or Design Name &gt;</t>
  </si>
  <si>
    <t>DARK COTTON OR HEAVY CALICO</t>
  </si>
  <si>
    <r>
      <rPr>
        <b/>
        <sz val="11"/>
        <color theme="1"/>
        <rFont val="Calibri"/>
        <family val="2"/>
        <scheme val="minor"/>
      </rPr>
      <t xml:space="preserve">Step </t>
    </r>
    <r>
      <rPr>
        <sz val="11"/>
        <color theme="1"/>
        <rFont val="Calibri"/>
        <family val="2"/>
        <scheme val="minor"/>
      </rPr>
      <t>4 - Select # of Colours  &gt;</t>
    </r>
  </si>
  <si>
    <t>NO</t>
  </si>
  <si>
    <t>YES</t>
  </si>
  <si>
    <t>HIDDEN ROW</t>
  </si>
  <si>
    <t>Standard Set up Cost</t>
  </si>
  <si>
    <t>Underbase Cost</t>
  </si>
  <si>
    <t>Unit COST EXCLUDING Set Up</t>
  </si>
  <si>
    <t>Total Set up (film &amp; Screen) Costs</t>
  </si>
  <si>
    <t>Unit COST Including Set up</t>
  </si>
  <si>
    <t>Total Cost Including Set Up</t>
  </si>
  <si>
    <t>BREAKDOWN TABLE</t>
  </si>
  <si>
    <t>TOTE BAGS</t>
  </si>
  <si>
    <r>
      <t xml:space="preserve">Unit </t>
    </r>
    <r>
      <rPr>
        <b/>
        <sz val="11"/>
        <color theme="0" tint="-0.499984740745262"/>
        <rFont val="Calibri"/>
        <family val="2"/>
        <scheme val="minor"/>
      </rPr>
      <t>COST</t>
    </r>
    <r>
      <rPr>
        <sz val="11"/>
        <color theme="0" tint="-0.499984740745262"/>
        <rFont val="Calibri"/>
        <family val="2"/>
        <scheme val="minor"/>
      </rPr>
      <t xml:space="preserve"> EXCLUDING Set Up</t>
    </r>
  </si>
  <si>
    <t>PRINT SIZE</t>
  </si>
  <si>
    <t># COLOURS</t>
  </si>
  <si>
    <t>PRINT STYLE</t>
  </si>
  <si>
    <t>THREAD</t>
  </si>
  <si>
    <t>SPECIALTY HOOPS</t>
  </si>
  <si>
    <t>TOTEBAGS</t>
  </si>
  <si>
    <t>LIGHT</t>
  </si>
  <si>
    <t>WHITE COTTON OR NATURAL CALICO</t>
  </si>
  <si>
    <t>METALLIC</t>
  </si>
  <si>
    <t>Total COST EXCLUDING Set Up</t>
  </si>
  <si>
    <t>JUTE OR DARK CANVAS</t>
  </si>
  <si>
    <t>SPECIALTY</t>
  </si>
  <si>
    <t>Unit SELL price EXCLUDING Set Up</t>
  </si>
  <si>
    <t>WATERBASED</t>
  </si>
  <si>
    <t>Unit SELL price Including Set UP</t>
  </si>
  <si>
    <t>TOTAL SELL Price EXCLUDING Set UP</t>
  </si>
  <si>
    <t>TOTAL SELL Price including Set UP</t>
  </si>
  <si>
    <t>BLOCKER</t>
  </si>
  <si>
    <t>A61 COLOURBLOCKER</t>
  </si>
  <si>
    <t>A62 COLOURBLOCKER</t>
  </si>
  <si>
    <t>A63 COLOURBLOCKER</t>
  </si>
  <si>
    <t>A64 COLOURBLOCKER</t>
  </si>
  <si>
    <t>A65 COLOURBLOCKER</t>
  </si>
  <si>
    <t>A66 COLOURBLOCKER</t>
  </si>
  <si>
    <t>A67 COLOURBLOCKER</t>
  </si>
  <si>
    <t>A68 COLOURBLOCKER</t>
  </si>
  <si>
    <t>A69 COLOURBLOCKER</t>
  </si>
  <si>
    <t>A610 COLOURBLOCKER</t>
  </si>
  <si>
    <t>A51 COLOURBLOCKER</t>
  </si>
  <si>
    <t>A52 COLOURBLOCKER</t>
  </si>
  <si>
    <t>A53 COLOURBLOCKER</t>
  </si>
  <si>
    <t>A54 COLOURBLOCKER</t>
  </si>
  <si>
    <t>A55 COLOURBLOCKER</t>
  </si>
  <si>
    <t>A56 COLOURBLOCKER</t>
  </si>
  <si>
    <t>A557 COLOURBLOCKER</t>
  </si>
  <si>
    <t>A58 COLOURBLOCKER</t>
  </si>
  <si>
    <t>A59 COLOURBLOCKER</t>
  </si>
  <si>
    <t>A510 COLOURBLOCKER</t>
  </si>
  <si>
    <t>A41 COLOURBLOCKER</t>
  </si>
  <si>
    <t>A42 COLOURBLOCKER</t>
  </si>
  <si>
    <t>A43 COLOURBLOCKER</t>
  </si>
  <si>
    <t>A44 COLOURBLOCKER</t>
  </si>
  <si>
    <t>A45 COLOURBLOCKER</t>
  </si>
  <si>
    <t>A46 COLOURBLOCKER</t>
  </si>
  <si>
    <t>A47 COLOURBLOCKER</t>
  </si>
  <si>
    <t>A48 COLOURBLOCKER</t>
  </si>
  <si>
    <t>A49 COLOURBLOCKER</t>
  </si>
  <si>
    <t>A410 COLOURBLOCKER</t>
  </si>
  <si>
    <t>A31 COLOURBLOCKER</t>
  </si>
  <si>
    <t>A32 COLOURBLOCKER</t>
  </si>
  <si>
    <t>A33 COLOURBLOCKER</t>
  </si>
  <si>
    <t>A34 COLOURBLOCKER</t>
  </si>
  <si>
    <t>A35 COLOURBLOCKER</t>
  </si>
  <si>
    <t>A36 COLOURBLOCKER</t>
  </si>
  <si>
    <t>A37 COLOURBLOCKER</t>
  </si>
  <si>
    <t>A38 COLOURBLOCKER</t>
  </si>
  <si>
    <t>A39 COLOURBLOCKER</t>
  </si>
  <si>
    <t>A310 COLOURBLOCKER</t>
  </si>
  <si>
    <t>A21 COLOURBLOCKER</t>
  </si>
  <si>
    <t>A22 COLOURBLOCKER</t>
  </si>
  <si>
    <t>A23COLOURBLOCKER</t>
  </si>
  <si>
    <t>A24 COLOURBLOCKER</t>
  </si>
  <si>
    <t>A25 COLOURBLOCKER</t>
  </si>
  <si>
    <t>A26 COLOURBLOCKER</t>
  </si>
  <si>
    <t>A27 COLOURBLOCKER</t>
  </si>
  <si>
    <t>A28 COLOURBLOCKER</t>
  </si>
  <si>
    <t>A29 COLOURBLOCKER</t>
  </si>
  <si>
    <t>A210 COLOURBLOCKER</t>
  </si>
  <si>
    <t>N/A1 COLOURLIGHT</t>
  </si>
  <si>
    <t>N/A1 COLOURSTANDARD</t>
  </si>
  <si>
    <t>N/A1 COLOURPOLY</t>
  </si>
  <si>
    <t>N/A1 COLOURWATERBASED</t>
  </si>
  <si>
    <t>N/A1 COLOURSPECIALTY</t>
  </si>
  <si>
    <t>N/A2 COLOURSLIGHT</t>
  </si>
  <si>
    <t>N/A2 COLOURSSTANDARD</t>
  </si>
  <si>
    <t>N/A2 COLOURSPOLY</t>
  </si>
  <si>
    <t>N/A2 COLOURSWATERBASED</t>
  </si>
  <si>
    <t>N/A3 COLOURSLIGHT</t>
  </si>
  <si>
    <t>N/A3 COLOURSSTANDARD</t>
  </si>
  <si>
    <t>N/A3 COLOURSPOLY</t>
  </si>
  <si>
    <t>N/A3 COLOURSWATERBASED</t>
  </si>
  <si>
    <t>N/A4 COLOURSLIGHT</t>
  </si>
  <si>
    <t>N/A4 COLOURSSTANDARD</t>
  </si>
  <si>
    <t>N/A4 COLOURSPOLY</t>
  </si>
  <si>
    <t>N/A4 COLOURSWATERBASED</t>
  </si>
  <si>
    <t>N/A5 COLOURSLIGHT</t>
  </si>
  <si>
    <t>N/A5 COLOURSSTANDARD</t>
  </si>
  <si>
    <t>N/A5 COLOURSPOLY</t>
  </si>
  <si>
    <t>N/A5 COLOURSWATERBASED</t>
  </si>
  <si>
    <t>N/A6 COLOURSLIGHT</t>
  </si>
  <si>
    <t>N/A6 COLOURSSTANDARD</t>
  </si>
  <si>
    <t>N/A6 COLOURSPOLY</t>
  </si>
  <si>
    <t>N/A6 COLOURSWATERBASED</t>
  </si>
  <si>
    <t>N/A7 COLOURSLIGHT</t>
  </si>
  <si>
    <t>N/A7 COLOURSSTANDARD</t>
  </si>
  <si>
    <t>N/A7 COLOURSPOLY</t>
  </si>
  <si>
    <t>N/A7 COLOURSWATERBASED</t>
  </si>
  <si>
    <t>N/A8 COLOURSLIGHT</t>
  </si>
  <si>
    <t>N/A8 COLOURSSTANDARD</t>
  </si>
  <si>
    <t>N/A8 COLOURSPOLY</t>
  </si>
  <si>
    <t>N/A8 COLOURSWATERBASED</t>
  </si>
  <si>
    <t>N/A9 COLOURSLIGHT</t>
  </si>
  <si>
    <t>N/A9 COLOURSSTANDARD</t>
  </si>
  <si>
    <t>N/A9 COLOURSPOLY</t>
  </si>
  <si>
    <t>N/A9 COLOURSWATERBASED</t>
  </si>
  <si>
    <t>N/A10 COLOURSLIGHT</t>
  </si>
  <si>
    <t>N/A10 COLOURSSTANDARD</t>
  </si>
  <si>
    <t>N/A10 COLOURSPOLY</t>
  </si>
  <si>
    <t>N/A10 COLOURSWATERBASED</t>
  </si>
  <si>
    <t>REPEAT</t>
  </si>
  <si>
    <t>Enter Placement area or Design Name &gt;</t>
  </si>
  <si>
    <t>PRINT PRICE</t>
  </si>
  <si>
    <t>A62 COLOURSWATERBASED</t>
  </si>
  <si>
    <t>A63 COLOURSWATERBASED</t>
  </si>
  <si>
    <t>A64 COLOURSWATERBASED</t>
  </si>
  <si>
    <t>A65 COLOURSWATERBASED</t>
  </si>
  <si>
    <t>A66 COLOURSWATERBASED</t>
  </si>
  <si>
    <t>A67 COLOURSWATERBASED</t>
  </si>
  <si>
    <t>A68 COLOURSWATERBASED</t>
  </si>
  <si>
    <t>A69 COLOURSWATERBASED</t>
  </si>
  <si>
    <t>A610 COLOURSWATERBASED</t>
  </si>
  <si>
    <t>A42 COLOURSWATERBASED</t>
  </si>
  <si>
    <t>A43 COLOURSWATERBASED</t>
  </si>
  <si>
    <t>A44 COLOURSWATERBASED</t>
  </si>
  <si>
    <t>A45 COLOURSWATERBASED</t>
  </si>
  <si>
    <t>A46 COLOURSWATERBASED</t>
  </si>
  <si>
    <t>A47 COLOURSWATERBASED</t>
  </si>
  <si>
    <t>A48 COLOURSWATERBASED</t>
  </si>
  <si>
    <t>A49 COLOURSWATERBASED</t>
  </si>
  <si>
    <t>A410 COLOURSWATERBASED</t>
  </si>
  <si>
    <t>A32 COLOURSWATERBASED</t>
  </si>
  <si>
    <t>A33 COLOURSWATERBASED</t>
  </si>
  <si>
    <t>A34 COLOURSWATERBASED</t>
  </si>
  <si>
    <t>A35 COLOURSWATERBASED</t>
  </si>
  <si>
    <t>A36 COLOURSWATERBASED</t>
  </si>
  <si>
    <t>A37 COLOURSWATERBASED</t>
  </si>
  <si>
    <t>A38 COLOURSWATERBASED</t>
  </si>
  <si>
    <t>A39 COLOURSWATERBASED</t>
  </si>
  <si>
    <t>A310 COLOURSWATERBASED</t>
  </si>
  <si>
    <t>A22 COLOURSWATERBASED</t>
  </si>
  <si>
    <t>A23 COLOURSWATERBASED</t>
  </si>
  <si>
    <t>A24 COLOURSWATERBASED</t>
  </si>
  <si>
    <t>A25 COLOURSWATERBASED</t>
  </si>
  <si>
    <t>A26 COLOURSWATERBASED</t>
  </si>
  <si>
    <t>A27 COLOURSWATERBASED</t>
  </si>
  <si>
    <t>A28 COLOURSWATERBASED</t>
  </si>
  <si>
    <t>A29 COLOURSWATERBASED</t>
  </si>
  <si>
    <t>A210 COLOURSWATERBASED</t>
  </si>
  <si>
    <t>A62 COLOURSLIGHT</t>
  </si>
  <si>
    <t>A63 COLOURSLIGHT</t>
  </si>
  <si>
    <t>A64 COLOURSLIGHT</t>
  </si>
  <si>
    <t>A65 COLOURSLIGHT</t>
  </si>
  <si>
    <t>A66 COLOURSLIGHT</t>
  </si>
  <si>
    <t>A67 COLOURSLIGHT</t>
  </si>
  <si>
    <t>A68 COLOURSLIGHT</t>
  </si>
  <si>
    <t>A69 COLOURSLIGHT</t>
  </si>
  <si>
    <t>A610 COLOURSLIGHT</t>
  </si>
  <si>
    <t>A42 COLOURSLIGHT</t>
  </si>
  <si>
    <t>A43 COLOURSLIGHT</t>
  </si>
  <si>
    <t>A44 COLOURSLIGHT</t>
  </si>
  <si>
    <t>A45 COLOURSLIGHT</t>
  </si>
  <si>
    <t>A46 COLOURSLIGHT</t>
  </si>
  <si>
    <t>A47 COLOURSLIGHT</t>
  </si>
  <si>
    <t>A48 COLOURSLIGHT</t>
  </si>
  <si>
    <t>A49 COLOURSLIGHT</t>
  </si>
  <si>
    <t>A410 COLOURSLIGHT</t>
  </si>
  <si>
    <t>A32 COLOURSLIGHT</t>
  </si>
  <si>
    <t>A33 COLOURSLIGHT</t>
  </si>
  <si>
    <t>A34 COLOURSLIGHT</t>
  </si>
  <si>
    <t>A35 COLOURSLIGHT</t>
  </si>
  <si>
    <t>A36 COLOURSLIGHT</t>
  </si>
  <si>
    <t>A37 COLOURSLIGHT</t>
  </si>
  <si>
    <t>A38 COLOURSLIGHT</t>
  </si>
  <si>
    <t>A39 COLOURSLIGHT</t>
  </si>
  <si>
    <t>A310 COLOURSLIGHT</t>
  </si>
  <si>
    <t>A23 COLOURSLIGHT</t>
  </si>
  <si>
    <t>A24 COLOURSLIGHT</t>
  </si>
  <si>
    <t>A25 COLOURSLIGHT</t>
  </si>
  <si>
    <t>A26 COLOURSLIGHT</t>
  </si>
  <si>
    <t>A27 COLOURSLIGHT</t>
  </si>
  <si>
    <t>A28 COLOURSLIGHT</t>
  </si>
  <si>
    <t>A29 COLOURSLIGHT</t>
  </si>
  <si>
    <t>A210 COLOURSLIGHT</t>
  </si>
  <si>
    <t>A62 COLOURSPOLY</t>
  </si>
  <si>
    <t>A63 COLOURSPOLY</t>
  </si>
  <si>
    <t>A64 COLOURSPOLY</t>
  </si>
  <si>
    <t>A66 COLOURSPOLY</t>
  </si>
  <si>
    <t>A67 COLOURSPOLY</t>
  </si>
  <si>
    <t>A68 COLOURSPOLY</t>
  </si>
  <si>
    <t>A69 COLOURSPOLY</t>
  </si>
  <si>
    <t>A610 COLOURSPOLY</t>
  </si>
  <si>
    <t>A42 COLOURSPOLY</t>
  </si>
  <si>
    <t>A43 COLOURSPOLY</t>
  </si>
  <si>
    <t>A44 COLOURSPOLY</t>
  </si>
  <si>
    <t>A46 COLOURSPOLY</t>
  </si>
  <si>
    <t>A47 COLOURSPOLY</t>
  </si>
  <si>
    <t>A48 COLOURSPOLY</t>
  </si>
  <si>
    <t>A49 COLOURSPOLY</t>
  </si>
  <si>
    <t>A410 COLOURSPOLY</t>
  </si>
  <si>
    <t>A32 COLOURSPOLY</t>
  </si>
  <si>
    <t>A33 COLOURSPOLY</t>
  </si>
  <si>
    <t>A34 COLOURSPOLY</t>
  </si>
  <si>
    <t>A36 COLOURSPOLY</t>
  </si>
  <si>
    <t>A37 COLOURSPOLY</t>
  </si>
  <si>
    <t>A38 COLOURSPOLY</t>
  </si>
  <si>
    <t>A39 COLOURSPOLY</t>
  </si>
  <si>
    <t>A310 COLOURSPOLY</t>
  </si>
  <si>
    <t>A22 COLOURSPOLY</t>
  </si>
  <si>
    <t>A23 COLOURSPOLY</t>
  </si>
  <si>
    <t>A24 COLOURSPOLY</t>
  </si>
  <si>
    <t>A26 COLOURSPOLY</t>
  </si>
  <si>
    <t>A27 COLOURSPOLY</t>
  </si>
  <si>
    <t>A28 COLOURSPOLY</t>
  </si>
  <si>
    <t>A29 COLOURSPOLY</t>
  </si>
  <si>
    <t>A210 COLOURSPOLY</t>
  </si>
  <si>
    <t>A42 COLOURSSTANDARD</t>
  </si>
  <si>
    <t>A62 COLOURSSTANDARD</t>
  </si>
  <si>
    <t>A63 COLOURSSTANDARD</t>
  </si>
  <si>
    <t>A64 COLOURSSTANDARD</t>
  </si>
  <si>
    <t>A65 COLOURSSTANDARD</t>
  </si>
  <si>
    <t>A66 COLOURSSTANDARD</t>
  </si>
  <si>
    <t>A67 COLOURSSTANDARD</t>
  </si>
  <si>
    <t>A68 COLOURSSTANDARD</t>
  </si>
  <si>
    <t>A69 COLOURSSTANDARD</t>
  </si>
  <si>
    <t>A610 COLOURSSTANDARD</t>
  </si>
  <si>
    <t>A43 COLOURSSTANDARD</t>
  </si>
  <si>
    <t>A44 COLOURSSTANDARD</t>
  </si>
  <si>
    <t>A45 COLOURSSTANDARD</t>
  </si>
  <si>
    <t>A46 COLOURSSTANDARD</t>
  </si>
  <si>
    <t>A47 COLOURSSTANDARD</t>
  </si>
  <si>
    <t>A48 COLOURSSTANDARD</t>
  </si>
  <si>
    <t>A49 COLOURSSTANDARD</t>
  </si>
  <si>
    <t>A410 COLOURSSTANDARD</t>
  </si>
  <si>
    <t>A32 COLOURSSTANDARD</t>
  </si>
  <si>
    <t>A33 COLOURSSTANDARD</t>
  </si>
  <si>
    <t>A34 COLOURSSTANDARD</t>
  </si>
  <si>
    <t>A35 COLOURSSTANDARD</t>
  </si>
  <si>
    <t>A36 COLOURSSTANDARD</t>
  </si>
  <si>
    <t>A37 COLOURSSTANDARD</t>
  </si>
  <si>
    <t>A38 COLOURSSTANDARD</t>
  </si>
  <si>
    <t>A39 COLOURSSTANDARD</t>
  </si>
  <si>
    <t>A310 COLOURSSTANDARD</t>
  </si>
  <si>
    <t>A22 COLOURSSTANDARD</t>
  </si>
  <si>
    <t>A23 COLOURSSTANDARD</t>
  </si>
  <si>
    <t>A24 COLOURSSTANDARD</t>
  </si>
  <si>
    <t>A25 COLOURSSTANDARD</t>
  </si>
  <si>
    <t>A26 COLOURSSTANDARD</t>
  </si>
  <si>
    <t>A27 COLOURSSTANDARD</t>
  </si>
  <si>
    <t>A28 COLOURSSTANDARD</t>
  </si>
  <si>
    <t>A29 COLOURSSTANDARD</t>
  </si>
  <si>
    <t>A210 COLOURSSTANDARD</t>
  </si>
  <si>
    <t>A45 COLOURSPOLY</t>
  </si>
  <si>
    <t>A62 COLOURSBLOCKER</t>
  </si>
  <si>
    <t>A63 COLOURSBLOCKER</t>
  </si>
  <si>
    <t>A64 COLOURSBLOCKER</t>
  </si>
  <si>
    <t>A65 COLOURSBLOCKER</t>
  </si>
  <si>
    <t>A66 COLOURSBLOCKER</t>
  </si>
  <si>
    <t>A67 COLOURSBLOCKER</t>
  </si>
  <si>
    <t>A68 COLOURSBLOCKER</t>
  </si>
  <si>
    <t>A69 COLOURSBLOCKER</t>
  </si>
  <si>
    <t>A610 COLOURSBLOCKER</t>
  </si>
  <si>
    <t>A52 COLOURSBLOCKER</t>
  </si>
  <si>
    <t>A53 COLOURSBLOCKER</t>
  </si>
  <si>
    <t>A54 COLOURSBLOCKER</t>
  </si>
  <si>
    <t>A55 COLOURSBLOCKER</t>
  </si>
  <si>
    <t>A56 COLOURSBLOCKER</t>
  </si>
  <si>
    <t>A58 COLOURSBLOCKER</t>
  </si>
  <si>
    <t>A59 COLOURSBLOCKER</t>
  </si>
  <si>
    <t>A510 COLOURSBLOCKER</t>
  </si>
  <si>
    <t>A42 COLOURSBLOCKER</t>
  </si>
  <si>
    <t>A43 COLOURSBLOCKER</t>
  </si>
  <si>
    <t>A44 COLOURSBLOCKER</t>
  </si>
  <si>
    <t>A45 COLOURSBLOCKER</t>
  </si>
  <si>
    <t>A46 COLOURSBLOCKER</t>
  </si>
  <si>
    <t>A47 COLOURSBLOCKER</t>
  </si>
  <si>
    <t>A48 COLOURSBLOCKER</t>
  </si>
  <si>
    <t>A49 COLOURSBLOCKER</t>
  </si>
  <si>
    <t>A410 COLOURSBLOCKER</t>
  </si>
  <si>
    <t>A32 COLOURSBLOCKER</t>
  </si>
  <si>
    <t>A33 COLOURSBLOCKER</t>
  </si>
  <si>
    <t>A34 COLOURSBLOCKER</t>
  </si>
  <si>
    <t>A35 COLOURSBLOCKER</t>
  </si>
  <si>
    <t>A36 COLOURSBLOCKER</t>
  </si>
  <si>
    <t>A37 COLOURSBLOCKER</t>
  </si>
  <si>
    <t>A38 COLOURSBLOCKER</t>
  </si>
  <si>
    <t>A39 COLOURSBLOCKER</t>
  </si>
  <si>
    <t>A310 COLOURSBLOCKER</t>
  </si>
  <si>
    <t>A22 COLOURSBLOCKER</t>
  </si>
  <si>
    <t>A24 COLOURSBLOCKER</t>
  </si>
  <si>
    <t>A25 COLOURSBLOCKER</t>
  </si>
  <si>
    <t>A26 COLOURSBLOCKER</t>
  </si>
  <si>
    <t>A27 COLOURSBLOCKER</t>
  </si>
  <si>
    <t>A28 COLOURSBLOCKER</t>
  </si>
  <si>
    <t>A29 COLOURSBLOCKER</t>
  </si>
  <si>
    <t>A210 COLOURSBLOCKER</t>
  </si>
  <si>
    <t>A61 COLOURPOLY</t>
  </si>
  <si>
    <t>A41 COLOURLIGHT</t>
  </si>
  <si>
    <t>A22 COLOURSLIGHT</t>
  </si>
  <si>
    <t>A23 COLOURSBLOCKER</t>
  </si>
  <si>
    <t>A25 COLOURSPOLY</t>
  </si>
  <si>
    <t>A35 COLOURSPOLY</t>
  </si>
  <si>
    <t>A55 COLOURSPOLY</t>
  </si>
  <si>
    <t>A65 COLOURSPOLY</t>
  </si>
  <si>
    <t>A57 COLOURSBLOCKER</t>
  </si>
  <si>
    <t>Our price breaks are at 1, 5,10,15,25, 50, 75, 100, 250, 500, 750, 1000, 2500, 5000, 7500, 10000</t>
  </si>
  <si>
    <r>
      <rPr>
        <b/>
        <sz val="11"/>
        <rFont val="Calibri"/>
        <family val="2"/>
        <scheme val="minor"/>
      </rPr>
      <t>Step 1</t>
    </r>
    <r>
      <rPr>
        <sz val="11"/>
        <rFont val="Calibri"/>
        <family val="2"/>
        <scheme val="minor"/>
      </rPr>
      <t>-Enter Order Quantity  &gt;</t>
    </r>
  </si>
  <si>
    <r>
      <rPr>
        <b/>
        <sz val="11"/>
        <rFont val="Calibri"/>
        <family val="2"/>
        <scheme val="minor"/>
      </rPr>
      <t>Step 3</t>
    </r>
    <r>
      <rPr>
        <sz val="11"/>
        <rFont val="Calibri"/>
        <family val="2"/>
        <scheme val="minor"/>
      </rPr>
      <t xml:space="preserve"> - Select Print Size   &gt;</t>
    </r>
  </si>
  <si>
    <t>Pricing is indicative only and subject to confirmation by Colour Evolution, some rounding may occur.</t>
  </si>
  <si>
    <t>TOTAL COST</t>
  </si>
  <si>
    <t>Your required margin rate is set at (%)</t>
  </si>
  <si>
    <t>Enter Your Quantity breaks to compare</t>
  </si>
  <si>
    <t>Enter Order Qty  &gt;</t>
  </si>
  <si>
    <r>
      <t>Compare - Stitches  x Quantity break x Standard Thread only</t>
    </r>
    <r>
      <rPr>
        <b/>
        <sz val="8"/>
        <color theme="1"/>
        <rFont val="Calibri"/>
        <family val="2"/>
        <scheme val="minor"/>
      </rPr>
      <t xml:space="preserve"> (excludes set up costs)</t>
    </r>
  </si>
  <si>
    <t>Estimated number of Stitches  &gt;</t>
  </si>
  <si>
    <t xml:space="preserve">Is this a new design requiring Digitising ? </t>
  </si>
  <si>
    <t>New Digitising</t>
  </si>
  <si>
    <t>Base unit Cost excluding set up</t>
  </si>
  <si>
    <t>Unit COST(EXCLUDING Digitising)  &gt;</t>
  </si>
  <si>
    <t>Digitising Cost  &gt;</t>
  </si>
  <si>
    <t>Unit COST (Including Digitising)  &gt;</t>
  </si>
  <si>
    <t>Total Cost Including Digitising  &gt;</t>
  </si>
  <si>
    <t>BREAKDOWN TABLE3</t>
  </si>
  <si>
    <r>
      <t xml:space="preserve">Unit </t>
    </r>
    <r>
      <rPr>
        <b/>
        <sz val="11"/>
        <color theme="0" tint="-0.499984740745262"/>
        <rFont val="Calibri"/>
        <family val="2"/>
        <scheme val="minor"/>
      </rPr>
      <t>COST</t>
    </r>
    <r>
      <rPr>
        <sz val="11"/>
        <color theme="0" tint="-0.499984740745262"/>
        <rFont val="Calibri"/>
        <family val="2"/>
        <scheme val="minor"/>
      </rPr>
      <t>(EXCLUDING Digitising)  &gt;</t>
    </r>
  </si>
  <si>
    <t>Total COST EXCLUDING Digitising  &gt;</t>
  </si>
  <si>
    <t>Unit SELL price EXCLUDING Digitising</t>
  </si>
  <si>
    <t>Unit SELL price Including Digitising  &gt;</t>
  </si>
  <si>
    <t>TOTAL SELL Price EXCLUDING Digitising  &gt;</t>
  </si>
  <si>
    <t>TOTAL SELL Price including Digitising  &gt;</t>
  </si>
  <si>
    <t>&lt;101,000</t>
  </si>
  <si>
    <t>&lt;102,000</t>
  </si>
  <si>
    <t>&lt;103,000</t>
  </si>
  <si>
    <t>&lt;104,000</t>
  </si>
  <si>
    <t>&lt;105,000</t>
  </si>
  <si>
    <t>&lt;106,000</t>
  </si>
  <si>
    <t>&lt;107,000</t>
  </si>
  <si>
    <t>&lt;108,000</t>
  </si>
  <si>
    <t>&lt;109,000</t>
  </si>
  <si>
    <t>&lt;110,000</t>
  </si>
  <si>
    <t>&lt;111,000</t>
  </si>
  <si>
    <t>&lt;112,000</t>
  </si>
  <si>
    <t>&lt;113,000</t>
  </si>
  <si>
    <t>&lt;114,000</t>
  </si>
  <si>
    <t>&lt;115,000</t>
  </si>
  <si>
    <t>&lt;116,000</t>
  </si>
  <si>
    <t>&lt;117,000</t>
  </si>
  <si>
    <t>&lt;118,000</t>
  </si>
  <si>
    <t>&lt;119,000</t>
  </si>
  <si>
    <t>&lt;120,000</t>
  </si>
  <si>
    <t>&lt;121,000</t>
  </si>
  <si>
    <t>&lt;122,000</t>
  </si>
  <si>
    <t>&lt;123,000</t>
  </si>
  <si>
    <t>&lt;124,000</t>
  </si>
  <si>
    <t>&lt;125,000</t>
  </si>
  <si>
    <t>&lt;126,000</t>
  </si>
  <si>
    <t>&lt;127,000</t>
  </si>
  <si>
    <t>&lt;128,000</t>
  </si>
  <si>
    <t>&lt;129,000</t>
  </si>
  <si>
    <t>&lt;130,000</t>
  </si>
  <si>
    <t>&lt;131,000</t>
  </si>
  <si>
    <t>&lt;132,000</t>
  </si>
  <si>
    <t>&lt;133,000</t>
  </si>
  <si>
    <t>&lt;134,000</t>
  </si>
  <si>
    <t>&lt;135,000</t>
  </si>
  <si>
    <t>&lt;136,000</t>
  </si>
  <si>
    <t>&lt;137,000</t>
  </si>
  <si>
    <t>&lt;138,000</t>
  </si>
  <si>
    <t>&lt;139,000</t>
  </si>
  <si>
    <t>&lt;140,000</t>
  </si>
  <si>
    <t>&lt;141,000</t>
  </si>
  <si>
    <t>&lt;142,000</t>
  </si>
  <si>
    <t>&lt;143,000</t>
  </si>
  <si>
    <t>&lt;144,000</t>
  </si>
  <si>
    <t>&lt;145,000</t>
  </si>
  <si>
    <t>&lt;146,000</t>
  </si>
  <si>
    <t>&lt;147,000</t>
  </si>
  <si>
    <t>&lt;148,000</t>
  </si>
  <si>
    <t>&lt;149,000</t>
  </si>
  <si>
    <t>&lt;150,000</t>
  </si>
  <si>
    <t>Names &amp; Numbers</t>
  </si>
  <si>
    <t>Single Names &lt; 35mm high</t>
  </si>
  <si>
    <t>Initials &lt; 35mm high</t>
  </si>
  <si>
    <t>Numbers &lt;35mm high</t>
  </si>
  <si>
    <t>Single Names 36- 60mm high</t>
  </si>
  <si>
    <t>Standard Fonts Only</t>
  </si>
  <si>
    <t>Specialty Items</t>
  </si>
  <si>
    <t>CAPS</t>
  </si>
  <si>
    <t>PUFF FOAM</t>
  </si>
  <si>
    <t>FUSIBLE BACKING</t>
  </si>
  <si>
    <t>SPECIAL THREAD</t>
  </si>
  <si>
    <t>RECYCLED POLY</t>
  </si>
  <si>
    <t>ARRAY = EMBROIDERYCOSTS</t>
  </si>
  <si>
    <t>ARRAY= EMBQTY</t>
  </si>
  <si>
    <t>ARRAY= BREAKDOWNTABLE3</t>
  </si>
  <si>
    <t>SPECIAL ITEMS</t>
  </si>
  <si>
    <t>HIDDEN</t>
  </si>
  <si>
    <t>ARRAY= DIGITISINGCOSTS</t>
  </si>
  <si>
    <t>array= STITCHCOUNT</t>
  </si>
  <si>
    <t>DROP DOWN LISTS</t>
  </si>
  <si>
    <t>ARRAY= STITCHCOUNT2</t>
  </si>
  <si>
    <t>ARRAY = DIGITISINGOPTIONS</t>
  </si>
  <si>
    <t>NAME</t>
  </si>
  <si>
    <t>COTTON</t>
  </si>
  <si>
    <t>POLYESTER</t>
  </si>
  <si>
    <t>SUB-BLOCKER</t>
  </si>
  <si>
    <t>NYLON</t>
  </si>
  <si>
    <t>BRICK</t>
  </si>
  <si>
    <t>FOIL</t>
  </si>
  <si>
    <t>Total Cost</t>
  </si>
  <si>
    <t>SET UP</t>
  </si>
  <si>
    <t>ARRAY = TRANSFERCOST</t>
  </si>
  <si>
    <t>ARRAY= TRANSFERNAME</t>
  </si>
  <si>
    <t>ARRAY = TRANSFERQTY</t>
  </si>
  <si>
    <t>ARRAY= TRANSFERSETUP</t>
  </si>
  <si>
    <t>SIZE</t>
  </si>
  <si>
    <t>UNIT COST</t>
  </si>
  <si>
    <t>A7-
105x75mm</t>
  </si>
  <si>
    <t>A6-
150x105mm</t>
  </si>
  <si>
    <t>A5-
210x150mm</t>
  </si>
  <si>
    <t>A4-
210x300mm</t>
  </si>
  <si>
    <t>A3-
300x420mm</t>
  </si>
  <si>
    <t>PRINTED TRANSFERS</t>
  </si>
  <si>
    <t>ARRAY = VINYLCOST</t>
  </si>
  <si>
    <t>ARRAY = VINYLQTY</t>
  </si>
  <si>
    <t>ARRAY= VINYLSETUP</t>
  </si>
  <si>
    <t>STRETCH SPORTS</t>
  </si>
  <si>
    <t>REFLECTIVE</t>
  </si>
  <si>
    <r>
      <rPr>
        <b/>
        <sz val="11"/>
        <rFont val="Calibri"/>
        <family val="2"/>
        <scheme val="minor"/>
      </rPr>
      <t>Step 2</t>
    </r>
    <r>
      <rPr>
        <sz val="11"/>
        <rFont val="Calibri"/>
        <family val="2"/>
        <scheme val="minor"/>
      </rPr>
      <t xml:space="preserve"> - Select Type of Transfer</t>
    </r>
  </si>
  <si>
    <r>
      <rPr>
        <b/>
        <sz val="11"/>
        <rFont val="Calibri"/>
        <family val="2"/>
        <scheme val="minor"/>
      </rPr>
      <t>Step 2</t>
    </r>
    <r>
      <rPr>
        <sz val="11"/>
        <rFont val="Calibri"/>
        <family val="2"/>
        <scheme val="minor"/>
      </rPr>
      <t xml:space="preserve"> - Select Type of Vinyl</t>
    </r>
  </si>
  <si>
    <t>Sub Blocker</t>
  </si>
  <si>
    <t>ARRAY = VINYLTYPE</t>
  </si>
  <si>
    <t>ARRAY= VINYLSIZE</t>
  </si>
  <si>
    <t>Cotton</t>
  </si>
  <si>
    <t>Sub-blocker</t>
  </si>
  <si>
    <t xml:space="preserve">PUFF FOAM </t>
  </si>
  <si>
    <t>DOUBLE PUFF</t>
  </si>
  <si>
    <t>SPECIAL HOOPS</t>
  </si>
  <si>
    <t>DO NOT ADJUST SETTINGS HERE - REFER TO "TRADE CUSTOMER" SHEET</t>
  </si>
  <si>
    <t>Editable fields are this colour</t>
  </si>
  <si>
    <t>UNIT COST FOR EXTRAS</t>
  </si>
  <si>
    <r>
      <t xml:space="preserve">Total Cost </t>
    </r>
    <r>
      <rPr>
        <b/>
        <sz val="10"/>
        <color theme="1"/>
        <rFont val="Calibri"/>
        <family val="2"/>
        <scheme val="minor"/>
      </rPr>
      <t>Including Digitising &amp; Specialties</t>
    </r>
    <r>
      <rPr>
        <b/>
        <sz val="12"/>
        <color theme="1"/>
        <rFont val="Calibri"/>
        <family val="2"/>
        <scheme val="minor"/>
      </rPr>
      <t xml:space="preserve"> &gt;</t>
    </r>
  </si>
  <si>
    <r>
      <t xml:space="preserve">Unit cost </t>
    </r>
    <r>
      <rPr>
        <sz val="10"/>
        <color theme="1"/>
        <rFont val="Calibri"/>
        <family val="2"/>
        <scheme val="minor"/>
      </rPr>
      <t>including Digitising &amp; Specialties</t>
    </r>
    <r>
      <rPr>
        <sz val="11"/>
        <color theme="1"/>
        <rFont val="Calibri"/>
        <family val="2"/>
        <scheme val="minor"/>
      </rPr>
      <t xml:space="preserve"> &gt;</t>
    </r>
  </si>
  <si>
    <t>Initials 35-60mm high</t>
  </si>
  <si>
    <t>Numbers35-60mm high</t>
  </si>
  <si>
    <t>Double Names &lt; 35mm high</t>
  </si>
  <si>
    <t>Double Names 36-60mm high</t>
  </si>
  <si>
    <t>NAMES &amp; NUMBERS</t>
  </si>
  <si>
    <t>TOTAL UNIT COST</t>
  </si>
  <si>
    <t>Our price breaks are at 1, 5, 10, 15, 25, 50, 75, 100, 250, 500, 750, 1000, 2500, 5000, 7500, 10000</t>
  </si>
  <si>
    <t>ADD</t>
  </si>
  <si>
    <t>ALTERNATIVE</t>
  </si>
  <si>
    <t>ALL PRICING IS EXCLUDING GST AND SUBJECT TO CONFIRMATION</t>
  </si>
  <si>
    <t xml:space="preserve">ALL PRICING IS EXCLUDING GST AND SUBJECT TO CONFIRMATION </t>
  </si>
  <si>
    <t>This colour indicates a drop down lists available - click to view</t>
  </si>
  <si>
    <t>INITIALS</t>
  </si>
  <si>
    <t>SINGLE NAMES</t>
  </si>
  <si>
    <t>DOUBLE NAMES</t>
  </si>
  <si>
    <t>36-60MM HIGH</t>
  </si>
  <si>
    <t>DOUBLE NUMBERS</t>
  </si>
  <si>
    <t>10CM</t>
  </si>
  <si>
    <t>15CM</t>
  </si>
  <si>
    <t>20CM</t>
  </si>
  <si>
    <t>25CM</t>
  </si>
  <si>
    <t>TRIPLE NUMBERS</t>
  </si>
  <si>
    <t>&lt;35MM HIGH</t>
  </si>
  <si>
    <t>SINGLE NUMBERS</t>
  </si>
  <si>
    <t>INDIVIDUAL NAMES &amp; NUMBERS</t>
  </si>
  <si>
    <t>PRINTED TRANSFERS  - QUICK PRICE</t>
  </si>
  <si>
    <t>Enter Type Required&gt;</t>
  </si>
  <si>
    <t>UNLOCK PROTECTION PASSWORD - COLOUR</t>
  </si>
  <si>
    <t>SELECT</t>
  </si>
  <si>
    <t>These fields contain drop down lists, click on the field and then on the arrow to view drop down options</t>
  </si>
  <si>
    <t xml:space="preserve">Editable fields are Bright Green </t>
  </si>
  <si>
    <t>EMBROIDERY</t>
  </si>
  <si>
    <t>PRINT - OTHER</t>
  </si>
  <si>
    <t>PRINT  - APPAREL</t>
  </si>
  <si>
    <t>WOODEN BOX</t>
  </si>
  <si>
    <t xml:space="preserve">A6-
</t>
  </si>
  <si>
    <t xml:space="preserve">A5-
</t>
  </si>
  <si>
    <t xml:space="preserve">A4-
</t>
  </si>
  <si>
    <t xml:space="preserve">A3-
</t>
  </si>
  <si>
    <t>UMBRELLAS</t>
  </si>
  <si>
    <t>REPEAT - ALL</t>
  </si>
  <si>
    <t>UMBREALLAPRICING</t>
  </si>
  <si>
    <t>PRICE PER PRINT</t>
  </si>
  <si>
    <t>HANDLING</t>
  </si>
  <si>
    <t>LASER HANDLES</t>
  </si>
  <si>
    <t>LASER ETCH HANDLE</t>
  </si>
  <si>
    <t>WOODEN BOXES</t>
  </si>
  <si>
    <t>Prints Per Box&gt;</t>
  </si>
  <si>
    <t>No of Panels to print/design &gt;</t>
  </si>
  <si>
    <t>Total Qty of Umbrellas &gt;</t>
  </si>
  <si>
    <t>Number of colours&gt;</t>
  </si>
  <si>
    <t>wooden box</t>
  </si>
  <si>
    <t>New or Repeat Set up&gt;</t>
  </si>
  <si>
    <t>Set Up</t>
  </si>
  <si>
    <t>New or Repeat Set up &gt;</t>
  </si>
  <si>
    <t>Set up</t>
  </si>
  <si>
    <t>ARRAY= UMBRELLA COLOURS</t>
  </si>
  <si>
    <t>LASERHANDLES</t>
  </si>
  <si>
    <t>A62 COLOURS</t>
  </si>
  <si>
    <t>A61 COLOUR</t>
  </si>
  <si>
    <t>A63 COLOURS</t>
  </si>
  <si>
    <t>A51 COLOUR</t>
  </si>
  <si>
    <t>A52 COLOURS</t>
  </si>
  <si>
    <t>A53 COLOLOURS</t>
  </si>
  <si>
    <t>A4 1 COLOUR</t>
  </si>
  <si>
    <t>A4 2 COLOURS</t>
  </si>
  <si>
    <t>A43 COLOURS</t>
  </si>
  <si>
    <t>A31 COLOUR</t>
  </si>
  <si>
    <t>A32 COLOURS</t>
  </si>
  <si>
    <t>A33 COLOURS</t>
  </si>
  <si>
    <t>ARRAY= WOODENBOXCOLOURS</t>
  </si>
  <si>
    <t>Select Print size&gt;</t>
  </si>
  <si>
    <t>PAPER BAGS</t>
  </si>
  <si>
    <t>Total Qty of Boxes &gt;</t>
  </si>
  <si>
    <t>Side 1</t>
  </si>
  <si>
    <t>Side 2</t>
  </si>
  <si>
    <t>Number of Colours &gt;</t>
  </si>
  <si>
    <t>A6N/A</t>
  </si>
  <si>
    <t>A5N/A</t>
  </si>
  <si>
    <t>A4N/A</t>
  </si>
  <si>
    <t>A3N/A</t>
  </si>
  <si>
    <t>Total Qty of Bags&gt;
MINIMUM 10 UNITS</t>
  </si>
  <si>
    <t>1 Col</t>
  </si>
  <si>
    <t>2 Col</t>
  </si>
  <si>
    <t>3 Col</t>
  </si>
  <si>
    <t>4 Col</t>
  </si>
  <si>
    <t>ARRAY= PAPERCOLOURS</t>
  </si>
  <si>
    <t>SAME AS SIDE1</t>
  </si>
  <si>
    <t>UMBRELLAS &amp; WOODEN BOXES</t>
  </si>
  <si>
    <t>PAPER TOTES</t>
  </si>
  <si>
    <t>PAPER FILM</t>
  </si>
  <si>
    <t>1 Colour</t>
  </si>
  <si>
    <t>2 Colours</t>
  </si>
  <si>
    <t>3 Colours</t>
  </si>
  <si>
    <t>4 Colours</t>
  </si>
  <si>
    <t>TOTAL ORDER COST</t>
  </si>
  <si>
    <t>Total Qty of Tea Towels&gt;
MINIMUM 25 UNITS</t>
  </si>
  <si>
    <t>5 Colours</t>
  </si>
  <si>
    <t>6 Colours</t>
  </si>
  <si>
    <t>TEATOWEL</t>
  </si>
  <si>
    <t>TEATOWELPRICING</t>
  </si>
  <si>
    <t>ARRAY= TEATOWELCOLOURS</t>
  </si>
  <si>
    <t>TEATOWELFILM</t>
  </si>
  <si>
    <t>Unit Price including Set up</t>
  </si>
  <si>
    <t>Suppy Tea Towels&gt;</t>
  </si>
  <si>
    <t>COST OF TEATOWELS</t>
  </si>
  <si>
    <t>LIGHT CALICOA41 COLOUR</t>
  </si>
  <si>
    <t>LIGHT CALICOA42 COLOURS</t>
  </si>
  <si>
    <t>LIGHT CALICOA43 COLOURS</t>
  </si>
  <si>
    <t>LIGHT CALICOA44 COLOURS</t>
  </si>
  <si>
    <t>LIGHT CALICOA45 COLOURS</t>
  </si>
  <si>
    <t>LIGHT CALICOA46 COLOURS</t>
  </si>
  <si>
    <t>JUTE, DARK CANVASA41 COLOUR</t>
  </si>
  <si>
    <t>JUTE, DARK CANVASA42 COLOURS</t>
  </si>
  <si>
    <t>JUTE, DARK CANVASA43 COLOURS</t>
  </si>
  <si>
    <t>JUTE, DARK CANVASA44 COLOURS</t>
  </si>
  <si>
    <t>JUTE, DARK CANVASA45 COLOURS</t>
  </si>
  <si>
    <t>JUTE, DARK CANVASA46 COLOURS</t>
  </si>
  <si>
    <t>HEAVY COTTON, DARK CALICOA41 COLOUR</t>
  </si>
  <si>
    <t>HEAVY COTTON, DARK CALICOA42 COLOURS</t>
  </si>
  <si>
    <t>HEAVY COTTON, DARK CALICOA43 COLOURS</t>
  </si>
  <si>
    <t>HEAVY COTTON, DARK CALICOA44 COLOURS</t>
  </si>
  <si>
    <t>HEAVY COTTON, DARK CALICOA45 COLOURS</t>
  </si>
  <si>
    <t>HEAVY COTTON, DARK CALICOA46 COLOURS</t>
  </si>
  <si>
    <t>LIGHT CALICOA31 COLOUR</t>
  </si>
  <si>
    <t>LIGHT CALICOA32 COLOURS</t>
  </si>
  <si>
    <t>LIGHT CALICOA33 COLOURS</t>
  </si>
  <si>
    <t>LIGHT CALICOA34 COLOURS</t>
  </si>
  <si>
    <t>LIGHT CALICOA35 COLOURS</t>
  </si>
  <si>
    <t>LIGHT CALICOA36 COLOURS</t>
  </si>
  <si>
    <t>HEAVY COTTON, DARK CALICOA31 COLOUR</t>
  </si>
  <si>
    <t>HEAVY COTTON, DARK CALICOA32 COLOURS</t>
  </si>
  <si>
    <t>HEAVY COTTON, DARK CALICOA33 COLOURS</t>
  </si>
  <si>
    <t>HEAVY COTTON, DARK CALICOA34 COLOURS</t>
  </si>
  <si>
    <t>HEAVY COTTON, DARK CALICOA35 COLOURS</t>
  </si>
  <si>
    <t>HEAVY COTTON, DARK CALICOA36 COLOURS</t>
  </si>
  <si>
    <t>JUTE, DARK CANVASA31 COLOUR</t>
  </si>
  <si>
    <t>JUTE, DARK CANVASA32 COLOURS</t>
  </si>
  <si>
    <t>JUTE, DARK CANVASA33 COLOURS</t>
  </si>
  <si>
    <t>JUTE, DARK CANVASA34 COLOURS</t>
  </si>
  <si>
    <t>JUTE, DARK CANVASA35 COLOURS</t>
  </si>
  <si>
    <t>JUTE, DARK CANVASA36 COLOURS</t>
  </si>
  <si>
    <t>TOTESPRICING</t>
  </si>
  <si>
    <t>ARRAY= TOTESCOLOURS</t>
  </si>
  <si>
    <t>ARRAY= TOTESFILMPRICING</t>
  </si>
  <si>
    <t>ARRAY=TOTESFILMOPTIONS</t>
  </si>
  <si>
    <t>LIGHT CALICO</t>
  </si>
  <si>
    <t>HEAVY COTTON, DARK CALICO</t>
  </si>
  <si>
    <t>JUTE, DARK CANVAS</t>
  </si>
  <si>
    <t>COLOURS</t>
  </si>
  <si>
    <t>SAME AS SIDE 1</t>
  </si>
  <si>
    <t>UNDERBASE</t>
  </si>
  <si>
    <r>
      <rPr>
        <b/>
        <sz val="11"/>
        <rFont val="Calibri"/>
        <family val="2"/>
        <scheme val="minor"/>
      </rPr>
      <t>Step 2</t>
    </r>
    <r>
      <rPr>
        <sz val="11"/>
        <rFont val="Calibri"/>
        <family val="2"/>
        <scheme val="minor"/>
      </rPr>
      <t xml:space="preserve"> - Select Print Style
Hover Mouse over to see options &gt;</t>
    </r>
  </si>
  <si>
    <t>LIGHT CALICOA4N/A</t>
  </si>
  <si>
    <t>LIGHT CALICOA3N/A</t>
  </si>
  <si>
    <t>HEAVY COTTON, DARK CALICOA4N/A</t>
  </si>
  <si>
    <t>HEAVY COTTON, DARK CALICOA3N/A</t>
  </si>
  <si>
    <t>JUTE, DARK CANVASA4N/A</t>
  </si>
  <si>
    <t>JUTE, DARK CANVASA3N/A</t>
  </si>
  <si>
    <r>
      <t xml:space="preserve">EMBROIDERY - </t>
    </r>
    <r>
      <rPr>
        <b/>
        <sz val="16"/>
        <color theme="1"/>
        <rFont val="Calibri"/>
        <family val="2"/>
        <scheme val="minor"/>
      </rPr>
      <t>PRICE BREAK COMPARISON</t>
    </r>
  </si>
  <si>
    <r>
      <t xml:space="preserve">EMBROIDERY - </t>
    </r>
    <r>
      <rPr>
        <b/>
        <sz val="16"/>
        <color theme="1"/>
        <rFont val="Calibri"/>
        <family val="2"/>
        <scheme val="minor"/>
      </rPr>
      <t>QUICK PRICE</t>
    </r>
  </si>
  <si>
    <r>
      <t xml:space="preserve">SCREENPRINT- APPAREL - </t>
    </r>
    <r>
      <rPr>
        <b/>
        <sz val="16"/>
        <color theme="1"/>
        <rFont val="Calibri"/>
        <family val="2"/>
        <scheme val="minor"/>
      </rPr>
      <t>QUICK PRICE</t>
    </r>
  </si>
  <si>
    <r>
      <t xml:space="preserve">SCREENPRINT APPAREL - </t>
    </r>
    <r>
      <rPr>
        <b/>
        <sz val="16"/>
        <color theme="1"/>
        <rFont val="Calibri"/>
        <family val="2"/>
        <scheme val="minor"/>
      </rPr>
      <t>PRICE BREAK COMPARISON</t>
    </r>
  </si>
  <si>
    <r>
      <t xml:space="preserve">TOTE BAGS - </t>
    </r>
    <r>
      <rPr>
        <b/>
        <sz val="16"/>
        <color theme="1"/>
        <rFont val="Calibri"/>
        <family val="2"/>
        <scheme val="minor"/>
      </rPr>
      <t>QUICK PRICE</t>
    </r>
  </si>
  <si>
    <t>LASER ETCH - QUICK QUOTE</t>
  </si>
  <si>
    <t>Laser is viable on 100% Polyester fabrics only, including Fleece, Microfibre, as well as Cork, Rubber, Leather, Bamboo, Wood</t>
  </si>
  <si>
    <r>
      <t xml:space="preserve">Compare - Size x Quantity break </t>
    </r>
    <r>
      <rPr>
        <b/>
        <sz val="8"/>
        <color theme="1"/>
        <rFont val="Calibri"/>
        <family val="2"/>
        <scheme val="minor"/>
      </rPr>
      <t>(excludes set up costs)</t>
    </r>
  </si>
  <si>
    <t>Set up - Is this a new or repeat design  &gt;</t>
  </si>
  <si>
    <t>NEW</t>
  </si>
  <si>
    <t>Select size for laser etch  &gt;</t>
  </si>
  <si>
    <t>XS - 60x100mm</t>
  </si>
  <si>
    <t>S - 100x150mm</t>
  </si>
  <si>
    <t>M - 150x200mm</t>
  </si>
  <si>
    <t>L- 200x300mm</t>
  </si>
  <si>
    <t>XL - 300x360mm</t>
  </si>
  <si>
    <r>
      <t xml:space="preserve">TOTAL COST
</t>
    </r>
    <r>
      <rPr>
        <sz val="8"/>
        <color theme="1"/>
        <rFont val="Calibri"/>
        <family val="2"/>
        <scheme val="minor"/>
      </rPr>
      <t xml:space="preserve"> (including set up)  .</t>
    </r>
  </si>
  <si>
    <t xml:space="preserve">laser etch - </t>
  </si>
  <si>
    <t>60 x 80mm</t>
  </si>
  <si>
    <t xml:space="preserve">100x150mm </t>
  </si>
  <si>
    <t>150x200mm</t>
  </si>
  <si>
    <t>200x300mm</t>
  </si>
  <si>
    <t>360x360mm</t>
  </si>
  <si>
    <t>A53 COLOURS</t>
  </si>
  <si>
    <t>LASER ETCHING</t>
  </si>
  <si>
    <t>DTF TRANSFER</t>
  </si>
  <si>
    <t>XS</t>
  </si>
  <si>
    <t>SM</t>
  </si>
  <si>
    <t>LC</t>
  </si>
  <si>
    <t>A4 LONG</t>
  </si>
  <si>
    <t>A5 LONG</t>
  </si>
  <si>
    <t>SQ</t>
  </si>
  <si>
    <t>DTF TRANSFERXS</t>
  </si>
  <si>
    <t>DTF TRANSFERN/A</t>
  </si>
  <si>
    <t>DTF TRANSFERSM</t>
  </si>
  <si>
    <t>DTF TRANSFERLC</t>
  </si>
  <si>
    <t>DTF TRANSFER A5</t>
  </si>
  <si>
    <t>DTF TRANSFER A5 LONG</t>
  </si>
  <si>
    <t>DTF TRANSFERSQ</t>
  </si>
  <si>
    <t>DTF TRANSFERA4 LONG</t>
  </si>
  <si>
    <t>DTF TRANSFERA4</t>
  </si>
  <si>
    <t>DTF TRANSFERA3</t>
  </si>
  <si>
    <t>COLOURFLEX N/A</t>
  </si>
  <si>
    <t>COLOURFLEX XS</t>
  </si>
  <si>
    <t>COLOURFLEX SM</t>
  </si>
  <si>
    <t>COLOURFLEX LC</t>
  </si>
  <si>
    <t>COLOURFLEX  A5</t>
  </si>
  <si>
    <t>COLOURFLEX  A5 LONG</t>
  </si>
  <si>
    <t>COLOURFLEX A4</t>
  </si>
  <si>
    <t>COLOURFLEX A4 LONG</t>
  </si>
  <si>
    <t>COLOURFLEX SQ</t>
  </si>
  <si>
    <t>COLOURFLEX A3</t>
  </si>
  <si>
    <t>SUPACOLOUR WEARABLEN/A</t>
  </si>
  <si>
    <t>SUPACOLOUR WEARABLEXS</t>
  </si>
  <si>
    <t>SUPACOLOUR WEARABLESM</t>
  </si>
  <si>
    <t>SUPACOLOUR WEARABLELC</t>
  </si>
  <si>
    <t>SUPACOLOUR WEARABLE A5</t>
  </si>
  <si>
    <t>SUPACOLOUR WEARABLE A5 LONG</t>
  </si>
  <si>
    <t>SUPACOLOUR WEARABLEA4</t>
  </si>
  <si>
    <t>SUPACOLOUR WEARABLEA4 LONG</t>
  </si>
  <si>
    <t>SUPACOLOUR WEARABLESQ</t>
  </si>
  <si>
    <t>SUPACOLOUR WEARABLEA3</t>
  </si>
  <si>
    <t>SUPACOLOUR METALLICN/A</t>
  </si>
  <si>
    <t>SUPACOLOUR METALLICXS</t>
  </si>
  <si>
    <t>SUPACOLOUR METALLICSM</t>
  </si>
  <si>
    <t>SUPACOLOUR METALLICLC</t>
  </si>
  <si>
    <t>SUPACOLOUR METALLIC A5</t>
  </si>
  <si>
    <t>SUPACOLOUR METALLIC A5 LONG</t>
  </si>
  <si>
    <t>SUPACOLOUR METALLICA4</t>
  </si>
  <si>
    <t>SUPACOLOUR METALLICA4 LONG</t>
  </si>
  <si>
    <t>SUPACOLOUR METALLICSQ</t>
  </si>
  <si>
    <t>SUPACOLOUR METALLICA3</t>
  </si>
  <si>
    <t>SUB-BLOCKER TRANSFERN/A</t>
  </si>
  <si>
    <t>SUB-BLOCKER TRANSFERXS</t>
  </si>
  <si>
    <t>SUB-BLOCKER TRANSFERSM</t>
  </si>
  <si>
    <t>SUB-BLOCKER TRANSFERLC</t>
  </si>
  <si>
    <t>SUB-BLOCKER TRANSFER A5</t>
  </si>
  <si>
    <t>SUB-BLOCKER TRANSFER A5 LONG</t>
  </si>
  <si>
    <t>SUB-BLOCKER TRANSFERA4</t>
  </si>
  <si>
    <t>SUB-BLOCKER TRANSFERA4 LONG</t>
  </si>
  <si>
    <t>SUB-BLOCKER TRANSFERSQ</t>
  </si>
  <si>
    <t>SUB-BLOCKER TRANSFERA3</t>
  </si>
  <si>
    <t>DTF TRANSFERA5 LONG</t>
  </si>
  <si>
    <t>DTF TRANSFERA5</t>
  </si>
  <si>
    <t>COLOURFLEX A5</t>
  </si>
  <si>
    <t>COLOURFLEX A5 LONG</t>
  </si>
  <si>
    <t>SUB-BLOCKER TRANSFE A5</t>
  </si>
  <si>
    <t>SUB-BLOCKER TRANSFERA5 LONG</t>
  </si>
  <si>
    <t>Unit Cost (Including Set up)</t>
  </si>
  <si>
    <t>A7</t>
  </si>
  <si>
    <t>ALL PRICING IS EXCLUDING GST AND SUBJECT TO CONFIRMATION BY COLOUR EVOLUTION</t>
  </si>
  <si>
    <t>Set up &gt;</t>
  </si>
  <si>
    <t>RESET &gt;12 MONTHS</t>
  </si>
  <si>
    <t>FREE REPEAT &lt; 12 MONTHS</t>
  </si>
  <si>
    <r>
      <t>If you do not want to include set up - set to</t>
    </r>
    <r>
      <rPr>
        <b/>
        <sz val="10"/>
        <color theme="1"/>
        <rFont val="Calibri"/>
        <family val="2"/>
        <scheme val="minor"/>
      </rPr>
      <t xml:space="preserve"> FREE REPEAT&lt; 12 MONTHS</t>
    </r>
  </si>
  <si>
    <t>Below are our standard quantity breaks, you may edit these to suit</t>
  </si>
  <si>
    <t>Change to "A5" for all - Add text 210mm x 105mm or 105mm x 300mm</t>
  </si>
  <si>
    <t>Change to "A4" for all - Add text 210mm x 300mm or 105mm x 420mm</t>
  </si>
  <si>
    <t>Add text 300mm x 420mm</t>
  </si>
  <si>
    <t>HELP US TO HELP YOU!!!</t>
  </si>
  <si>
    <r>
      <rPr>
        <b/>
        <sz val="11"/>
        <color theme="1"/>
        <rFont val="Calibri"/>
        <family val="2"/>
        <scheme val="minor"/>
      </rPr>
      <t>Step 6</t>
    </r>
    <r>
      <rPr>
        <sz val="9"/>
        <color theme="1"/>
        <rFont val="Calibri"/>
        <family val="2"/>
        <scheme val="minor"/>
      </rPr>
      <t xml:space="preserve"> - Will an underbase screen be required?
 - if REPEAT job set to NO</t>
    </r>
  </si>
  <si>
    <r>
      <rPr>
        <b/>
        <sz val="11"/>
        <color theme="1"/>
        <rFont val="Calibri"/>
        <family val="2"/>
        <scheme val="minor"/>
      </rPr>
      <t>Step 4 -Number of Colours:</t>
    </r>
    <r>
      <rPr>
        <sz val="11"/>
        <color theme="1"/>
        <rFont val="Calibri"/>
        <family val="2"/>
        <scheme val="minor"/>
      </rPr>
      <t xml:space="preserve">
Select the number of colours for printing.  Note that Fluro, Metallic or Puff finishes will incur additional cost.  Please contact our office for a quote.</t>
    </r>
  </si>
  <si>
    <r>
      <rPr>
        <b/>
        <sz val="11"/>
        <color theme="1"/>
        <rFont val="Calibri"/>
        <family val="2"/>
        <scheme val="minor"/>
      </rPr>
      <t>Step 5 -Set up:</t>
    </r>
    <r>
      <rPr>
        <sz val="11"/>
        <color theme="1"/>
        <rFont val="Calibri"/>
        <family val="2"/>
        <scheme val="minor"/>
      </rPr>
      <t xml:space="preserve">
All new designs will incur a film and screenmaking cost (Set up cost).  Repeat prints will incur a "Reset" fee.</t>
    </r>
  </si>
  <si>
    <r>
      <rPr>
        <b/>
        <sz val="11"/>
        <color theme="1"/>
        <rFont val="Calibri"/>
        <family val="2"/>
        <scheme val="minor"/>
      </rPr>
      <t>Step 6 -Underbase:</t>
    </r>
    <r>
      <rPr>
        <sz val="11"/>
        <color theme="1"/>
        <rFont val="Calibri"/>
        <family val="2"/>
        <scheme val="minor"/>
      </rPr>
      <t xml:space="preserve">
An underbase will be required on most dark colours items if printing a lighter ink colour ie printing pink or yellow on black.</t>
    </r>
  </si>
  <si>
    <t>NO SET UP</t>
  </si>
  <si>
    <r>
      <rPr>
        <b/>
        <sz val="8"/>
        <color theme="1"/>
        <rFont val="Calibri"/>
        <family val="2"/>
        <scheme val="minor"/>
      </rPr>
      <t>Step 5</t>
    </r>
    <r>
      <rPr>
        <sz val="8"/>
        <color theme="1"/>
        <rFont val="Calibri"/>
        <family val="2"/>
        <scheme val="minor"/>
      </rPr>
      <t xml:space="preserve"> - Set up - Is this a New Design or Reset(All repeats)</t>
    </r>
  </si>
  <si>
    <t>If you do not want to include set up - set to NO SET UP</t>
  </si>
  <si>
    <t>Pricing is indicative only and subject to confirmation by Colour Evolution Ltd, some rounding may occur.</t>
  </si>
  <si>
    <t>CAPS:</t>
  </si>
  <si>
    <t>SPECIAL THREAD:</t>
  </si>
  <si>
    <t>SPECIALTY  HOOPS</t>
  </si>
  <si>
    <r>
      <t xml:space="preserve">Specialty Hoops:
</t>
    </r>
    <r>
      <rPr>
        <sz val="10"/>
        <color theme="1"/>
        <rFont val="Calibri"/>
        <family val="2"/>
        <scheme val="minor"/>
      </rPr>
      <t>Non Standard Placement or difficult materials may require the use of speciality embroidery hoops and to be run individually.   Check with us if this may be required, this may include some bags, shoes, gloves, heavy jackets, extra Large Cap designs etc</t>
    </r>
  </si>
  <si>
    <r>
      <rPr>
        <b/>
        <sz val="8"/>
        <color theme="1"/>
        <rFont val="Calibri"/>
        <family val="2"/>
        <scheme val="minor"/>
      </rPr>
      <t>Step 5</t>
    </r>
    <r>
      <rPr>
        <sz val="8"/>
        <color theme="1"/>
        <rFont val="Calibri"/>
        <family val="2"/>
        <scheme val="minor"/>
      </rPr>
      <t xml:space="preserve"> - Set up - Is this a New Design or Repeat &gt;</t>
    </r>
  </si>
  <si>
    <r>
      <rPr>
        <b/>
        <sz val="8"/>
        <color theme="1"/>
        <rFont val="Calibri"/>
        <family val="2"/>
        <scheme val="minor"/>
      </rPr>
      <t>Step 6</t>
    </r>
    <r>
      <rPr>
        <sz val="8"/>
        <color theme="1"/>
        <rFont val="Calibri"/>
        <family val="2"/>
        <scheme val="minor"/>
      </rPr>
      <t xml:space="preserve"> - Will an underbase screen be required </t>
    </r>
  </si>
  <si>
    <r>
      <rPr>
        <b/>
        <sz val="10"/>
        <rFont val="Calibri"/>
        <family val="2"/>
        <scheme val="minor"/>
      </rPr>
      <t>Step 1</t>
    </r>
    <r>
      <rPr>
        <sz val="10"/>
        <rFont val="Calibri"/>
        <family val="2"/>
        <scheme val="minor"/>
      </rPr>
      <t>-Enter Order Quantity  &gt;</t>
    </r>
  </si>
  <si>
    <r>
      <rPr>
        <b/>
        <sz val="10"/>
        <rFont val="Calibri"/>
        <family val="2"/>
        <scheme val="minor"/>
      </rPr>
      <t>Step 2</t>
    </r>
    <r>
      <rPr>
        <sz val="10"/>
        <rFont val="Calibri"/>
        <family val="2"/>
        <scheme val="minor"/>
      </rPr>
      <t xml:space="preserve"> - Select Print Style&gt;
</t>
    </r>
  </si>
  <si>
    <r>
      <rPr>
        <b/>
        <sz val="11"/>
        <color theme="1"/>
        <rFont val="Calibri"/>
        <family val="2"/>
        <scheme val="minor"/>
      </rPr>
      <t>Print Size:</t>
    </r>
    <r>
      <rPr>
        <sz val="11"/>
        <color theme="1"/>
        <rFont val="Calibri"/>
        <family val="2"/>
        <scheme val="minor"/>
      </rPr>
      <t xml:space="preserve">
A4 -Maximum = 270mm x210mm
A3 -Maximum 270mm wide x 300 high (pending bag size)</t>
    </r>
  </si>
  <si>
    <r>
      <rPr>
        <b/>
        <sz val="11"/>
        <color theme="1"/>
        <rFont val="Calibri"/>
        <family val="2"/>
        <scheme val="minor"/>
      </rPr>
      <t>Number of Colours:</t>
    </r>
    <r>
      <rPr>
        <sz val="11"/>
        <color theme="1"/>
        <rFont val="Calibri"/>
        <family val="2"/>
        <scheme val="minor"/>
      </rPr>
      <t xml:space="preserve">
Select the number of ink colours to be printed -
 A Maximum of 6 Colours, if you require more colours contact our office for consulation.</t>
    </r>
  </si>
  <si>
    <r>
      <rPr>
        <b/>
        <sz val="11"/>
        <color theme="1"/>
        <rFont val="Calibri"/>
        <family val="2"/>
        <scheme val="minor"/>
      </rPr>
      <t>New Design/Repeat:</t>
    </r>
    <r>
      <rPr>
        <sz val="11"/>
        <color theme="1"/>
        <rFont val="Calibri"/>
        <family val="2"/>
        <scheme val="minor"/>
      </rPr>
      <t xml:space="preserve">
All new designs will incur a film and screenmaking cost (Set up cost).
 Repeat prints will incur a "Reset" fee.</t>
    </r>
  </si>
  <si>
    <t>Please be aware that pricing given here is indicative only and subject to confirmation by Colour Evolution, some rounding will occur due to discount format.</t>
  </si>
  <si>
    <t>Colour Evolution Ltd
25 Exmouth St,
Eden Terrace
Auckland 1021
Ph 09-300-7478
Email: orders@colourevolution.co.nz</t>
  </si>
  <si>
    <r>
      <rPr>
        <b/>
        <sz val="12"/>
        <color theme="1"/>
        <rFont val="Calibri"/>
        <family val="2"/>
        <scheme val="minor"/>
      </rPr>
      <t>Digitising:</t>
    </r>
    <r>
      <rPr>
        <sz val="10"/>
        <color theme="1"/>
        <rFont val="Calibri"/>
        <family val="2"/>
        <scheme val="minor"/>
      </rPr>
      <t xml:space="preserve">
</t>
    </r>
    <r>
      <rPr>
        <b/>
        <sz val="10"/>
        <color theme="1"/>
        <rFont val="Calibri"/>
        <family val="2"/>
        <scheme val="minor"/>
      </rPr>
      <t>New Digitising</t>
    </r>
    <r>
      <rPr>
        <sz val="10"/>
        <color theme="1"/>
        <rFont val="Calibri"/>
        <family val="2"/>
        <scheme val="minor"/>
      </rPr>
      <t xml:space="preserve"> = All new designs - 1 Sample stitchout is included in this cost, additional samples are charged,
</t>
    </r>
    <r>
      <rPr>
        <b/>
        <sz val="10"/>
        <color theme="1"/>
        <rFont val="Calibri"/>
        <family val="2"/>
        <scheme val="minor"/>
      </rPr>
      <t>Minor changes</t>
    </r>
    <r>
      <rPr>
        <sz val="10"/>
        <color theme="1"/>
        <rFont val="Calibri"/>
        <family val="2"/>
        <scheme val="minor"/>
      </rPr>
      <t xml:space="preserve"> = add or remove text, change from horizontal to stacked logo etc.
</t>
    </r>
    <r>
      <rPr>
        <b/>
        <sz val="10"/>
        <color theme="1"/>
        <rFont val="Calibri"/>
        <family val="2"/>
        <scheme val="minor"/>
      </rPr>
      <t xml:space="preserve">Repeat </t>
    </r>
    <r>
      <rPr>
        <sz val="10"/>
        <color theme="1"/>
        <rFont val="Calibri"/>
        <family val="2"/>
        <scheme val="minor"/>
      </rPr>
      <t>- no change = no charges
If you wish to supply your own .emb files, please contact us for conditions.</t>
    </r>
  </si>
  <si>
    <r>
      <rPr>
        <b/>
        <sz val="11"/>
        <color theme="1"/>
        <rFont val="Calibri"/>
        <family val="2"/>
        <scheme val="minor"/>
      </rPr>
      <t>Caps:</t>
    </r>
    <r>
      <rPr>
        <sz val="10"/>
        <color theme="1"/>
        <rFont val="Calibri"/>
        <family val="2"/>
        <scheme val="minor"/>
      </rPr>
      <t xml:space="preserve">
Select</t>
    </r>
    <r>
      <rPr>
        <b/>
        <sz val="10"/>
        <color theme="1"/>
        <rFont val="Calibri"/>
        <family val="2"/>
        <scheme val="minor"/>
      </rPr>
      <t xml:space="preserve"> NO</t>
    </r>
    <r>
      <rPr>
        <sz val="10"/>
        <color theme="1"/>
        <rFont val="Calibri"/>
        <family val="2"/>
        <scheme val="minor"/>
      </rPr>
      <t xml:space="preserve"> for standard caps, 
or
Select </t>
    </r>
    <r>
      <rPr>
        <b/>
        <sz val="10"/>
        <color theme="1"/>
        <rFont val="Calibri"/>
        <family val="2"/>
        <scheme val="minor"/>
      </rPr>
      <t>Puff</t>
    </r>
    <r>
      <rPr>
        <sz val="10"/>
        <color theme="1"/>
        <rFont val="Calibri"/>
        <family val="2"/>
        <scheme val="minor"/>
      </rPr>
      <t xml:space="preserve"> or </t>
    </r>
    <r>
      <rPr>
        <b/>
        <sz val="10"/>
        <color theme="1"/>
        <rFont val="Calibri"/>
        <family val="2"/>
        <scheme val="minor"/>
      </rPr>
      <t xml:space="preserve">Double Puff </t>
    </r>
    <r>
      <rPr>
        <sz val="10"/>
        <color theme="1"/>
        <rFont val="Calibri"/>
        <family val="2"/>
        <scheme val="minor"/>
      </rPr>
      <t xml:space="preserve">(2 layers)
or
Select </t>
    </r>
    <r>
      <rPr>
        <b/>
        <sz val="10"/>
        <color theme="1"/>
        <rFont val="Calibri"/>
        <family val="2"/>
        <scheme val="minor"/>
      </rPr>
      <t>Fusible Backing</t>
    </r>
    <r>
      <rPr>
        <sz val="10"/>
        <color theme="1"/>
        <rFont val="Calibri"/>
        <family val="2"/>
        <scheme val="minor"/>
      </rPr>
      <t xml:space="preserve"> if using a non-structured cap.
Caps/hats must be counted separately from stanard apparel</t>
    </r>
  </si>
  <si>
    <r>
      <rPr>
        <b/>
        <sz val="12"/>
        <color theme="1"/>
        <rFont val="Calibri"/>
        <family val="2"/>
        <scheme val="minor"/>
      </rPr>
      <t>Special Thread:</t>
    </r>
    <r>
      <rPr>
        <sz val="12"/>
        <color theme="1"/>
        <rFont val="Calibri"/>
        <family val="2"/>
        <scheme val="minor"/>
      </rPr>
      <t xml:space="preserve">
Select from;
Standard
Metallic
 Recycled Poly
Ensure this is also noted and confirmed on your order</t>
    </r>
  </si>
  <si>
    <t>Yes</t>
  </si>
  <si>
    <t>No</t>
  </si>
  <si>
    <t>L - 200mmx300mm</t>
  </si>
  <si>
    <t>Total Heatpress cost</t>
  </si>
  <si>
    <t>Add Heatpress per unit</t>
  </si>
  <si>
    <t>SET UP COST</t>
  </si>
  <si>
    <t>Base unit Cost excluding set up&amp; GLOSS</t>
  </si>
  <si>
    <t xml:space="preserve">Editable fields are this colour </t>
  </si>
  <si>
    <t>Unit Cost excluding set up &gt;</t>
  </si>
  <si>
    <t>Unit Cost including set up&gt;</t>
  </si>
  <si>
    <t>Handling fees will apply to any items that require unpacking and/or repacking. Eg boxed cheeseboards, bbq tools, cricket sets etc. Costs will depend on the item and degree of packaging etc.</t>
  </si>
  <si>
    <r>
      <rPr>
        <b/>
        <sz val="11"/>
        <color theme="1"/>
        <rFont val="Calibri"/>
        <family val="2"/>
        <scheme val="minor"/>
      </rPr>
      <t>PRINT SIZES:</t>
    </r>
    <r>
      <rPr>
        <sz val="11"/>
        <color theme="1"/>
        <rFont val="Calibri"/>
        <family val="2"/>
        <scheme val="minor"/>
      </rPr>
      <t xml:space="preserve">
XS = 40mm x 40mm
SM = 60mm x 60mm
LC = 100mm x 100mm
A5 = 210mm x 150mm
A5 LONG = 105mm x 300mm
A4 = 210mm x 300mm
A4 LONG = 150mm x 420mm
SQ = 300mm x 300mm
A3 = 300mm x 420mm</t>
    </r>
  </si>
  <si>
    <t>New or Reset Set Up &gt;</t>
  </si>
  <si>
    <t>Total Cost (Including Set Up)</t>
  </si>
  <si>
    <t>Computer Cut Vinyl + Heat Press Application</t>
  </si>
  <si>
    <t>Vinyl</t>
  </si>
  <si>
    <t>Labour</t>
  </si>
  <si>
    <t>Subtotal</t>
  </si>
  <si>
    <t>Logo Height in cm:</t>
  </si>
  <si>
    <t>Logo Length in cm:</t>
  </si>
  <si>
    <t>Logo Total Square cm:</t>
  </si>
  <si>
    <t>Vinyl Cut &amp; Weed Price</t>
  </si>
  <si>
    <t>Heatpress Application (If Required)</t>
  </si>
  <si>
    <t>Total Price (Applied)</t>
  </si>
  <si>
    <t>Enter Size -&gt;</t>
  </si>
  <si>
    <t>plus</t>
  </si>
  <si>
    <t>=</t>
  </si>
  <si>
    <t>VINYL CUT</t>
  </si>
  <si>
    <t>Logo Height (mm)</t>
  </si>
  <si>
    <t>Logo Width (mm)</t>
  </si>
  <si>
    <t>Total cm3</t>
  </si>
  <si>
    <t>HEATPRESS</t>
  </si>
  <si>
    <t>Array= VINYLSTYLES</t>
  </si>
  <si>
    <t>Array = VINYLTABLE</t>
  </si>
  <si>
    <t>Array = VINYLLOCATION</t>
  </si>
  <si>
    <t>Sub-Blocker</t>
  </si>
  <si>
    <r>
      <t xml:space="preserve">PRICE PER TEATOWEL
</t>
    </r>
    <r>
      <rPr>
        <sz val="8"/>
        <rFont val="Calibri"/>
        <family val="2"/>
        <scheme val="minor"/>
      </rPr>
      <t>(excluding set up)</t>
    </r>
  </si>
  <si>
    <r>
      <t xml:space="preserve">PRICE PER BAG
</t>
    </r>
    <r>
      <rPr>
        <sz val="8"/>
        <rFont val="Calibri"/>
        <family val="2"/>
        <scheme val="minor"/>
      </rPr>
      <t xml:space="preserve"> (excluding set up)</t>
    </r>
  </si>
  <si>
    <r>
      <t xml:space="preserve">PRICE PER BOX
</t>
    </r>
    <r>
      <rPr>
        <sz val="8"/>
        <rFont val="Calibri"/>
        <family val="2"/>
        <scheme val="minor"/>
      </rPr>
      <t>(excluding set up)</t>
    </r>
  </si>
  <si>
    <r>
      <t xml:space="preserve">PRICE PER UMBRELLA
</t>
    </r>
    <r>
      <rPr>
        <sz val="8"/>
        <rFont val="Calibri"/>
        <family val="2"/>
        <scheme val="minor"/>
      </rPr>
      <t>(Including Handling, excluding set up)</t>
    </r>
  </si>
  <si>
    <t>Minimum</t>
  </si>
  <si>
    <t>Calculated cost</t>
  </si>
  <si>
    <t>IF TOTAL CM3 IS LESS THAN MINIMUM THEN USE MINIMUM</t>
  </si>
  <si>
    <t>Add Heatpress for gloss/shimmer effect &gt;</t>
  </si>
  <si>
    <t>Per locatioin for pick and despatch to mulitple addresses (excludes freight costs)</t>
  </si>
  <si>
    <t>POA</t>
  </si>
  <si>
    <t>Per pallet for pallet wrapping.</t>
  </si>
  <si>
    <t>Administration charge for arranging relabelling with garment supplier (relabelling charged at cost)</t>
  </si>
  <si>
    <t>Press transfer neck labels (Printing cost to be charged per sheet at standard rates)</t>
  </si>
  <si>
    <t>Fold and Bag - Labels supplied by customer or handwritten on bag</t>
  </si>
  <si>
    <t>Fold and Bag - We supply size label</t>
  </si>
  <si>
    <t>Add Insert (cost may vary depending on complexity for insertion)</t>
  </si>
  <si>
    <t>Swingticketing (Tickets supplied by customer)</t>
  </si>
  <si>
    <t>Per colour for art separation</t>
  </si>
  <si>
    <t>Redraw to Vector</t>
  </si>
  <si>
    <t>Complex Art Separation</t>
  </si>
  <si>
    <t>Supply Art Proof/Mock up</t>
  </si>
  <si>
    <t>Charged per garment style and colourway, 1 change included, all other changes will be additional cost</t>
  </si>
  <si>
    <t>Packing &amp; Finishing</t>
  </si>
  <si>
    <t>Artwork Redraw</t>
  </si>
  <si>
    <t xml:space="preserve">Unpacking </t>
  </si>
  <si>
    <t>We reserve the right to charge for unbaggging on large orders where garments are supplied individually bagged.</t>
  </si>
  <si>
    <t>Despatch</t>
  </si>
  <si>
    <t>Courier charges are at cost + $2.50 for packing and administration.</t>
  </si>
  <si>
    <t xml:space="preserve">
Embroidery is costed based on the number of stitches in a design and the total quantity to be embroidered.  There are approximately 2000 Stitches per square inch (25x25mm) if solidly stitched, 125 stitches per 5mmx5mm square.  Letters should be a minimum of 6mm high, each letter at (6mm high) is approximately 100 stitches. </t>
  </si>
  <si>
    <t>CUT VINYL TRANSFERS - QUICK PRICE (1 Colour only)</t>
  </si>
  <si>
    <t>SUPA WEARABLE</t>
  </si>
  <si>
    <t>SUPA METALLIC</t>
  </si>
  <si>
    <t>SUPA WEARABLEA4</t>
  </si>
  <si>
    <t>SUPA WEARABLEA4 LONG</t>
  </si>
  <si>
    <t>SUPA WEARABLESQ</t>
  </si>
  <si>
    <t>SUPA WEARABLEA3</t>
  </si>
  <si>
    <t>SUPA METALLICN/A</t>
  </si>
  <si>
    <t>SUPA METALLICXS</t>
  </si>
  <si>
    <t>SUPA METALLICSM</t>
  </si>
  <si>
    <t>SUPA METALLICLC</t>
  </si>
  <si>
    <t>SUPA METALLICA5</t>
  </si>
  <si>
    <t>SUPA METALLICA5 LONG</t>
  </si>
  <si>
    <t>SUPA METALLICA4</t>
  </si>
  <si>
    <t>SUPA METALLICA4 LONG</t>
  </si>
  <si>
    <t>SUPA METALLICSQ</t>
  </si>
  <si>
    <t>SUPA METALLICA3</t>
  </si>
  <si>
    <t>Sub-blocker Digital prints - POA</t>
  </si>
  <si>
    <r>
      <rPr>
        <b/>
        <sz val="11"/>
        <color theme="1"/>
        <rFont val="Calibri"/>
        <family val="2"/>
        <scheme val="minor"/>
      </rPr>
      <t xml:space="preserve">Type of Transfers available
</t>
    </r>
    <r>
      <rPr>
        <sz val="11"/>
        <color theme="1"/>
        <rFont val="Calibri"/>
        <family val="2"/>
        <scheme val="minor"/>
      </rPr>
      <t xml:space="preserve">
DTF Transfers - (Direct to Film) 
Supa Wearable
Supa Metallic
All Pricing given includes a set up cost which is applicable on every order</t>
    </r>
  </si>
  <si>
    <t>SUPA WEARABLEN/A</t>
  </si>
  <si>
    <t>SUPA WEARABLEXS</t>
  </si>
  <si>
    <t>SUPA WEARABLESM</t>
  </si>
  <si>
    <t>SUPA WEARABLELC</t>
  </si>
  <si>
    <t>SUPA WEARABLEA5</t>
  </si>
  <si>
    <t>SUPA WEARABLEA5 LONG</t>
  </si>
  <si>
    <t>ADD SET UP COST TO PRODUCT TEMPLATE</t>
  </si>
  <si>
    <t>ADD PRESS CHARGE FOR EACH LOCATION TO PRODUCT TEMPLATE</t>
  </si>
  <si>
    <t>ADD HANDLING FEE AS OPTION</t>
  </si>
  <si>
    <r>
      <t xml:space="preserve">Ok so here is where we need your help the most! 
We receive a large number of orders and quote requests daily via email, and often they will include the subject line - "New print job", "Order", "For Embroidery" etc...., this is a sure way to ensure your email disappears into the abyss when we are trying to retrieve or check information from previous communications.  Please, please, please, use a subject line that relates to your order ie: MAXWELL JONES PRINT ORDER or SOUTHERN RIDERS embroidery.  
</t>
    </r>
    <r>
      <rPr>
        <b/>
        <sz val="11"/>
        <rFont val="Calibri"/>
        <family val="2"/>
        <scheme val="minor"/>
      </rPr>
      <t>ALL THE INFORMATION:</t>
    </r>
    <r>
      <rPr>
        <sz val="11"/>
        <rFont val="Calibri"/>
        <family val="2"/>
        <scheme val="minor"/>
      </rPr>
      <t xml:space="preserve"> 
 We spend a lot of time going back to ask customers for PMS Colours! Print Sizes! Delivery Addresses!  All of this time causes DELAYS to our processes, and not just a delay to your order but to ALL orders as it slows everything we need to do.  It is imposible for us to schedule an order for "a box of tees" and "some hoodies &amp; jackets", your order will not be scheduled until we have all the information.  Also ensure we have the correct details for invocing the correct entity and the appropriate email address for invoices and statements.  Ensure we know this BEFORE we process your order not after we have already invoiced the order.  As much as is possible, send all information in ONE email.
</t>
    </r>
    <r>
      <rPr>
        <b/>
        <sz val="11"/>
        <rFont val="Calibri"/>
        <family val="2"/>
        <scheme val="minor"/>
      </rPr>
      <t>READ OUR CONFIRMATION NOTICES!!!</t>
    </r>
    <r>
      <rPr>
        <sz val="11"/>
        <rFont val="Calibri"/>
        <family val="2"/>
        <scheme val="minor"/>
      </rPr>
      <t xml:space="preserve">
Once your order is in the system we will send you a Sales Order Confirmation, on this document it will advise an estimated despatch date.  Please READ the information contained here.  Please do not reply to this email asking when your order will be ready!   If you have not received a confirmation notice within 48 hours something could be wrong, please contact us to check that your order is in process.
</t>
    </r>
    <r>
      <rPr>
        <b/>
        <sz val="11"/>
        <rFont val="Calibri"/>
        <family val="2"/>
        <scheme val="minor"/>
      </rPr>
      <t>SENDING STOCK TO US</t>
    </r>
    <r>
      <rPr>
        <sz val="11"/>
        <rFont val="Calibri"/>
        <family val="2"/>
        <scheme val="minor"/>
      </rPr>
      <t xml:space="preserve">
We receive stock all day every day, from a lot of suppliers and from a lot of customers.  If we receive your garments BEFORE we have your order in our system then we have nothing to allocate the stock to.    The items will sit on our shelf of unallocated stock until such time as the goods are matched up with an order.  This can mean a delay in the process as our support staff are busily allocating stock to orders that are prepared in the system.  It also means we are spending time checking and rechecking for orders to come in.   Please do not send stock to us until all the order details are confirmed and you are ready to place your order with us.  I know you are in a hurry to get started and think we need the garments straight away but we need your order details first, the garments second.  As long as the garments arrive within 3-4 days of our scheduled despatch date it will not cause delay to your order.  However, if we have NOT received your garments within 4 days of the due date the order will be put on HOLD until the stock has arrived and then rescheduled for production once the stock arrives.  
 Please ensure there is a valid reference job name or order number on the documentation that relates to your order.  We have thousands of boxes and satchels coming in and out every month and "playing guess the parcel" is not as much fun as you might think!  It means our stock receivers need to pull our office staff away from processing orders to help identify the mystery parcel.
</t>
    </r>
    <r>
      <rPr>
        <b/>
        <sz val="11"/>
        <rFont val="Calibri"/>
        <family val="2"/>
        <scheme val="minor"/>
      </rPr>
      <t>ORDER STOCK THROUGH US:</t>
    </r>
    <r>
      <rPr>
        <sz val="11"/>
        <rFont val="Calibri"/>
        <family val="2"/>
        <scheme val="minor"/>
      </rPr>
      <t xml:space="preserve">
If you have access to the supplier stock records, please check availability before placing an order with us, inwards freight costs will be on charged if charged by the supplier.</t>
    </r>
  </si>
  <si>
    <r>
      <t xml:space="preserve">If you are unable to find the information you need here or if your order is complex just contact us with the following information and we can assist with a quote;
</t>
    </r>
    <r>
      <rPr>
        <b/>
        <sz val="11"/>
        <color theme="1"/>
        <rFont val="Calibri"/>
        <family val="2"/>
        <scheme val="minor"/>
      </rPr>
      <t xml:space="preserve">For Screenprint - </t>
    </r>
    <r>
      <rPr>
        <sz val="11"/>
        <color theme="1"/>
        <rFont val="Calibri"/>
        <family val="2"/>
        <scheme val="minor"/>
      </rPr>
      <t xml:space="preserve">
How many prints/garments is there?
What size are the prints and what placement
What style code or colour and fabric are the garments - do you want us to quote to supply them or will you supply them
What colour(s) is the print?  Are there colour changes?
Attach the best image you have avaiable of the artwork, ideally vectored pdf if you can. The better the quality the better we easier it is for us to determine the number of colours required etc.
</t>
    </r>
    <r>
      <rPr>
        <b/>
        <sz val="11"/>
        <color theme="1"/>
        <rFont val="Calibri"/>
        <family val="2"/>
        <scheme val="minor"/>
      </rPr>
      <t>For Embroidery</t>
    </r>
    <r>
      <rPr>
        <sz val="11"/>
        <color theme="1"/>
        <rFont val="Calibri"/>
        <family val="2"/>
        <scheme val="minor"/>
      </rPr>
      <t xml:space="preserve"> - How many items?   Send an image of the design, advise a size for the embroidery and what type of garment the design is going on.
</t>
    </r>
    <r>
      <rPr>
        <b/>
        <sz val="11"/>
        <color theme="1"/>
        <rFont val="Calibri"/>
        <family val="2"/>
        <scheme val="minor"/>
      </rPr>
      <t>For Laser</t>
    </r>
    <r>
      <rPr>
        <sz val="11"/>
        <color theme="1"/>
        <rFont val="Calibri"/>
        <family val="2"/>
        <scheme val="minor"/>
      </rPr>
      <t xml:space="preserve"> - How many items? Send an image ofthe design, advise a size for the Laser etch and advise what type of garment/item
Now email everything in </t>
    </r>
    <r>
      <rPr>
        <b/>
        <sz val="11"/>
        <color theme="1"/>
        <rFont val="Calibri"/>
        <family val="2"/>
        <scheme val="minor"/>
      </rPr>
      <t>one email please</t>
    </r>
    <r>
      <rPr>
        <sz val="11"/>
        <color theme="1"/>
        <rFont val="Calibri"/>
        <family val="2"/>
        <scheme val="minor"/>
      </rPr>
      <t>.  
We will come back to you if we have any further questions, otherwise you should recieve a quote within 4-6 hours.
Once your have decided to proceed with the order, just email us to Proceed or Go Ahead! (That's great! or Perfect! is NOT APPROVAL TO PROCEED and we will not action anything)</t>
    </r>
  </si>
  <si>
    <t>LASER - PRICE BREAK COMPARISON</t>
  </si>
  <si>
    <t xml:space="preserve">Colour Evolution Ltd/ANB
8b Trugood Drive
East Tamaki
Auckland 2013
Ph 09 265 1750
Email: sales@colourevolution.co.nz
Website: anythingneedingbranding.co.nz </t>
  </si>
  <si>
    <r>
      <rPr>
        <b/>
        <sz val="11"/>
        <color theme="1"/>
        <rFont val="Calibri"/>
        <family val="2"/>
        <scheme val="minor"/>
      </rPr>
      <t xml:space="preserve">Step 3 -Print Sizes:
</t>
    </r>
    <r>
      <rPr>
        <sz val="11"/>
        <color theme="1"/>
        <rFont val="Calibri"/>
        <family val="2"/>
        <scheme val="minor"/>
      </rPr>
      <t xml:space="preserve">
</t>
    </r>
    <r>
      <rPr>
        <sz val="10"/>
        <color theme="1"/>
        <rFont val="Calibri"/>
        <family val="2"/>
        <scheme val="minor"/>
      </rPr>
      <t>A6 - Anything up to a maximum size of 100mm x 100mm
A5 - Fits within 150mm x 210mm OR 105mm x 300mm
A4 -Fits within 210mm x 300mm OR 150mm x 450mm
A3 - Larger than A4 up to a maximum size of 300mm x 450mm
A2 - Larger than A3 up to a maximum size of 450mm x 690mm
SCROLL DOWN TO SEE TEMPLATE IMAGES</t>
    </r>
  </si>
  <si>
    <t>Once you have your order ready for us, please check the information below has been included, then send to orders@colourevolution.co.nz or sales@colourevolution.co.nz. 
IF YOU HAVE BEEN QUOTED PRICING , PLEASE ADVISE THE QUOTE NUMBER ON YOUR ORDER!!
PMS(Pantone Solid Coated) or Thread colours, 
Print or Embroidery sizing,  
Artwork in correct format, vectored pdf for screenprint and laser.  If this is a repeat job please ensure this is clearly stated and provide an image of the artwork or a copy of previous invoice so we can check we have the correct details.
Garment details and sizes if we are supplying
Delivery address, or confirm if you will pick up,
and if the delivery date is CRITICAL it is essential that this is highlighted on confirmation of your order, even if you have previously discussed it!
If we have received all the required information and are able to proceed with your order we will schedule your job and send you a Sales Order Confirmation advising you of an "Estimated Due date" this is the date we ESTIMATE for despatch.  It is not a guaranteed date, if you have a CRITICAL DATE order then that should have been advised to us well PRIOR to this point.  
If you are supplying the blank stock for yourorder, we MUST receive ALL of the stock at least three (3) full days prior to the due date.  If the stock has not arrived in time yourorder will be rescheduled. If the stock has still not arrived three days prior to the rescheduled date the job will be put on HOLD and will be rescheduled once all stock has been received.
Once your order is completed and despatch (or ready for collection) we will issue an invoice.  This invoice is your advice that the order has either been despatched via courier or is ready to collect. 
If your order is being sent via courier then you will also receive a notification email from the Courier service advising they have your order onboard.  Please refer to this email for tracking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</si>
</sst>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8" formatCode="&quot;$&quot;#,##0.00;[Red]\-&quot;$&quot;#,##0.00"/>
    <numFmt numFmtId="44" formatCode="_-&quot;$&quot;* #,##0.00_-;\-&quot;$&quot;* #,##0.00_-;_-&quot;$&quot;* &quot;-&quot;??_-;_-@_-"/>
    <numFmt numFmtId="43" formatCode="_-* #,##0.00_-;\-* #,##0.00_-;_-* &quot;-&quot;??_-;_-@_-"/>
    <numFmt numFmtId="164" formatCode="_-* #,##0_-;\-* #,##0_-;_-* &quot;-&quot;??_-;_-@_-"/>
  </numFmts>
  <fonts count="73"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18"/>
      <color theme="1"/>
      <name val="Verdana"/>
      <family val="2"/>
    </font>
    <font>
      <sz val="11"/>
      <name val="Calibri"/>
      <family val="2"/>
      <scheme val="minor"/>
    </font>
    <font>
      <b/>
      <sz val="10"/>
      <name val="Century Gothic"/>
      <family val="2"/>
    </font>
    <font>
      <sz val="10"/>
      <name val="Arial"/>
      <family val="2"/>
    </font>
    <font>
      <b/>
      <sz val="10"/>
      <name val="Arial"/>
      <family val="2"/>
    </font>
    <font>
      <b/>
      <sz val="11"/>
      <name val="Calibri"/>
      <family val="2"/>
      <scheme val="minor"/>
    </font>
    <font>
      <sz val="10"/>
      <name val="Calibri"/>
      <family val="2"/>
      <scheme val="minor"/>
    </font>
    <font>
      <b/>
      <sz val="18"/>
      <color theme="1"/>
      <name val="Calibri"/>
      <family val="2"/>
      <scheme val="minor"/>
    </font>
    <font>
      <b/>
      <sz val="9"/>
      <color theme="1"/>
      <name val="Calibri"/>
      <family val="2"/>
      <scheme val="minor"/>
    </font>
    <font>
      <b/>
      <sz val="22"/>
      <color theme="1"/>
      <name val="Calibri"/>
      <family val="2"/>
      <scheme val="minor"/>
    </font>
    <font>
      <sz val="16"/>
      <name val="Calibri"/>
      <family val="2"/>
      <scheme val="minor"/>
    </font>
    <font>
      <b/>
      <sz val="18"/>
      <name val="Calibri"/>
      <family val="2"/>
      <scheme val="minor"/>
    </font>
    <font>
      <b/>
      <sz val="10"/>
      <name val="Calibri"/>
      <family val="2"/>
      <scheme val="minor"/>
    </font>
    <font>
      <b/>
      <sz val="12"/>
      <name val="Calibri"/>
      <family val="2"/>
      <scheme val="minor"/>
    </font>
    <font>
      <b/>
      <sz val="14"/>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b/>
      <sz val="8"/>
      <color theme="1"/>
      <name val="Calibri"/>
      <family val="2"/>
      <scheme val="minor"/>
    </font>
    <font>
      <sz val="8"/>
      <color theme="1"/>
      <name val="Calibri"/>
      <family val="2"/>
      <scheme val="minor"/>
    </font>
    <font>
      <b/>
      <sz val="26"/>
      <color theme="1"/>
      <name val="Verdana"/>
      <family val="2"/>
    </font>
    <font>
      <b/>
      <sz val="10"/>
      <color theme="1"/>
      <name val="Verdana"/>
      <family val="2"/>
    </font>
    <font>
      <b/>
      <sz val="16"/>
      <name val="Calibri"/>
      <family val="2"/>
      <scheme val="minor"/>
    </font>
    <font>
      <b/>
      <sz val="26"/>
      <color theme="1"/>
      <name val="Calibri"/>
      <family val="2"/>
      <scheme val="minor"/>
    </font>
    <font>
      <sz val="18"/>
      <color theme="1"/>
      <name val="Calibri"/>
      <family val="2"/>
      <scheme val="minor"/>
    </font>
    <font>
      <b/>
      <sz val="12"/>
      <color theme="2" tint="-0.749992370372631"/>
      <name val="Calibri"/>
      <family val="2"/>
      <scheme val="minor"/>
    </font>
    <font>
      <sz val="20"/>
      <color theme="1"/>
      <name val="Calibri"/>
      <family val="2"/>
      <scheme val="minor"/>
    </font>
    <font>
      <sz val="11"/>
      <color theme="0" tint="-0.34998626667073579"/>
      <name val="Calibri"/>
      <family val="2"/>
      <scheme val="minor"/>
    </font>
    <font>
      <i/>
      <sz val="11"/>
      <color theme="0" tint="-0.499984740745262"/>
      <name val="Calibri"/>
      <family val="2"/>
      <scheme val="minor"/>
    </font>
    <font>
      <b/>
      <sz val="24"/>
      <color theme="1"/>
      <name val="Calibri"/>
      <family val="2"/>
      <scheme val="minor"/>
    </font>
    <font>
      <b/>
      <sz val="16"/>
      <color theme="1"/>
      <name val="Calibri"/>
      <family val="2"/>
      <scheme val="minor"/>
    </font>
    <font>
      <sz val="11"/>
      <color theme="0" tint="-0.249977111117893"/>
      <name val="Calibri"/>
      <family val="2"/>
      <scheme val="minor"/>
    </font>
    <font>
      <sz val="9"/>
      <color theme="1"/>
      <name val="Calibri"/>
      <family val="2"/>
      <scheme val="minor"/>
    </font>
    <font>
      <sz val="11"/>
      <color theme="0" tint="-0.499984740745262"/>
      <name val="Calibri"/>
      <family val="2"/>
      <scheme val="minor"/>
    </font>
    <font>
      <sz val="16"/>
      <color theme="0" tint="-0.499984740745262"/>
      <name val="Calibri"/>
      <family val="2"/>
      <scheme val="minor"/>
    </font>
    <font>
      <sz val="26"/>
      <color theme="1"/>
      <name val="Calibri"/>
      <family val="2"/>
      <scheme val="minor"/>
    </font>
    <font>
      <b/>
      <sz val="11"/>
      <color theme="0" tint="-0.499984740745262"/>
      <name val="Calibri"/>
      <family val="2"/>
      <scheme val="minor"/>
    </font>
    <font>
      <b/>
      <sz val="24"/>
      <name val="Calibri"/>
      <family val="2"/>
      <scheme val="minor"/>
    </font>
    <font>
      <b/>
      <sz val="14"/>
      <color theme="1"/>
      <name val="Verdana"/>
      <family val="2"/>
    </font>
    <font>
      <b/>
      <sz val="20"/>
      <name val="Calibri"/>
      <family val="2"/>
      <scheme val="minor"/>
    </font>
    <font>
      <b/>
      <sz val="16"/>
      <color rgb="FFFF0000"/>
      <name val="Calibri"/>
      <family val="2"/>
      <scheme val="minor"/>
    </font>
    <font>
      <sz val="10"/>
      <color theme="1"/>
      <name val="Calibri"/>
      <family val="2"/>
      <scheme val="minor"/>
    </font>
    <font>
      <sz val="9"/>
      <color indexed="81"/>
      <name val="Tahoma"/>
      <family val="2"/>
    </font>
    <font>
      <b/>
      <sz val="9"/>
      <color indexed="81"/>
      <name val="Tahoma"/>
      <family val="2"/>
    </font>
    <font>
      <sz val="10"/>
      <name val="Century Gothic"/>
      <family val="2"/>
    </font>
    <font>
      <b/>
      <sz val="14"/>
      <name val="Calibri"/>
      <family val="2"/>
      <scheme val="minor"/>
    </font>
    <font>
      <sz val="12"/>
      <color theme="7" tint="0.79998168889431442"/>
      <name val="Calibri"/>
      <family val="2"/>
      <scheme val="minor"/>
    </font>
    <font>
      <b/>
      <sz val="12"/>
      <color theme="7" tint="0.79998168889431442"/>
      <name val="Calibri"/>
      <family val="2"/>
      <scheme val="minor"/>
    </font>
    <font>
      <b/>
      <sz val="20"/>
      <color theme="1"/>
      <name val="Calibri"/>
      <family val="2"/>
      <scheme val="minor"/>
    </font>
    <font>
      <sz val="12"/>
      <color rgb="FFFF0000"/>
      <name val="Calibri"/>
      <family val="2"/>
      <scheme val="minor"/>
    </font>
    <font>
      <b/>
      <sz val="11"/>
      <color rgb="FFFF0000"/>
      <name val="Calibri"/>
      <family val="2"/>
      <scheme val="minor"/>
    </font>
    <font>
      <u/>
      <sz val="10"/>
      <color indexed="12"/>
      <name val="Arial"/>
      <family val="2"/>
    </font>
    <font>
      <b/>
      <sz val="10"/>
      <name val="Verdana"/>
      <family val="2"/>
    </font>
    <font>
      <sz val="12"/>
      <color theme="0"/>
      <name val="Arial"/>
      <family val="2"/>
    </font>
    <font>
      <b/>
      <sz val="8"/>
      <color theme="0"/>
      <name val="Arial"/>
      <family val="2"/>
    </font>
    <font>
      <b/>
      <sz val="11"/>
      <color theme="0"/>
      <name val="Arial"/>
      <family val="2"/>
    </font>
    <font>
      <b/>
      <sz val="10"/>
      <color theme="0"/>
      <name val="Century Gothic"/>
      <family val="2"/>
    </font>
    <font>
      <b/>
      <sz val="10"/>
      <color theme="0"/>
      <name val="Calibri"/>
      <family val="2"/>
      <scheme val="minor"/>
    </font>
    <font>
      <sz val="8"/>
      <color theme="0" tint="-0.14999847407452621"/>
      <name val="Calibri"/>
      <family val="2"/>
      <scheme val="minor"/>
    </font>
    <font>
      <b/>
      <sz val="11"/>
      <color theme="2" tint="-0.749992370372631"/>
      <name val="Calibri"/>
      <family val="2"/>
      <scheme val="minor"/>
    </font>
    <font>
      <sz val="10"/>
      <name val="Verdana"/>
      <family val="2"/>
    </font>
    <font>
      <b/>
      <sz val="36"/>
      <color rgb="FFFFFF11"/>
      <name val="Bahnschrift Light"/>
      <family val="2"/>
    </font>
    <font>
      <b/>
      <sz val="26"/>
      <color rgb="FFFFFF11"/>
      <name val="LHF Shogun Spurs Base"/>
      <family val="3"/>
    </font>
    <font>
      <b/>
      <sz val="11"/>
      <color rgb="FF0000B8"/>
      <name val="Calibri"/>
      <family val="2"/>
      <scheme val="minor"/>
    </font>
    <font>
      <sz val="11"/>
      <color rgb="FF0000B8"/>
      <name val="Calibri"/>
      <family val="2"/>
      <scheme val="minor"/>
    </font>
    <font>
      <b/>
      <sz val="11"/>
      <color rgb="FF00B0F0"/>
      <name val="Calibri"/>
      <family val="2"/>
      <scheme val="minor"/>
    </font>
    <font>
      <b/>
      <sz val="24"/>
      <color rgb="FFFF0000"/>
      <name val="Calibri"/>
      <family val="2"/>
      <scheme val="minor"/>
    </font>
  </fonts>
  <fills count="33">
    <fill>
      <patternFill patternType="none"/>
    </fill>
    <fill>
      <patternFill patternType="gray125"/>
    </fill>
    <fill>
      <patternFill patternType="solid">
        <fgColor theme="8" tint="0.39997558519241921"/>
        <bgColor indexed="64"/>
      </patternFill>
    </fill>
    <fill>
      <patternFill patternType="solid">
        <fgColor rgb="FF00B0F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33CC"/>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CC00CC"/>
        <bgColor indexed="64"/>
      </patternFill>
    </fill>
    <fill>
      <patternFill patternType="solid">
        <fgColor theme="9" tint="0.39997558519241921"/>
        <bgColor indexed="64"/>
      </patternFill>
    </fill>
    <fill>
      <patternFill patternType="solid">
        <fgColor rgb="FF660066"/>
        <bgColor indexed="64"/>
      </patternFill>
    </fill>
    <fill>
      <patternFill patternType="solid">
        <fgColor theme="0" tint="-0.14999847407452621"/>
        <bgColor indexed="64"/>
      </patternFill>
    </fill>
    <fill>
      <patternFill patternType="solid">
        <fgColor rgb="FFFF0000"/>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249977111117893"/>
        <bgColor indexed="64"/>
      </patternFill>
    </fill>
    <fill>
      <patternFill patternType="solid">
        <fgColor theme="9"/>
        <bgColor indexed="64"/>
      </patternFill>
    </fill>
    <fill>
      <patternFill patternType="solid">
        <fgColor theme="1" tint="0.34998626667073579"/>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0000B8"/>
        <bgColor indexed="64"/>
      </patternFill>
    </fill>
    <fill>
      <patternFill patternType="solid">
        <fgColor theme="6" tint="0.59999389629810485"/>
        <bgColor indexed="64"/>
      </patternFill>
    </fill>
  </fills>
  <borders count="17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theme="0" tint="-0.499984740745262"/>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style="thin">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14999847407452621"/>
      </top>
      <bottom/>
      <diagonal/>
    </border>
    <border>
      <left/>
      <right style="thin">
        <color theme="0" tint="-0.499984740745262"/>
      </right>
      <top/>
      <bottom/>
      <diagonal/>
    </border>
    <border>
      <left/>
      <right/>
      <top style="thin">
        <color theme="9" tint="-0.249977111117893"/>
      </top>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right style="thin">
        <color theme="8" tint="-0.249977111117893"/>
      </right>
      <top/>
      <bottom/>
      <diagonal/>
    </border>
    <border>
      <left style="thin">
        <color theme="8" tint="-0.249977111117893"/>
      </left>
      <right style="medium">
        <color theme="8" tint="-0.249977111117893"/>
      </right>
      <top style="thin">
        <color theme="8" tint="-0.249977111117893"/>
      </top>
      <bottom style="thin">
        <color theme="8" tint="-0.249977111117893"/>
      </bottom>
      <diagonal/>
    </border>
    <border>
      <left style="thin">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diagonal/>
    </border>
    <border>
      <left style="thin">
        <color rgb="FF0070C0"/>
      </left>
      <right style="thin">
        <color rgb="FF0070C0"/>
      </right>
      <top/>
      <bottom/>
      <diagonal/>
    </border>
    <border>
      <left style="thin">
        <color rgb="FF0070C0"/>
      </left>
      <right style="thin">
        <color rgb="FF0070C0"/>
      </right>
      <top/>
      <bottom style="thin">
        <color rgb="FF0070C0"/>
      </bottom>
      <diagonal/>
    </border>
    <border>
      <left style="medium">
        <color rgb="FFFFC000"/>
      </left>
      <right/>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medium">
        <color theme="9" tint="0.39997558519241921"/>
      </left>
      <right style="thin">
        <color theme="9" tint="-0.249977111117893"/>
      </right>
      <top style="thin">
        <color theme="9" tint="-0.249977111117893"/>
      </top>
      <bottom style="thin">
        <color theme="9" tint="-0.249977111117893"/>
      </bottom>
      <diagonal/>
    </border>
    <border>
      <left style="thin">
        <color theme="9" tint="-0.249977111117893"/>
      </left>
      <right style="medium">
        <color theme="9" tint="0.39997558519241921"/>
      </right>
      <top style="thin">
        <color theme="9" tint="-0.249977111117893"/>
      </top>
      <bottom style="thin">
        <color theme="9" tint="-0.249977111117893"/>
      </bottom>
      <diagonal/>
    </border>
    <border>
      <left style="medium">
        <color theme="9" tint="0.39997558519241921"/>
      </left>
      <right/>
      <top style="thin">
        <color theme="9" tint="-0.249977111117893"/>
      </top>
      <bottom/>
      <diagonal/>
    </border>
    <border>
      <left/>
      <right/>
      <top/>
      <bottom style="thin">
        <color theme="0" tint="-0.14999847407452621"/>
      </bottom>
      <diagonal/>
    </border>
    <border>
      <left style="thin">
        <color theme="0" tint="-0.14999847407452621"/>
      </left>
      <right/>
      <top/>
      <bottom style="thin">
        <color theme="0" tint="-0.499984740745262"/>
      </bottom>
      <diagonal/>
    </border>
    <border>
      <left/>
      <right/>
      <top/>
      <bottom style="thin">
        <color theme="0" tint="-0.499984740745262"/>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theme="9" tint="0.39997558519241921"/>
      </left>
      <right/>
      <top/>
      <bottom/>
      <diagonal/>
    </border>
    <border>
      <left/>
      <right/>
      <top/>
      <bottom style="thin">
        <color theme="9" tint="-0.249977111117893"/>
      </bottom>
      <diagonal/>
    </border>
    <border>
      <left/>
      <right style="thin">
        <color theme="9" tint="0.39997558519241921"/>
      </right>
      <top/>
      <bottom/>
      <diagonal/>
    </border>
    <border>
      <left style="thin">
        <color rgb="FF00B0F0"/>
      </left>
      <right style="thin">
        <color rgb="FF00B0F0"/>
      </right>
      <top style="thin">
        <color rgb="FF00B0F0"/>
      </top>
      <bottom style="thin">
        <color rgb="FF00B0F0"/>
      </bottom>
      <diagonal/>
    </border>
    <border>
      <left style="medium">
        <color rgb="FF00B0F0"/>
      </left>
      <right style="thin">
        <color rgb="FF00B0F0"/>
      </right>
      <top style="thin">
        <color rgb="FF00B0F0"/>
      </top>
      <bottom style="thin">
        <color rgb="FF00B0F0"/>
      </bottom>
      <diagonal/>
    </border>
    <border>
      <left style="medium">
        <color rgb="FF00B0F0"/>
      </left>
      <right/>
      <top style="thin">
        <color rgb="FF00B0F0"/>
      </top>
      <bottom/>
      <diagonal/>
    </border>
    <border>
      <left/>
      <right/>
      <top style="thin">
        <color rgb="FF00B0F0"/>
      </top>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style="medium">
        <color theme="8" tint="-0.249977111117893"/>
      </left>
      <right style="thin">
        <color theme="8" tint="-0.249977111117893"/>
      </right>
      <top/>
      <bottom style="thin">
        <color theme="8" tint="-0.249977111117893"/>
      </bottom>
      <diagonal/>
    </border>
    <border>
      <left style="thin">
        <color theme="9" tint="0.39997558519241921"/>
      </left>
      <right/>
      <top/>
      <bottom/>
      <diagonal/>
    </border>
    <border>
      <left style="thin">
        <color theme="9" tint="0.39997558519241921"/>
      </left>
      <right/>
      <top/>
      <bottom style="thin">
        <color theme="9" tint="0.39997558519241921"/>
      </bottom>
      <diagonal/>
    </border>
    <border>
      <left style="thin">
        <color theme="9" tint="0.39997558519241921"/>
      </left>
      <right/>
      <top style="thin">
        <color theme="9" tint="0.39997558519241921"/>
      </top>
      <bottom/>
      <diagonal/>
    </border>
    <border>
      <left style="thin">
        <color theme="9" tint="0.39997558519241921"/>
      </left>
      <right style="thin">
        <color theme="9" tint="0.39997558519241921"/>
      </right>
      <top/>
      <bottom style="thin">
        <color theme="9" tint="0.3999755851924192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theme="9" tint="0.39997558519241921"/>
      </right>
      <top style="thin">
        <color theme="9" tint="0.39997558519241921"/>
      </top>
      <bottom style="thin">
        <color theme="9" tint="0.39997558519241921"/>
      </bottom>
      <diagonal/>
    </border>
    <border>
      <left style="thin">
        <color theme="9" tint="0.39997558519241921"/>
      </left>
      <right style="medium">
        <color indexed="64"/>
      </right>
      <top/>
      <bottom style="thin">
        <color theme="9" tint="0.39997558519241921"/>
      </bottom>
      <diagonal/>
    </border>
    <border>
      <left style="thin">
        <color theme="9" tint="0.39997558519241921"/>
      </left>
      <right style="medium">
        <color indexed="64"/>
      </right>
      <top style="thin">
        <color theme="9" tint="0.39997558519241921"/>
      </top>
      <bottom style="thin">
        <color theme="9" tint="0.39997558519241921"/>
      </bottom>
      <diagonal/>
    </border>
    <border>
      <left style="medium">
        <color indexed="64"/>
      </left>
      <right style="thin">
        <color theme="9" tint="0.39997558519241921"/>
      </right>
      <top style="thin">
        <color theme="9" tint="0.39997558519241921"/>
      </top>
      <bottom style="medium">
        <color indexed="64"/>
      </bottom>
      <diagonal/>
    </border>
    <border>
      <left style="thin">
        <color theme="9" tint="0.39997558519241921"/>
      </left>
      <right style="thin">
        <color theme="9" tint="0.39997558519241921"/>
      </right>
      <top style="thin">
        <color theme="9" tint="0.39997558519241921"/>
      </top>
      <bottom style="medium">
        <color indexed="64"/>
      </bottom>
      <diagonal/>
    </border>
    <border>
      <left style="thin">
        <color theme="9" tint="0.39997558519241921"/>
      </left>
      <right style="medium">
        <color indexed="64"/>
      </right>
      <top style="thin">
        <color theme="9" tint="0.39997558519241921"/>
      </top>
      <bottom style="medium">
        <color indexed="64"/>
      </bottom>
      <diagonal/>
    </border>
    <border>
      <left style="medium">
        <color indexed="64"/>
      </left>
      <right style="thin">
        <color theme="9" tint="0.39997558519241921"/>
      </right>
      <top style="medium">
        <color indexed="64"/>
      </top>
      <bottom style="thin">
        <color theme="9" tint="0.39997558519241921"/>
      </bottom>
      <diagonal/>
    </border>
    <border>
      <left style="thin">
        <color theme="9" tint="0.39997558519241921"/>
      </left>
      <right style="thin">
        <color theme="9" tint="0.39997558519241921"/>
      </right>
      <top style="medium">
        <color indexed="64"/>
      </top>
      <bottom style="thin">
        <color theme="9" tint="0.39997558519241921"/>
      </bottom>
      <diagonal/>
    </border>
    <border>
      <left style="thin">
        <color theme="9" tint="0.39997558519241921"/>
      </left>
      <right style="medium">
        <color indexed="64"/>
      </right>
      <top style="medium">
        <color indexed="64"/>
      </top>
      <bottom style="thin">
        <color theme="9" tint="0.39997558519241921"/>
      </bottom>
      <diagonal/>
    </border>
    <border>
      <left/>
      <right style="medium">
        <color indexed="64"/>
      </right>
      <top style="thin">
        <color theme="9" tint="0.39997558519241921"/>
      </top>
      <bottom/>
      <diagonal/>
    </border>
    <border>
      <left/>
      <right style="medium">
        <color indexed="64"/>
      </right>
      <top/>
      <bottom style="thin">
        <color theme="9" tint="0.39997558519241921"/>
      </bottom>
      <diagonal/>
    </border>
    <border>
      <left style="medium">
        <color indexed="64"/>
      </left>
      <right/>
      <top style="thin">
        <color theme="9" tint="0.39997558519241921"/>
      </top>
      <bottom style="thin">
        <color theme="9" tint="0.39997558519241921"/>
      </bottom>
      <diagonal/>
    </border>
    <border>
      <left style="thin">
        <color theme="9" tint="0.39997558519241921"/>
      </left>
      <right style="thin">
        <color theme="9" tint="0.39997558519241921"/>
      </right>
      <top style="medium">
        <color indexed="64"/>
      </top>
      <bottom/>
      <diagonal/>
    </border>
    <border>
      <left style="medium">
        <color indexed="64"/>
      </left>
      <right style="thin">
        <color theme="9" tint="0.39997558519241921"/>
      </right>
      <top style="medium">
        <color indexed="64"/>
      </top>
      <bottom style="medium">
        <color indexed="64"/>
      </bottom>
      <diagonal/>
    </border>
    <border>
      <left style="thin">
        <color theme="9" tint="0.39997558519241921"/>
      </left>
      <right style="thin">
        <color theme="9" tint="0.39997558519241921"/>
      </right>
      <top style="medium">
        <color indexed="64"/>
      </top>
      <bottom style="medium">
        <color indexed="64"/>
      </bottom>
      <diagonal/>
    </border>
    <border>
      <left style="thin">
        <color theme="9" tint="0.39997558519241921"/>
      </left>
      <right style="medium">
        <color indexed="64"/>
      </right>
      <top style="medium">
        <color indexed="64"/>
      </top>
      <bottom style="medium">
        <color indexed="64"/>
      </bottom>
      <diagonal/>
    </border>
    <border>
      <left style="thin">
        <color theme="9" tint="0.39997558519241921"/>
      </left>
      <right style="thin">
        <color theme="9" tint="0.39997558519241921"/>
      </right>
      <top/>
      <bottom/>
      <diagonal/>
    </border>
    <border>
      <left style="thin">
        <color theme="9" tint="0.39997558519241921"/>
      </left>
      <right style="thin">
        <color theme="9"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
      <left style="thin">
        <color theme="9" tint="0.39997558519241921"/>
      </left>
      <right/>
      <top style="medium">
        <color indexed="64"/>
      </top>
      <bottom style="medium">
        <color indexed="64"/>
      </bottom>
      <diagonal/>
    </border>
    <border>
      <left style="medium">
        <color indexed="64"/>
      </left>
      <right style="thin">
        <color theme="9" tint="0.39997558519241921"/>
      </right>
      <top style="medium">
        <color indexed="64"/>
      </top>
      <bottom/>
      <diagonal/>
    </border>
    <border>
      <left style="thin">
        <color theme="9" tint="0.39997558519241921"/>
      </left>
      <right style="medium">
        <color indexed="64"/>
      </right>
      <top style="medium">
        <color indexed="64"/>
      </top>
      <bottom/>
      <diagonal/>
    </border>
    <border>
      <left style="medium">
        <color indexed="64"/>
      </left>
      <right style="thin">
        <color theme="9" tint="0.39997558519241921"/>
      </right>
      <top/>
      <bottom style="thin">
        <color theme="9" tint="0.39997558519241921"/>
      </bottom>
      <diagonal/>
    </border>
    <border>
      <left style="thin">
        <color rgb="FF0070C0"/>
      </left>
      <right/>
      <top/>
      <bottom/>
      <diagonal/>
    </border>
    <border>
      <left style="medium">
        <color indexed="64"/>
      </left>
      <right style="thin">
        <color rgb="FF0070C0"/>
      </right>
      <top style="medium">
        <color indexed="64"/>
      </top>
      <bottom style="medium">
        <color indexed="64"/>
      </bottom>
      <diagonal/>
    </border>
    <border>
      <left style="thin">
        <color rgb="FF0070C0"/>
      </left>
      <right style="thin">
        <color rgb="FF0070C0"/>
      </right>
      <top style="medium">
        <color indexed="64"/>
      </top>
      <bottom style="medium">
        <color indexed="64"/>
      </bottom>
      <diagonal/>
    </border>
    <border>
      <left style="thin">
        <color rgb="FF0070C0"/>
      </left>
      <right style="medium">
        <color indexed="64"/>
      </right>
      <top style="medium">
        <color indexed="64"/>
      </top>
      <bottom style="medium">
        <color indexed="64"/>
      </bottom>
      <diagonal/>
    </border>
    <border>
      <left/>
      <right style="thin">
        <color rgb="FF0070C0"/>
      </right>
      <top style="thin">
        <color rgb="FF0070C0"/>
      </top>
      <bottom/>
      <diagonal/>
    </border>
    <border>
      <left style="thin">
        <color indexed="64"/>
      </left>
      <right style="thin">
        <color indexed="64"/>
      </right>
      <top/>
      <bottom style="thin">
        <color indexed="64"/>
      </bottom>
      <diagonal/>
    </border>
    <border>
      <left style="medium">
        <color indexed="64"/>
      </left>
      <right/>
      <top style="thin">
        <color rgb="FF0070C0"/>
      </top>
      <bottom style="thin">
        <color rgb="FF0070C0"/>
      </bottom>
      <diagonal/>
    </border>
    <border>
      <left style="medium">
        <color indexed="64"/>
      </left>
      <right style="thin">
        <color rgb="FF0070C0"/>
      </right>
      <top style="thin">
        <color rgb="FF0070C0"/>
      </top>
      <bottom style="thin">
        <color rgb="FF0070C0"/>
      </bottom>
      <diagonal/>
    </border>
    <border>
      <left style="medium">
        <color indexed="64"/>
      </left>
      <right style="thin">
        <color rgb="FF0070C0"/>
      </right>
      <top style="thin">
        <color rgb="FF0070C0"/>
      </top>
      <bottom/>
      <diagonal/>
    </border>
    <border>
      <left style="medium">
        <color indexed="64"/>
      </left>
      <right style="thin">
        <color rgb="FF0070C0"/>
      </right>
      <top/>
      <bottom/>
      <diagonal/>
    </border>
    <border>
      <left style="medium">
        <color indexed="64"/>
      </left>
      <right style="thin">
        <color rgb="FF0070C0"/>
      </right>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right/>
      <top style="thin">
        <color rgb="FF0070C0"/>
      </top>
      <bottom style="medium">
        <color indexed="64"/>
      </bottom>
      <diagonal/>
    </border>
    <border>
      <left/>
      <right style="medium">
        <color indexed="64"/>
      </right>
      <top style="thin">
        <color rgb="FF0070C0"/>
      </top>
      <bottom style="medium">
        <color indexed="64"/>
      </bottom>
      <diagonal/>
    </border>
    <border>
      <left style="medium">
        <color rgb="FF00B0F0"/>
      </left>
      <right/>
      <top style="medium">
        <color indexed="64"/>
      </top>
      <bottom style="thin">
        <color rgb="FF00B0F0"/>
      </bottom>
      <diagonal/>
    </border>
    <border>
      <left/>
      <right/>
      <top style="medium">
        <color indexed="64"/>
      </top>
      <bottom style="thin">
        <color rgb="FF00B0F0"/>
      </bottom>
      <diagonal/>
    </border>
    <border>
      <left/>
      <right style="medium">
        <color indexed="64"/>
      </right>
      <top style="medium">
        <color indexed="64"/>
      </top>
      <bottom style="thin">
        <color rgb="FF00B0F0"/>
      </bottom>
      <diagonal/>
    </border>
    <border>
      <left style="thin">
        <color rgb="FF00B0F0"/>
      </left>
      <right style="medium">
        <color indexed="64"/>
      </right>
      <top style="thin">
        <color rgb="FF00B0F0"/>
      </top>
      <bottom style="thin">
        <color rgb="FF00B0F0"/>
      </bottom>
      <diagonal/>
    </border>
    <border>
      <left/>
      <right style="medium">
        <color indexed="64"/>
      </right>
      <top style="thin">
        <color rgb="FF00B0F0"/>
      </top>
      <bottom/>
      <diagonal/>
    </border>
    <border>
      <left style="medium">
        <color rgb="FF00B0F0"/>
      </left>
      <right/>
      <top/>
      <bottom style="medium">
        <color indexed="64"/>
      </bottom>
      <diagonal/>
    </border>
    <border>
      <left style="medium">
        <color rgb="FF00B0F0"/>
      </left>
      <right style="thin">
        <color rgb="FF00B0F0"/>
      </right>
      <top/>
      <bottom style="thin">
        <color rgb="FF00B0F0"/>
      </bottom>
      <diagonal/>
    </border>
    <border>
      <left style="thin">
        <color rgb="FF00B0F0"/>
      </left>
      <right style="thin">
        <color rgb="FF00B0F0"/>
      </right>
      <top/>
      <bottom style="thin">
        <color rgb="FF00B0F0"/>
      </bottom>
      <diagonal/>
    </border>
    <border>
      <left style="thin">
        <color rgb="FF00B0F0"/>
      </left>
      <right style="medium">
        <color indexed="64"/>
      </right>
      <top/>
      <bottom style="thin">
        <color rgb="FF00B0F0"/>
      </bottom>
      <diagonal/>
    </border>
    <border>
      <left style="thin">
        <color indexed="64"/>
      </left>
      <right style="medium">
        <color indexed="64"/>
      </right>
      <top style="thin">
        <color indexed="64"/>
      </top>
      <bottom style="thin">
        <color indexed="64"/>
      </bottom>
      <diagonal/>
    </border>
    <border>
      <left style="medium">
        <color indexed="64"/>
      </left>
      <right style="thin">
        <color theme="9" tint="-0.249977111117893"/>
      </right>
      <top style="thin">
        <color theme="9" tint="-0.249977111117893"/>
      </top>
      <bottom style="thin">
        <color theme="9" tint="-0.249977111117893"/>
      </bottom>
      <diagonal/>
    </border>
    <border>
      <left style="medium">
        <color indexed="64"/>
      </left>
      <right style="thin">
        <color theme="8" tint="-0.249977111117893"/>
      </right>
      <top style="thin">
        <color theme="8" tint="-0.249977111117893"/>
      </top>
      <bottom style="thin">
        <color theme="8" tint="-0.249977111117893"/>
      </bottom>
      <diagonal/>
    </border>
    <border>
      <left style="thin">
        <color theme="9" tint="-0.249977111117893"/>
      </left>
      <right style="medium">
        <color indexed="64"/>
      </right>
      <top style="thin">
        <color theme="9" tint="-0.249977111117893"/>
      </top>
      <bottom style="thin">
        <color theme="9" tint="-0.249977111117893"/>
      </bottom>
      <diagonal/>
    </border>
    <border>
      <left style="medium">
        <color indexed="64"/>
      </left>
      <right style="thin">
        <color theme="8" tint="-0.249977111117893"/>
      </right>
      <top style="thin">
        <color theme="8" tint="-0.249977111117893"/>
      </top>
      <bottom style="medium">
        <color indexed="64"/>
      </bottom>
      <diagonal/>
    </border>
    <border>
      <left style="thin">
        <color theme="9" tint="-0.249977111117893"/>
      </left>
      <right style="thin">
        <color theme="9" tint="-0.249977111117893"/>
      </right>
      <top style="thin">
        <color theme="9" tint="-0.249977111117893"/>
      </top>
      <bottom style="medium">
        <color indexed="64"/>
      </bottom>
      <diagonal/>
    </border>
    <border>
      <left style="thin">
        <color theme="9" tint="-0.249977111117893"/>
      </left>
      <right style="medium">
        <color indexed="64"/>
      </right>
      <top style="thin">
        <color theme="9" tint="-0.249977111117893"/>
      </top>
      <bottom style="medium">
        <color indexed="64"/>
      </bottom>
      <diagonal/>
    </border>
    <border>
      <left style="medium">
        <color indexed="64"/>
      </left>
      <right style="thin">
        <color theme="9" tint="-0.249977111117893"/>
      </right>
      <top style="medium">
        <color indexed="64"/>
      </top>
      <bottom style="thin">
        <color theme="9" tint="-0.249977111117893"/>
      </bottom>
      <diagonal/>
    </border>
    <border>
      <left style="thin">
        <color theme="9" tint="-0.249977111117893"/>
      </left>
      <right style="thin">
        <color theme="9" tint="-0.249977111117893"/>
      </right>
      <top style="medium">
        <color indexed="64"/>
      </top>
      <bottom style="thin">
        <color theme="9" tint="-0.249977111117893"/>
      </bottom>
      <diagonal/>
    </border>
    <border>
      <left style="thin">
        <color theme="9" tint="-0.249977111117893"/>
      </left>
      <right style="medium">
        <color indexed="64"/>
      </right>
      <top style="medium">
        <color indexed="64"/>
      </top>
      <bottom style="thin">
        <color theme="9" tint="-0.249977111117893"/>
      </bottom>
      <diagonal/>
    </border>
    <border>
      <left style="medium">
        <color indexed="64"/>
      </left>
      <right style="thin">
        <color theme="9" tint="-0.249977111117893"/>
      </right>
      <top style="thin">
        <color theme="9" tint="-0.249977111117893"/>
      </top>
      <bottom style="medium">
        <color indexed="64"/>
      </bottom>
      <diagonal/>
    </border>
    <border>
      <left style="thin">
        <color theme="5" tint="0.39997558519241921"/>
      </left>
      <right style="thin">
        <color theme="5" tint="0.39997558519241921"/>
      </right>
      <top style="thin">
        <color theme="5" tint="0.39997558519241921"/>
      </top>
      <bottom style="thin">
        <color theme="5" tint="0.39997558519241921"/>
      </bottom>
      <diagonal/>
    </border>
    <border>
      <left style="thin">
        <color theme="5" tint="0.39997558519241921"/>
      </left>
      <right style="thin">
        <color theme="5" tint="0.39997558519241921"/>
      </right>
      <top style="thin">
        <color theme="5" tint="0.39997558519241921"/>
      </top>
      <bottom/>
      <diagonal/>
    </border>
    <border>
      <left style="thin">
        <color theme="5" tint="0.39997558519241921"/>
      </left>
      <right style="thin">
        <color theme="5" tint="0.39997558519241921"/>
      </right>
      <top/>
      <bottom/>
      <diagonal/>
    </border>
    <border>
      <left style="thin">
        <color theme="5" tint="0.39997558519241921"/>
      </left>
      <right style="thin">
        <color theme="5" tint="0.39997558519241921"/>
      </right>
      <top/>
      <bottom style="thin">
        <color theme="5" tint="0.3999755851924192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5" tint="0.39997558519241921"/>
      </top>
      <bottom/>
      <diagonal/>
    </border>
    <border>
      <left style="medium">
        <color indexed="64"/>
      </left>
      <right style="thin">
        <color theme="5" tint="0.39997558519241921"/>
      </right>
      <top style="medium">
        <color indexed="64"/>
      </top>
      <bottom style="medium">
        <color indexed="64"/>
      </bottom>
      <diagonal/>
    </border>
    <border>
      <left style="thin">
        <color theme="5" tint="0.39997558519241921"/>
      </left>
      <right style="thin">
        <color theme="5" tint="0.39997558519241921"/>
      </right>
      <top style="medium">
        <color indexed="64"/>
      </top>
      <bottom style="medium">
        <color indexed="64"/>
      </bottom>
      <diagonal/>
    </border>
    <border>
      <left style="thin">
        <color theme="5" tint="0.39997558519241921"/>
      </left>
      <right style="medium">
        <color indexed="64"/>
      </right>
      <top style="medium">
        <color indexed="64"/>
      </top>
      <bottom style="medium">
        <color indexed="64"/>
      </bottom>
      <diagonal/>
    </border>
    <border>
      <left style="medium">
        <color indexed="64"/>
      </left>
      <right/>
      <top style="medium">
        <color indexed="64"/>
      </top>
      <bottom style="thin">
        <color theme="8" tint="-0.249977111117893"/>
      </bottom>
      <diagonal/>
    </border>
    <border>
      <left/>
      <right/>
      <top style="medium">
        <color indexed="64"/>
      </top>
      <bottom style="thin">
        <color theme="8" tint="-0.249977111117893"/>
      </bottom>
      <diagonal/>
    </border>
    <border>
      <left/>
      <right style="medium">
        <color indexed="64"/>
      </right>
      <top style="medium">
        <color indexed="64"/>
      </top>
      <bottom style="thin">
        <color theme="8" tint="-0.249977111117893"/>
      </bottom>
      <diagonal/>
    </border>
    <border>
      <left style="medium">
        <color indexed="64"/>
      </left>
      <right style="thin">
        <color theme="8" tint="-0.249977111117893"/>
      </right>
      <top style="thin">
        <color theme="8" tint="-0.249977111117893"/>
      </top>
      <bottom/>
      <diagonal/>
    </border>
    <border>
      <left style="thin">
        <color theme="8" tint="-0.249977111117893"/>
      </left>
      <right style="medium">
        <color indexed="64"/>
      </right>
      <top style="thin">
        <color theme="8" tint="-0.249977111117893"/>
      </top>
      <bottom style="thin">
        <color theme="8" tint="-0.249977111117893"/>
      </bottom>
      <diagonal/>
    </border>
    <border>
      <left style="medium">
        <color indexed="64"/>
      </left>
      <right style="thin">
        <color theme="8" tint="-0.249977111117893"/>
      </right>
      <top/>
      <bottom/>
      <diagonal/>
    </border>
    <border>
      <left style="medium">
        <color indexed="64"/>
      </left>
      <right style="thin">
        <color theme="8" tint="-0.249977111117893"/>
      </right>
      <top/>
      <bottom style="medium">
        <color indexed="64"/>
      </bottom>
      <diagonal/>
    </border>
    <border>
      <left style="thin">
        <color theme="8" tint="-0.249977111117893"/>
      </left>
      <right/>
      <top style="thin">
        <color theme="8" tint="-0.249977111117893"/>
      </top>
      <bottom style="medium">
        <color indexed="64"/>
      </bottom>
      <diagonal/>
    </border>
    <border>
      <left/>
      <right/>
      <top style="thin">
        <color theme="8" tint="-0.249977111117893"/>
      </top>
      <bottom style="medium">
        <color indexed="64"/>
      </bottom>
      <diagonal/>
    </border>
    <border>
      <left/>
      <right style="thin">
        <color theme="8" tint="-0.249977111117893"/>
      </right>
      <top style="thin">
        <color theme="8" tint="-0.249977111117893"/>
      </top>
      <bottom style="medium">
        <color indexed="64"/>
      </bottom>
      <diagonal/>
    </border>
    <border>
      <left style="thin">
        <color theme="8" tint="-0.249977111117893"/>
      </left>
      <right style="thin">
        <color theme="8" tint="-0.249977111117893"/>
      </right>
      <top style="thin">
        <color theme="8" tint="-0.249977111117893"/>
      </top>
      <bottom style="medium">
        <color indexed="64"/>
      </bottom>
      <diagonal/>
    </border>
    <border>
      <left style="thin">
        <color theme="8" tint="-0.249977111117893"/>
      </left>
      <right style="medium">
        <color indexed="64"/>
      </right>
      <top style="thin">
        <color theme="8" tint="-0.249977111117893"/>
      </top>
      <bottom style="medium">
        <color indexed="64"/>
      </bottom>
      <diagonal/>
    </border>
    <border>
      <left style="medium">
        <color indexed="64"/>
      </left>
      <right/>
      <top style="medium">
        <color indexed="64"/>
      </top>
      <bottom style="thin">
        <color theme="5" tint="0.39997558519241921"/>
      </bottom>
      <diagonal/>
    </border>
    <border>
      <left/>
      <right/>
      <top style="medium">
        <color indexed="64"/>
      </top>
      <bottom style="thin">
        <color theme="5" tint="0.39997558519241921"/>
      </bottom>
      <diagonal/>
    </border>
    <border>
      <left/>
      <right style="medium">
        <color indexed="64"/>
      </right>
      <top style="medium">
        <color indexed="64"/>
      </top>
      <bottom style="thin">
        <color theme="5" tint="0.39997558519241921"/>
      </bottom>
      <diagonal/>
    </border>
    <border>
      <left style="medium">
        <color indexed="64"/>
      </left>
      <right/>
      <top style="thin">
        <color theme="5" tint="0.39997558519241921"/>
      </top>
      <bottom/>
      <diagonal/>
    </border>
    <border>
      <left style="thin">
        <color theme="5" tint="0.39997558519241921"/>
      </left>
      <right style="medium">
        <color indexed="64"/>
      </right>
      <top style="thin">
        <color theme="5" tint="0.39997558519241921"/>
      </top>
      <bottom style="thin">
        <color theme="5" tint="0.39997558519241921"/>
      </bottom>
      <diagonal/>
    </border>
    <border>
      <left style="medium">
        <color indexed="64"/>
      </left>
      <right style="thin">
        <color theme="5" tint="0.39997558519241921"/>
      </right>
      <top/>
      <bottom/>
      <diagonal/>
    </border>
    <border>
      <left style="thin">
        <color theme="5" tint="0.39997558519241921"/>
      </left>
      <right style="medium">
        <color indexed="64"/>
      </right>
      <top style="thin">
        <color theme="5" tint="0.39997558519241921"/>
      </top>
      <bottom/>
      <diagonal/>
    </border>
    <border>
      <left style="thin">
        <color theme="5" tint="0.39997558519241921"/>
      </left>
      <right style="medium">
        <color indexed="64"/>
      </right>
      <top/>
      <bottom style="thin">
        <color theme="5" tint="0.39997558519241921"/>
      </bottom>
      <diagonal/>
    </border>
    <border>
      <left style="medium">
        <color indexed="64"/>
      </left>
      <right style="thin">
        <color theme="5" tint="0.39997558519241921"/>
      </right>
      <top/>
      <bottom style="thin">
        <color theme="5" tint="0.39997558519241921"/>
      </bottom>
      <diagonal/>
    </border>
    <border>
      <left style="medium">
        <color indexed="64"/>
      </left>
      <right/>
      <top style="thin">
        <color theme="5" tint="0.39997558519241921"/>
      </top>
      <bottom style="medium">
        <color indexed="64"/>
      </bottom>
      <diagonal/>
    </border>
    <border>
      <left/>
      <right/>
      <top style="thin">
        <color theme="5" tint="0.39997558519241921"/>
      </top>
      <bottom style="medium">
        <color indexed="64"/>
      </bottom>
      <diagonal/>
    </border>
    <border>
      <left/>
      <right style="medium">
        <color indexed="64"/>
      </right>
      <top style="thin">
        <color theme="5" tint="0.39997558519241921"/>
      </top>
      <bottom style="medium">
        <color indexed="64"/>
      </bottom>
      <diagonal/>
    </border>
    <border>
      <left style="medium">
        <color indexed="64"/>
      </left>
      <right style="thin">
        <color theme="5" tint="0.39997558519241921"/>
      </right>
      <top style="medium">
        <color indexed="64"/>
      </top>
      <bottom style="thin">
        <color theme="5" tint="0.39997558519241921"/>
      </bottom>
      <diagonal/>
    </border>
    <border>
      <left style="thin">
        <color theme="5" tint="0.39997558519241921"/>
      </left>
      <right style="thin">
        <color theme="5" tint="0.39997558519241921"/>
      </right>
      <top style="medium">
        <color indexed="64"/>
      </top>
      <bottom/>
      <diagonal/>
    </border>
    <border>
      <left style="thin">
        <color theme="5" tint="0.39997558519241921"/>
      </left>
      <right style="thin">
        <color theme="5" tint="0.39997558519241921"/>
      </right>
      <top style="medium">
        <color indexed="64"/>
      </top>
      <bottom style="thin">
        <color theme="5" tint="0.39997558519241921"/>
      </bottom>
      <diagonal/>
    </border>
    <border>
      <left style="thin">
        <color theme="5" tint="0.39997558519241921"/>
      </left>
      <right style="medium">
        <color indexed="64"/>
      </right>
      <top style="medium">
        <color indexed="64"/>
      </top>
      <bottom style="thin">
        <color theme="5" tint="0.39997558519241921"/>
      </bottom>
      <diagonal/>
    </border>
    <border>
      <left style="medium">
        <color indexed="64"/>
      </left>
      <right/>
      <top style="thin">
        <color theme="5" tint="0.39997558519241921"/>
      </top>
      <bottom style="thin">
        <color theme="5" tint="0.39997558519241921"/>
      </bottom>
      <diagonal/>
    </border>
    <border>
      <left style="medium">
        <color indexed="64"/>
      </left>
      <right style="thin">
        <color theme="5" tint="0.39997558519241921"/>
      </right>
      <top style="thin">
        <color theme="5" tint="0.39997558519241921"/>
      </top>
      <bottom style="thin">
        <color theme="5" tint="0.39997558519241921"/>
      </bottom>
      <diagonal/>
    </border>
    <border>
      <left style="medium">
        <color indexed="64"/>
      </left>
      <right style="thin">
        <color theme="5" tint="0.39997558519241921"/>
      </right>
      <top style="thin">
        <color theme="5" tint="0.39997558519241921"/>
      </top>
      <bottom style="medium">
        <color indexed="64"/>
      </bottom>
      <diagonal/>
    </border>
    <border>
      <left style="thin">
        <color theme="5" tint="0.39997558519241921"/>
      </left>
      <right style="thin">
        <color theme="5" tint="0.39997558519241921"/>
      </right>
      <top style="thin">
        <color theme="5" tint="0.39997558519241921"/>
      </top>
      <bottom style="medium">
        <color indexed="64"/>
      </bottom>
      <diagonal/>
    </border>
    <border>
      <left style="thin">
        <color theme="5" tint="0.39997558519241921"/>
      </left>
      <right style="medium">
        <color indexed="64"/>
      </right>
      <top style="thin">
        <color theme="5" tint="0.39997558519241921"/>
      </top>
      <bottom style="medium">
        <color indexed="64"/>
      </bottom>
      <diagonal/>
    </border>
    <border>
      <left style="medium">
        <color indexed="64"/>
      </left>
      <right style="thin">
        <color theme="9" tint="0.39997558519241921"/>
      </right>
      <top style="thin">
        <color theme="9" tint="0.39997558519241921"/>
      </top>
      <bottom/>
      <diagonal/>
    </border>
    <border>
      <left style="thin">
        <color theme="9" tint="0.39997558519241921"/>
      </left>
      <right style="medium">
        <color indexed="64"/>
      </right>
      <top style="thin">
        <color theme="9" tint="0.39997558519241921"/>
      </top>
      <bottom/>
      <diagonal/>
    </border>
    <border>
      <left style="thin">
        <color theme="8" tint="-0.249977111117893"/>
      </left>
      <right style="thin">
        <color indexed="64"/>
      </right>
      <top style="thin">
        <color theme="8" tint="-0.249977111117893"/>
      </top>
      <bottom style="thin">
        <color theme="8" tint="-0.249977111117893"/>
      </bottom>
      <diagonal/>
    </border>
    <border>
      <left style="thin">
        <color indexed="64"/>
      </left>
      <right/>
      <top style="thin">
        <color theme="0" tint="-0.14999847407452621"/>
      </top>
      <bottom style="thin">
        <color theme="0" tint="-0.14999847407452621"/>
      </bottom>
      <diagonal/>
    </border>
    <border>
      <left style="thin">
        <color theme="0" tint="-0.14999847407452621"/>
      </left>
      <right style="thin">
        <color indexed="64"/>
      </right>
      <top style="thin">
        <color theme="0" tint="-0.14999847407452621"/>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indexed="64"/>
      </left>
      <right/>
      <top style="thin">
        <color theme="0" tint="-0.14999847407452621"/>
      </top>
      <bottom/>
      <diagonal/>
    </border>
  </borders>
  <cellStyleXfs count="7">
    <xf numFmtId="0" fontId="0" fillId="0" borderId="0"/>
    <xf numFmtId="44" fontId="1" fillId="0" borderId="0" applyFont="0" applyFill="0" applyBorder="0" applyAlignment="0" applyProtection="0"/>
    <xf numFmtId="0" fontId="1" fillId="0" borderId="0"/>
    <xf numFmtId="43" fontId="9"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57" fillId="0" borderId="0" applyNumberFormat="0" applyFill="0" applyBorder="0" applyAlignment="0" applyProtection="0">
      <alignment vertical="top"/>
      <protection locked="0"/>
    </xf>
  </cellStyleXfs>
  <cellXfs count="891">
    <xf numFmtId="0" fontId="0" fillId="0" borderId="0" xfId="0"/>
    <xf numFmtId="0" fontId="0" fillId="0" borderId="0" xfId="0" applyAlignment="1">
      <alignment vertical="center"/>
    </xf>
    <xf numFmtId="0" fontId="3" fillId="0" borderId="1" xfId="0" applyFont="1" applyBorder="1"/>
    <xf numFmtId="44" fontId="0" fillId="0" borderId="0" xfId="0" applyNumberFormat="1"/>
    <xf numFmtId="164" fontId="10" fillId="7" borderId="1" xfId="3" applyNumberFormat="1" applyFont="1" applyFill="1" applyBorder="1" applyProtection="1"/>
    <xf numFmtId="2" fontId="0" fillId="0" borderId="0" xfId="0" applyNumberFormat="1"/>
    <xf numFmtId="0" fontId="7" fillId="0" borderId="0" xfId="0" applyFont="1"/>
    <xf numFmtId="0" fontId="0" fillId="3" borderId="0" xfId="0" applyFill="1"/>
    <xf numFmtId="44" fontId="0" fillId="0" borderId="0" xfId="1" applyFont="1" applyFill="1" applyBorder="1" applyProtection="1"/>
    <xf numFmtId="0" fontId="12" fillId="12" borderId="16" xfId="0" applyFont="1" applyFill="1" applyBorder="1" applyAlignment="1">
      <alignment horizontal="center" vertical="center" wrapText="1"/>
    </xf>
    <xf numFmtId="0" fontId="12" fillId="12" borderId="17" xfId="0" applyFont="1" applyFill="1" applyBorder="1" applyAlignment="1">
      <alignment horizontal="center" vertical="center" wrapText="1"/>
    </xf>
    <xf numFmtId="0" fontId="12" fillId="9" borderId="17" xfId="0" applyFont="1" applyFill="1" applyBorder="1" applyAlignment="1">
      <alignment horizontal="center" vertical="center" wrapText="1"/>
    </xf>
    <xf numFmtId="0" fontId="12" fillId="9" borderId="18" xfId="0" applyFont="1" applyFill="1" applyBorder="1" applyAlignment="1">
      <alignment horizontal="center" vertical="center" wrapText="1"/>
    </xf>
    <xf numFmtId="0" fontId="12" fillId="9" borderId="19" xfId="0" applyFont="1" applyFill="1" applyBorder="1" applyAlignment="1">
      <alignment horizontal="center" vertical="center" wrapText="1"/>
    </xf>
    <xf numFmtId="0" fontId="12" fillId="10" borderId="17" xfId="0" applyFont="1" applyFill="1" applyBorder="1" applyAlignment="1">
      <alignment horizontal="center" vertical="center" wrapText="1"/>
    </xf>
    <xf numFmtId="0" fontId="12" fillId="10" borderId="18" xfId="0" applyFont="1" applyFill="1" applyBorder="1" applyAlignment="1">
      <alignment horizontal="center" vertical="center" wrapText="1"/>
    </xf>
    <xf numFmtId="0" fontId="12" fillId="10" borderId="19" xfId="0" applyFont="1" applyFill="1" applyBorder="1" applyAlignment="1">
      <alignment horizontal="center" vertical="center" wrapText="1"/>
    </xf>
    <xf numFmtId="0" fontId="12" fillId="13" borderId="17" xfId="0" applyFont="1" applyFill="1" applyBorder="1" applyAlignment="1">
      <alignment horizontal="center" vertical="center" wrapText="1"/>
    </xf>
    <xf numFmtId="0" fontId="12" fillId="13" borderId="18" xfId="0" applyFont="1" applyFill="1" applyBorder="1" applyAlignment="1">
      <alignment horizontal="center" vertical="center" wrapText="1"/>
    </xf>
    <xf numFmtId="0" fontId="12" fillId="13" borderId="19" xfId="0" applyFont="1" applyFill="1" applyBorder="1" applyAlignment="1">
      <alignment horizontal="center" vertical="center" wrapText="1"/>
    </xf>
    <xf numFmtId="0" fontId="12" fillId="11" borderId="17" xfId="0" applyFont="1" applyFill="1" applyBorder="1" applyAlignment="1">
      <alignment horizontal="center" vertical="center" wrapText="1"/>
    </xf>
    <xf numFmtId="0" fontId="12" fillId="11" borderId="18" xfId="0" applyFont="1" applyFill="1" applyBorder="1" applyAlignment="1">
      <alignment horizontal="center" vertical="center" wrapText="1"/>
    </xf>
    <xf numFmtId="0" fontId="12" fillId="11" borderId="19" xfId="0" applyFont="1" applyFill="1" applyBorder="1" applyAlignment="1">
      <alignment horizontal="center" vertical="center" wrapText="1"/>
    </xf>
    <xf numFmtId="0" fontId="16" fillId="14" borderId="19" xfId="0" applyFont="1" applyFill="1" applyBorder="1" applyAlignment="1">
      <alignment vertical="center" wrapText="1"/>
    </xf>
    <xf numFmtId="0" fontId="11" fillId="0" borderId="19" xfId="0" applyFont="1" applyBorder="1"/>
    <xf numFmtId="0" fontId="11" fillId="9" borderId="19" xfId="0" applyFont="1" applyFill="1" applyBorder="1"/>
    <xf numFmtId="44" fontId="7" fillId="9" borderId="19" xfId="1" applyFont="1" applyFill="1" applyBorder="1" applyProtection="1"/>
    <xf numFmtId="44" fontId="7" fillId="10" borderId="19" xfId="1" applyFont="1" applyFill="1" applyBorder="1" applyProtection="1"/>
    <xf numFmtId="44" fontId="7" fillId="13" borderId="19" xfId="1" applyFont="1" applyFill="1" applyBorder="1" applyProtection="1"/>
    <xf numFmtId="44" fontId="7" fillId="11" borderId="19" xfId="1" applyFont="1" applyFill="1" applyBorder="1" applyProtection="1"/>
    <xf numFmtId="0" fontId="7" fillId="9" borderId="19" xfId="0" applyFont="1" applyFill="1" applyBorder="1" applyAlignment="1">
      <alignment horizontal="center"/>
    </xf>
    <xf numFmtId="0" fontId="7" fillId="10" borderId="19" xfId="0" applyFont="1" applyFill="1" applyBorder="1" applyAlignment="1">
      <alignment horizontal="center"/>
    </xf>
    <xf numFmtId="0" fontId="7" fillId="13" borderId="19" xfId="0" applyFont="1" applyFill="1" applyBorder="1" applyAlignment="1">
      <alignment horizontal="center"/>
    </xf>
    <xf numFmtId="0" fontId="7" fillId="11" borderId="19" xfId="0" applyFont="1" applyFill="1" applyBorder="1" applyAlignment="1">
      <alignment horizontal="center"/>
    </xf>
    <xf numFmtId="0" fontId="18" fillId="0" borderId="15" xfId="0" applyFont="1" applyBorder="1"/>
    <xf numFmtId="0" fontId="18" fillId="9" borderId="0" xfId="0" applyFont="1" applyFill="1"/>
    <xf numFmtId="0" fontId="11" fillId="0" borderId="19" xfId="0" applyFont="1" applyBorder="1" applyAlignment="1">
      <alignment vertical="center" wrapText="1"/>
    </xf>
    <xf numFmtId="0" fontId="11" fillId="9" borderId="19" xfId="0" applyFont="1" applyFill="1" applyBorder="1" applyAlignment="1">
      <alignment horizontal="center" vertical="center" wrapText="1"/>
    </xf>
    <xf numFmtId="44" fontId="11" fillId="9" borderId="0" xfId="1" applyFont="1" applyFill="1" applyBorder="1" applyAlignment="1" applyProtection="1">
      <alignment vertical="center"/>
    </xf>
    <xf numFmtId="8" fontId="7" fillId="10" borderId="19" xfId="1" applyNumberFormat="1" applyFont="1" applyFill="1" applyBorder="1" applyAlignment="1" applyProtection="1">
      <alignment horizontal="center" vertical="center"/>
    </xf>
    <xf numFmtId="44" fontId="11" fillId="10" borderId="0" xfId="1" applyFont="1" applyFill="1" applyBorder="1" applyAlignment="1" applyProtection="1">
      <alignment vertical="center"/>
    </xf>
    <xf numFmtId="8" fontId="7" fillId="13" borderId="19" xfId="1" applyNumberFormat="1" applyFont="1" applyFill="1" applyBorder="1" applyAlignment="1" applyProtection="1">
      <alignment horizontal="center" vertical="center"/>
    </xf>
    <xf numFmtId="44" fontId="11" fillId="13" borderId="0" xfId="1" applyFont="1" applyFill="1" applyBorder="1" applyAlignment="1" applyProtection="1">
      <alignment vertical="center"/>
    </xf>
    <xf numFmtId="8" fontId="7" fillId="11" borderId="19" xfId="1" applyNumberFormat="1" applyFont="1" applyFill="1" applyBorder="1" applyAlignment="1" applyProtection="1">
      <alignment horizontal="center" vertical="center"/>
    </xf>
    <xf numFmtId="44" fontId="11" fillId="11" borderId="0" xfId="1" applyFont="1" applyFill="1" applyBorder="1" applyAlignment="1" applyProtection="1">
      <alignment vertical="center"/>
    </xf>
    <xf numFmtId="44" fontId="11" fillId="14" borderId="0" xfId="1" applyFont="1" applyFill="1" applyBorder="1" applyAlignment="1" applyProtection="1">
      <alignment vertical="center"/>
    </xf>
    <xf numFmtId="0" fontId="18" fillId="0" borderId="0" xfId="0" applyFont="1"/>
    <xf numFmtId="0" fontId="16" fillId="14" borderId="0" xfId="0" applyFont="1" applyFill="1" applyAlignment="1">
      <alignment horizontal="center" vertical="center" wrapText="1"/>
    </xf>
    <xf numFmtId="44" fontId="7" fillId="9" borderId="0" xfId="1" applyFont="1" applyFill="1" applyBorder="1"/>
    <xf numFmtId="0" fontId="7" fillId="10" borderId="0" xfId="0" applyFont="1" applyFill="1" applyAlignment="1">
      <alignment horizontal="center"/>
    </xf>
    <xf numFmtId="0" fontId="7" fillId="13" borderId="0" xfId="0" applyFont="1" applyFill="1" applyAlignment="1">
      <alignment horizontal="center"/>
    </xf>
    <xf numFmtId="0" fontId="7" fillId="11" borderId="0" xfId="0" applyFont="1" applyFill="1" applyAlignment="1">
      <alignment horizontal="center"/>
    </xf>
    <xf numFmtId="0" fontId="11" fillId="0" borderId="0" xfId="0" applyFont="1" applyAlignment="1">
      <alignment vertical="center" wrapText="1"/>
    </xf>
    <xf numFmtId="0" fontId="11" fillId="9" borderId="0" xfId="0" applyFont="1" applyFill="1" applyAlignment="1">
      <alignment horizontal="center" vertical="center" wrapText="1"/>
    </xf>
    <xf numFmtId="8" fontId="7" fillId="9" borderId="0" xfId="1" applyNumberFormat="1" applyFont="1" applyFill="1" applyBorder="1" applyAlignment="1" applyProtection="1">
      <alignment horizontal="center" vertical="center"/>
    </xf>
    <xf numFmtId="0" fontId="3" fillId="0" borderId="0" xfId="0" applyFont="1" applyAlignment="1">
      <alignment horizontal="center" wrapText="1"/>
    </xf>
    <xf numFmtId="8" fontId="0" fillId="0" borderId="0" xfId="1" applyNumberFormat="1" applyFont="1" applyBorder="1" applyAlignment="1" applyProtection="1">
      <alignment horizontal="center" vertical="center"/>
    </xf>
    <xf numFmtId="44" fontId="0" fillId="0" borderId="0" xfId="1" applyFont="1" applyBorder="1" applyAlignment="1" applyProtection="1">
      <alignment horizontal="left" vertical="center"/>
    </xf>
    <xf numFmtId="0" fontId="3" fillId="0" borderId="0" xfId="0" applyFont="1" applyAlignment="1">
      <alignment horizontal="center" vertical="center" wrapText="1"/>
    </xf>
    <xf numFmtId="0" fontId="3" fillId="0" borderId="0" xfId="0" applyFont="1" applyAlignment="1">
      <alignment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18" fillId="6" borderId="15" xfId="0" applyFont="1" applyFill="1" applyBorder="1"/>
    <xf numFmtId="2" fontId="0" fillId="17" borderId="0" xfId="0" applyNumberFormat="1" applyFill="1"/>
    <xf numFmtId="44" fontId="7" fillId="17" borderId="19" xfId="1" applyFont="1" applyFill="1" applyBorder="1" applyProtection="1"/>
    <xf numFmtId="0" fontId="0" fillId="16" borderId="0" xfId="0" applyFill="1"/>
    <xf numFmtId="2" fontId="0" fillId="17" borderId="0" xfId="1" applyNumberFormat="1" applyFont="1" applyFill="1"/>
    <xf numFmtId="44" fontId="0" fillId="17" borderId="0" xfId="0" applyNumberFormat="1" applyFill="1"/>
    <xf numFmtId="44" fontId="7" fillId="17" borderId="19" xfId="0" applyNumberFormat="1" applyFont="1" applyFill="1" applyBorder="1"/>
    <xf numFmtId="2" fontId="0" fillId="0" borderId="0" xfId="1" applyNumberFormat="1" applyFont="1" applyFill="1"/>
    <xf numFmtId="8" fontId="7" fillId="17" borderId="19" xfId="1" applyNumberFormat="1" applyFont="1" applyFill="1" applyBorder="1" applyAlignment="1" applyProtection="1">
      <alignment horizontal="center" vertical="center"/>
    </xf>
    <xf numFmtId="44" fontId="11" fillId="17" borderId="0" xfId="1" applyFont="1" applyFill="1" applyBorder="1" applyAlignment="1" applyProtection="1">
      <alignment vertical="center"/>
    </xf>
    <xf numFmtId="0" fontId="30" fillId="0" borderId="0" xfId="0" applyFont="1"/>
    <xf numFmtId="0" fontId="23" fillId="0" borderId="0" xfId="0" applyFont="1" applyAlignment="1">
      <alignment vertical="center"/>
    </xf>
    <xf numFmtId="44" fontId="0" fillId="0" borderId="23" xfId="1" applyFont="1" applyFill="1" applyBorder="1" applyAlignment="1" applyProtection="1">
      <alignment horizontal="center" vertical="center"/>
    </xf>
    <xf numFmtId="44" fontId="0" fillId="0" borderId="0" xfId="1" applyFont="1" applyFill="1" applyBorder="1" applyAlignment="1" applyProtection="1">
      <alignment vertical="center"/>
    </xf>
    <xf numFmtId="44" fontId="0" fillId="0" borderId="0" xfId="1" applyFont="1" applyProtection="1"/>
    <xf numFmtId="44" fontId="0" fillId="18" borderId="0" xfId="1" applyFont="1" applyFill="1" applyProtection="1"/>
    <xf numFmtId="44" fontId="0" fillId="18" borderId="0" xfId="1" applyFont="1" applyFill="1" applyAlignment="1" applyProtection="1">
      <alignment horizontal="center" vertical="center"/>
    </xf>
    <xf numFmtId="44" fontId="37" fillId="0" borderId="0" xfId="1" applyFont="1" applyFill="1" applyAlignment="1" applyProtection="1">
      <alignment horizontal="center" vertical="center" wrapText="1"/>
    </xf>
    <xf numFmtId="44" fontId="1" fillId="15" borderId="0" xfId="1" applyFont="1" applyFill="1" applyAlignment="1" applyProtection="1">
      <alignment vertical="center"/>
    </xf>
    <xf numFmtId="44" fontId="0" fillId="0" borderId="0" xfId="1" applyFont="1" applyFill="1" applyProtection="1"/>
    <xf numFmtId="0" fontId="3" fillId="9" borderId="17" xfId="0" applyFont="1" applyFill="1" applyBorder="1" applyAlignment="1">
      <alignment horizontal="center" vertical="center" wrapText="1"/>
    </xf>
    <xf numFmtId="2" fontId="2" fillId="7" borderId="0" xfId="0" applyNumberFormat="1" applyFont="1" applyFill="1"/>
    <xf numFmtId="2" fontId="0" fillId="7" borderId="0" xfId="0" applyNumberFormat="1" applyFill="1"/>
    <xf numFmtId="44" fontId="0" fillId="0" borderId="0" xfId="1" applyFont="1" applyFill="1" applyAlignment="1" applyProtection="1">
      <alignment horizontal="center" vertical="center"/>
    </xf>
    <xf numFmtId="0" fontId="12" fillId="19" borderId="17" xfId="0" applyFont="1" applyFill="1" applyBorder="1" applyAlignment="1">
      <alignment horizontal="center" vertical="center" wrapText="1"/>
    </xf>
    <xf numFmtId="0" fontId="12" fillId="19" borderId="18" xfId="0" applyFont="1" applyFill="1" applyBorder="1" applyAlignment="1">
      <alignment horizontal="center" vertical="center" wrapText="1"/>
    </xf>
    <xf numFmtId="0" fontId="12" fillId="19" borderId="19" xfId="0" applyFont="1" applyFill="1" applyBorder="1" applyAlignment="1">
      <alignment horizontal="center" vertical="center" wrapText="1"/>
    </xf>
    <xf numFmtId="0" fontId="0" fillId="0" borderId="0" xfId="0" applyAlignment="1">
      <alignment wrapText="1"/>
    </xf>
    <xf numFmtId="44" fontId="3" fillId="0" borderId="0" xfId="1" applyFont="1" applyFill="1" applyBorder="1" applyAlignment="1" applyProtection="1">
      <alignment vertical="center"/>
    </xf>
    <xf numFmtId="44" fontId="3" fillId="0" borderId="0" xfId="1" applyFont="1" applyFill="1" applyBorder="1" applyAlignment="1" applyProtection="1">
      <alignment vertical="center" wrapText="1"/>
    </xf>
    <xf numFmtId="0" fontId="3" fillId="0" borderId="0" xfId="0" applyFont="1" applyAlignment="1">
      <alignment horizontal="right"/>
    </xf>
    <xf numFmtId="44" fontId="0" fillId="0" borderId="0" xfId="1" applyFont="1" applyAlignment="1" applyProtection="1">
      <alignment horizontal="center" vertical="center"/>
    </xf>
    <xf numFmtId="44" fontId="0" fillId="21" borderId="24" xfId="1" applyFont="1" applyFill="1" applyBorder="1" applyAlignment="1" applyProtection="1">
      <alignment vertical="center"/>
    </xf>
    <xf numFmtId="0" fontId="26" fillId="6" borderId="0" xfId="0" applyFont="1" applyFill="1" applyAlignment="1">
      <alignment horizontal="center"/>
    </xf>
    <xf numFmtId="0" fontId="26" fillId="6" borderId="8" xfId="0" applyFont="1" applyFill="1" applyBorder="1" applyAlignment="1">
      <alignment horizontal="left"/>
    </xf>
    <xf numFmtId="164" fontId="10" fillId="7" borderId="2" xfId="3" applyNumberFormat="1" applyFont="1" applyFill="1" applyBorder="1" applyProtection="1"/>
    <xf numFmtId="44" fontId="0" fillId="0" borderId="0" xfId="1" applyFont="1" applyFill="1" applyAlignment="1" applyProtection="1">
      <alignment horizontal="left" vertical="center"/>
    </xf>
    <xf numFmtId="44" fontId="0" fillId="0" borderId="0" xfId="1" applyFont="1" applyAlignment="1" applyProtection="1">
      <alignment horizontal="left" vertical="center"/>
    </xf>
    <xf numFmtId="44" fontId="0" fillId="0" borderId="0" xfId="0" applyNumberFormat="1" applyAlignment="1">
      <alignment horizontal="left" vertical="center"/>
    </xf>
    <xf numFmtId="44" fontId="7" fillId="0" borderId="0" xfId="1" applyFont="1" applyFill="1" applyAlignment="1" applyProtection="1">
      <alignment horizontal="left" vertical="center" wrapText="1"/>
    </xf>
    <xf numFmtId="0" fontId="44" fillId="9" borderId="0" xfId="0" applyFont="1" applyFill="1" applyAlignment="1">
      <alignment horizontal="left"/>
    </xf>
    <xf numFmtId="0" fontId="26" fillId="9" borderId="0" xfId="0" applyFont="1" applyFill="1" applyAlignment="1">
      <alignment horizontal="center"/>
    </xf>
    <xf numFmtId="44" fontId="7" fillId="16" borderId="19" xfId="1" applyFont="1" applyFill="1" applyBorder="1" applyProtection="1"/>
    <xf numFmtId="164" fontId="10" fillId="7" borderId="1" xfId="3" applyNumberFormat="1" applyFont="1" applyFill="1" applyBorder="1" applyAlignment="1" applyProtection="1">
      <alignment vertical="center"/>
    </xf>
    <xf numFmtId="0" fontId="10" fillId="7" borderId="1" xfId="0" applyFont="1" applyFill="1" applyBorder="1" applyAlignment="1">
      <alignment horizontal="center" vertical="center"/>
    </xf>
    <xf numFmtId="0" fontId="10" fillId="7" borderId="2" xfId="0" applyFont="1" applyFill="1" applyBorder="1" applyAlignment="1">
      <alignment horizontal="center" vertical="center"/>
    </xf>
    <xf numFmtId="0" fontId="6" fillId="7" borderId="1" xfId="0" applyFont="1" applyFill="1" applyBorder="1" applyAlignment="1">
      <alignment horizontal="center"/>
    </xf>
    <xf numFmtId="0" fontId="27" fillId="7" borderId="0" xfId="0" applyFont="1" applyFill="1" applyAlignment="1">
      <alignment horizontal="center"/>
    </xf>
    <xf numFmtId="0" fontId="0" fillId="7" borderId="0" xfId="0" applyFill="1"/>
    <xf numFmtId="44" fontId="7" fillId="4" borderId="19" xfId="1" applyFont="1" applyFill="1" applyBorder="1" applyProtection="1"/>
    <xf numFmtId="0" fontId="0" fillId="4" borderId="0" xfId="0" applyFill="1"/>
    <xf numFmtId="0" fontId="27" fillId="7" borderId="8" xfId="0" applyFont="1" applyFill="1" applyBorder="1" applyAlignment="1">
      <alignment horizontal="left"/>
    </xf>
    <xf numFmtId="44" fontId="3" fillId="0" borderId="0" xfId="1" applyFont="1" applyAlignment="1" applyProtection="1">
      <alignment horizontal="left" vertical="center"/>
    </xf>
    <xf numFmtId="0" fontId="8" fillId="7" borderId="1" xfId="0" applyFont="1" applyFill="1" applyBorder="1" applyAlignment="1">
      <alignment horizontal="center" vertical="center" wrapText="1"/>
    </xf>
    <xf numFmtId="44" fontId="0" fillId="17" borderId="0" xfId="1" applyFont="1" applyFill="1"/>
    <xf numFmtId="0" fontId="0" fillId="8" borderId="0" xfId="0" applyFill="1"/>
    <xf numFmtId="0" fontId="3" fillId="23" borderId="1" xfId="0" applyFont="1" applyFill="1" applyBorder="1"/>
    <xf numFmtId="0" fontId="3" fillId="3" borderId="2" xfId="0" applyFont="1" applyFill="1" applyBorder="1"/>
    <xf numFmtId="0" fontId="0" fillId="8" borderId="0" xfId="0" applyFill="1" applyAlignment="1">
      <alignment wrapText="1"/>
    </xf>
    <xf numFmtId="44" fontId="22" fillId="0" borderId="0" xfId="1" applyFont="1" applyFill="1" applyBorder="1" applyAlignment="1" applyProtection="1">
      <alignment vertical="center" wrapText="1"/>
    </xf>
    <xf numFmtId="44" fontId="7" fillId="9" borderId="0" xfId="1" applyFont="1" applyFill="1" applyBorder="1" applyProtection="1"/>
    <xf numFmtId="44" fontId="0" fillId="0" borderId="0" xfId="1" applyFont="1"/>
    <xf numFmtId="0" fontId="0" fillId="21" borderId="27" xfId="0" applyFill="1" applyBorder="1" applyAlignment="1" applyProtection="1">
      <alignment horizontal="center" vertical="center" wrapText="1"/>
      <protection locked="0"/>
    </xf>
    <xf numFmtId="44" fontId="0" fillId="0" borderId="27" xfId="1" applyFont="1" applyFill="1" applyBorder="1" applyAlignment="1" applyProtection="1">
      <alignment vertical="center"/>
    </xf>
    <xf numFmtId="44" fontId="0" fillId="18" borderId="27" xfId="1" applyFont="1" applyFill="1" applyBorder="1" applyAlignment="1" applyProtection="1">
      <alignment vertical="center"/>
    </xf>
    <xf numFmtId="44" fontId="22" fillId="20" borderId="27" xfId="1" applyFont="1" applyFill="1" applyBorder="1" applyAlignment="1" applyProtection="1">
      <alignment vertical="center"/>
    </xf>
    <xf numFmtId="44" fontId="7" fillId="0" borderId="0" xfId="1" applyFont="1" applyFill="1" applyAlignment="1" applyProtection="1">
      <alignment horizontal="left" vertical="center"/>
    </xf>
    <xf numFmtId="44" fontId="7" fillId="0" borderId="0" xfId="1" applyFont="1" applyFill="1" applyAlignment="1" applyProtection="1">
      <alignment vertical="center" wrapText="1"/>
    </xf>
    <xf numFmtId="44" fontId="0" fillId="0" borderId="0" xfId="1" applyFont="1" applyFill="1" applyAlignment="1" applyProtection="1">
      <alignment horizontal="right" vertical="center"/>
    </xf>
    <xf numFmtId="44" fontId="0" fillId="0" borderId="0" xfId="1" applyFont="1" applyAlignment="1" applyProtection="1">
      <alignment horizontal="right" vertical="center"/>
    </xf>
    <xf numFmtId="44" fontId="0" fillId="0" borderId="0" xfId="0" applyNumberFormat="1" applyAlignment="1">
      <alignment horizontal="right" vertical="center"/>
    </xf>
    <xf numFmtId="0" fontId="0" fillId="0" borderId="0" xfId="0" applyAlignment="1">
      <alignment horizontal="right"/>
    </xf>
    <xf numFmtId="0" fontId="3" fillId="9" borderId="32" xfId="0" applyFont="1" applyFill="1" applyBorder="1" applyAlignment="1" applyProtection="1">
      <alignment horizontal="center" vertical="center"/>
      <protection locked="0"/>
    </xf>
    <xf numFmtId="0" fontId="3" fillId="9" borderId="32" xfId="0" applyFont="1" applyFill="1" applyBorder="1" applyAlignment="1" applyProtection="1">
      <alignment horizontal="center" vertical="center" wrapText="1"/>
      <protection locked="0"/>
    </xf>
    <xf numFmtId="44" fontId="1" fillId="5" borderId="32" xfId="1" applyFont="1" applyFill="1" applyBorder="1" applyAlignment="1" applyProtection="1">
      <alignment vertical="center"/>
    </xf>
    <xf numFmtId="44" fontId="1" fillId="0" borderId="32" xfId="1" applyFont="1" applyFill="1" applyBorder="1" applyAlignment="1" applyProtection="1">
      <alignment vertical="center"/>
    </xf>
    <xf numFmtId="9" fontId="32" fillId="0" borderId="14" xfId="0" applyNumberFormat="1" applyFont="1" applyBorder="1" applyAlignment="1">
      <alignment vertical="center"/>
    </xf>
    <xf numFmtId="0" fontId="32" fillId="0" borderId="14" xfId="0" applyFont="1" applyBorder="1" applyAlignment="1">
      <alignment vertical="center"/>
    </xf>
    <xf numFmtId="0" fontId="33" fillId="18" borderId="10" xfId="0" applyFont="1" applyFill="1" applyBorder="1" applyAlignment="1">
      <alignment vertical="center"/>
    </xf>
    <xf numFmtId="0" fontId="46" fillId="0" borderId="13" xfId="0" applyFont="1" applyBorder="1" applyAlignment="1">
      <alignment vertical="center"/>
    </xf>
    <xf numFmtId="0" fontId="46" fillId="0" borderId="0" xfId="0" applyFont="1" applyAlignment="1">
      <alignment vertical="center"/>
    </xf>
    <xf numFmtId="0" fontId="34" fillId="0" borderId="0" xfId="0" applyFont="1" applyAlignment="1">
      <alignment horizontal="center" vertical="center"/>
    </xf>
    <xf numFmtId="0" fontId="35" fillId="0" borderId="0" xfId="0" applyFont="1" applyAlignment="1">
      <alignment horizontal="center" vertical="center"/>
    </xf>
    <xf numFmtId="0" fontId="35" fillId="0" borderId="0" xfId="0" applyFont="1" applyAlignment="1">
      <alignment vertical="center"/>
    </xf>
    <xf numFmtId="0" fontId="0" fillId="0" borderId="0" xfId="0" applyAlignment="1">
      <alignment horizontal="center" vertical="center"/>
    </xf>
    <xf numFmtId="0" fontId="38" fillId="5" borderId="32" xfId="0" applyFont="1" applyFill="1" applyBorder="1" applyAlignment="1">
      <alignment horizontal="right" vertical="center" wrapText="1"/>
    </xf>
    <xf numFmtId="0" fontId="3" fillId="5" borderId="32" xfId="0" applyFont="1" applyFill="1" applyBorder="1" applyAlignment="1">
      <alignment horizontal="center" vertical="center" wrapText="1"/>
    </xf>
    <xf numFmtId="0" fontId="0" fillId="5" borderId="0" xfId="0" applyFill="1"/>
    <xf numFmtId="0" fontId="0" fillId="5" borderId="32" xfId="0" applyFill="1" applyBorder="1"/>
    <xf numFmtId="0" fontId="0" fillId="5" borderId="32" xfId="0" applyFill="1" applyBorder="1" applyAlignment="1">
      <alignment wrapText="1"/>
    </xf>
    <xf numFmtId="0" fontId="14" fillId="0" borderId="33" xfId="0" applyFont="1" applyBorder="1" applyAlignment="1">
      <alignment horizontal="center" vertical="center" wrapText="1"/>
    </xf>
    <xf numFmtId="0" fontId="0" fillId="18" borderId="0" xfId="0" applyFill="1"/>
    <xf numFmtId="0" fontId="39" fillId="18" borderId="0" xfId="0" applyFont="1" applyFill="1" applyAlignment="1">
      <alignment vertical="center"/>
    </xf>
    <xf numFmtId="44" fontId="40" fillId="18" borderId="0" xfId="0" applyNumberFormat="1" applyFont="1" applyFill="1" applyAlignment="1">
      <alignment vertical="center"/>
    </xf>
    <xf numFmtId="0" fontId="0" fillId="18" borderId="0" xfId="0" applyFill="1" applyAlignment="1">
      <alignment horizontal="center" vertical="center"/>
    </xf>
    <xf numFmtId="0" fontId="39" fillId="15" borderId="0" xfId="0" applyFont="1" applyFill="1" applyAlignment="1">
      <alignment vertical="center"/>
    </xf>
    <xf numFmtId="44" fontId="40" fillId="15" borderId="0" xfId="0" applyNumberFormat="1" applyFont="1" applyFill="1" applyAlignment="1">
      <alignment vertical="center"/>
    </xf>
    <xf numFmtId="0" fontId="39" fillId="15" borderId="0" xfId="0" applyFont="1" applyFill="1" applyAlignment="1">
      <alignment horizontal="right" vertical="center"/>
    </xf>
    <xf numFmtId="44" fontId="39" fillId="15" borderId="0" xfId="0" applyNumberFormat="1" applyFont="1" applyFill="1" applyAlignment="1">
      <alignment vertical="center"/>
    </xf>
    <xf numFmtId="44" fontId="0" fillId="0" borderId="0" xfId="0" applyNumberFormat="1" applyAlignment="1">
      <alignment vertical="center"/>
    </xf>
    <xf numFmtId="0" fontId="0" fillId="15" borderId="0" xfId="0" applyFill="1"/>
    <xf numFmtId="44" fontId="1" fillId="15" borderId="0" xfId="0" applyNumberFormat="1" applyFont="1" applyFill="1"/>
    <xf numFmtId="0" fontId="0" fillId="0" borderId="24" xfId="0" applyBorder="1"/>
    <xf numFmtId="0" fontId="0" fillId="0" borderId="25" xfId="0" applyBorder="1"/>
    <xf numFmtId="0" fontId="5" fillId="5" borderId="23" xfId="0" applyFont="1" applyFill="1" applyBorder="1" applyAlignment="1">
      <alignment horizontal="center" vertical="center" wrapText="1"/>
    </xf>
    <xf numFmtId="44" fontId="0" fillId="0" borderId="24" xfId="0" applyNumberFormat="1" applyBorder="1"/>
    <xf numFmtId="0" fontId="11" fillId="0" borderId="0" xfId="0" applyFont="1" applyAlignment="1">
      <alignment horizontal="center" vertical="center" wrapText="1"/>
    </xf>
    <xf numFmtId="0" fontId="41" fillId="15" borderId="0" xfId="0" applyFont="1" applyFill="1" applyAlignment="1">
      <alignment vertical="top" textRotation="180"/>
    </xf>
    <xf numFmtId="0" fontId="3" fillId="0" borderId="8" xfId="0" applyFont="1" applyBorder="1" applyAlignment="1">
      <alignment horizontal="left" vertical="center" wrapText="1"/>
    </xf>
    <xf numFmtId="44" fontId="3" fillId="0" borderId="0" xfId="0" applyNumberFormat="1" applyFont="1" applyAlignment="1">
      <alignment horizontal="center"/>
    </xf>
    <xf numFmtId="0" fontId="3" fillId="0" borderId="0" xfId="0" applyFont="1" applyAlignment="1">
      <alignment horizontal="center"/>
    </xf>
    <xf numFmtId="0" fontId="4" fillId="24" borderId="1" xfId="0" applyFont="1" applyFill="1" applyBorder="1" applyAlignment="1">
      <alignment horizontal="center" vertical="center"/>
    </xf>
    <xf numFmtId="0" fontId="52" fillId="25" borderId="1" xfId="0" applyFont="1" applyFill="1" applyBorder="1" applyAlignment="1">
      <alignment horizontal="center" vertical="center"/>
    </xf>
    <xf numFmtId="0" fontId="53" fillId="25" borderId="1" xfId="0" applyFont="1" applyFill="1" applyBorder="1" applyAlignment="1">
      <alignment horizontal="center" vertical="center"/>
    </xf>
    <xf numFmtId="0" fontId="22" fillId="0" borderId="0" xfId="0" applyFont="1"/>
    <xf numFmtId="0" fontId="0" fillId="0" borderId="32" xfId="0" applyBorder="1"/>
    <xf numFmtId="0" fontId="11" fillId="0" borderId="32" xfId="0" applyFont="1" applyBorder="1"/>
    <xf numFmtId="0" fontId="18" fillId="0" borderId="32" xfId="0" applyFont="1" applyBorder="1"/>
    <xf numFmtId="0" fontId="0" fillId="0" borderId="32" xfId="0" applyBorder="1" applyAlignment="1">
      <alignment horizontal="right"/>
    </xf>
    <xf numFmtId="44" fontId="0" fillId="0" borderId="32" xfId="1" applyFont="1" applyBorder="1" applyProtection="1"/>
    <xf numFmtId="44" fontId="0" fillId="0" borderId="32" xfId="0" applyNumberFormat="1" applyBorder="1"/>
    <xf numFmtId="0" fontId="0" fillId="0" borderId="0" xfId="0" applyAlignment="1">
      <alignment horizontal="center"/>
    </xf>
    <xf numFmtId="44" fontId="0" fillId="0" borderId="44" xfId="1" applyFont="1" applyFill="1" applyBorder="1" applyAlignment="1" applyProtection="1">
      <alignment vertical="center"/>
    </xf>
    <xf numFmtId="0" fontId="0" fillId="21" borderId="45" xfId="0" applyFill="1" applyBorder="1" applyAlignment="1" applyProtection="1">
      <alignment horizontal="center" vertical="center"/>
      <protection locked="0"/>
    </xf>
    <xf numFmtId="44" fontId="22" fillId="0" borderId="0" xfId="1" applyFont="1" applyFill="1" applyBorder="1" applyAlignment="1" applyProtection="1">
      <alignment horizontal="left" vertical="center" wrapText="1"/>
    </xf>
    <xf numFmtId="0" fontId="58" fillId="0" borderId="0" xfId="6" applyFont="1" applyFill="1" applyBorder="1" applyAlignment="1" applyProtection="1">
      <alignment vertical="center"/>
    </xf>
    <xf numFmtId="0" fontId="58" fillId="0" borderId="0" xfId="6" applyFont="1" applyFill="1" applyBorder="1" applyAlignment="1" applyProtection="1">
      <alignment horizontal="left" vertical="center"/>
    </xf>
    <xf numFmtId="0" fontId="59" fillId="6" borderId="1" xfId="2" applyFont="1" applyFill="1" applyBorder="1" applyAlignment="1">
      <alignment horizontal="center"/>
    </xf>
    <xf numFmtId="0" fontId="60" fillId="6" borderId="1" xfId="2" applyFont="1" applyFill="1" applyBorder="1"/>
    <xf numFmtId="0" fontId="60" fillId="6" borderId="8" xfId="2" applyFont="1" applyFill="1" applyBorder="1"/>
    <xf numFmtId="0" fontId="3" fillId="0" borderId="8" xfId="0" applyFont="1" applyBorder="1" applyAlignment="1">
      <alignment horizontal="center" vertical="center" wrapText="1"/>
    </xf>
    <xf numFmtId="0" fontId="61" fillId="6" borderId="1" xfId="2" applyFont="1" applyFill="1" applyBorder="1" applyAlignment="1">
      <alignment horizontal="center"/>
    </xf>
    <xf numFmtId="0" fontId="61" fillId="6" borderId="8" xfId="2" applyFont="1" applyFill="1" applyBorder="1" applyAlignment="1">
      <alignment horizontal="center"/>
    </xf>
    <xf numFmtId="0" fontId="0" fillId="0" borderId="8" xfId="0" applyBorder="1" applyAlignment="1">
      <alignment horizontal="center"/>
    </xf>
    <xf numFmtId="0" fontId="62" fillId="6" borderId="1" xfId="0" applyFont="1" applyFill="1" applyBorder="1" applyAlignment="1">
      <alignment horizontal="center" vertical="center"/>
    </xf>
    <xf numFmtId="44" fontId="0" fillId="0" borderId="8" xfId="0" applyNumberFormat="1" applyBorder="1"/>
    <xf numFmtId="44" fontId="0" fillId="15" borderId="8" xfId="0" applyNumberFormat="1" applyFill="1" applyBorder="1"/>
    <xf numFmtId="0" fontId="63" fillId="6" borderId="15" xfId="0" applyFont="1" applyFill="1" applyBorder="1"/>
    <xf numFmtId="44" fontId="0" fillId="0" borderId="1" xfId="0" applyNumberFormat="1" applyBorder="1"/>
    <xf numFmtId="0" fontId="62" fillId="6" borderId="1" xfId="0" applyFont="1" applyFill="1" applyBorder="1" applyAlignment="1">
      <alignment horizontal="center" vertical="center" wrapText="1"/>
    </xf>
    <xf numFmtId="44" fontId="2" fillId="0" borderId="0" xfId="1" applyFont="1" applyFill="1" applyAlignment="1" applyProtection="1">
      <alignment vertical="center"/>
    </xf>
    <xf numFmtId="0" fontId="2" fillId="0" borderId="0" xfId="0" applyFont="1"/>
    <xf numFmtId="0" fontId="3" fillId="23" borderId="21" xfId="0" applyFont="1" applyFill="1" applyBorder="1"/>
    <xf numFmtId="0" fontId="25" fillId="0" borderId="0" xfId="0" applyFont="1" applyAlignment="1">
      <alignment horizontal="center" vertical="center" wrapText="1"/>
    </xf>
    <xf numFmtId="0" fontId="64" fillId="15" borderId="0" xfId="0" applyFont="1" applyFill="1" applyAlignment="1">
      <alignment horizontal="center" vertical="center" wrapText="1"/>
    </xf>
    <xf numFmtId="8" fontId="11" fillId="17" borderId="0" xfId="1" applyNumberFormat="1" applyFont="1" applyFill="1" applyBorder="1" applyAlignment="1" applyProtection="1">
      <alignment vertical="center"/>
    </xf>
    <xf numFmtId="8" fontId="11" fillId="10" borderId="0" xfId="1" applyNumberFormat="1" applyFont="1" applyFill="1" applyBorder="1" applyAlignment="1" applyProtection="1">
      <alignment vertical="center"/>
    </xf>
    <xf numFmtId="8" fontId="11" fillId="13" borderId="0" xfId="1" applyNumberFormat="1" applyFont="1" applyFill="1" applyBorder="1" applyAlignment="1" applyProtection="1">
      <alignment vertical="center"/>
    </xf>
    <xf numFmtId="8" fontId="11" fillId="11" borderId="0" xfId="1" applyNumberFormat="1" applyFont="1" applyFill="1" applyBorder="1" applyAlignment="1" applyProtection="1">
      <alignment vertical="center"/>
    </xf>
    <xf numFmtId="0" fontId="0" fillId="0" borderId="32" xfId="0" applyBorder="1" applyAlignment="1">
      <alignment wrapText="1"/>
    </xf>
    <xf numFmtId="0" fontId="3" fillId="0" borderId="32" xfId="0" applyFont="1" applyBorder="1" applyAlignment="1">
      <alignment horizontal="right" vertical="center" wrapText="1"/>
    </xf>
    <xf numFmtId="0" fontId="20" fillId="15" borderId="0" xfId="0" applyFont="1" applyFill="1" applyAlignment="1">
      <alignment horizontal="center" vertical="center" wrapText="1"/>
    </xf>
    <xf numFmtId="2" fontId="22" fillId="15" borderId="42" xfId="0" applyNumberFormat="1" applyFont="1" applyFill="1" applyBorder="1" applyAlignment="1">
      <alignment horizontal="center" vertical="center" wrapText="1"/>
    </xf>
    <xf numFmtId="0" fontId="56" fillId="0" borderId="0" xfId="0" applyFont="1"/>
    <xf numFmtId="0" fontId="0" fillId="0" borderId="59" xfId="0" applyBorder="1"/>
    <xf numFmtId="0" fontId="0" fillId="5" borderId="64" xfId="0" applyFill="1" applyBorder="1"/>
    <xf numFmtId="0" fontId="20" fillId="0" borderId="64" xfId="0" applyFont="1" applyBorder="1" applyAlignment="1">
      <alignment vertical="top" textRotation="180" wrapText="1"/>
    </xf>
    <xf numFmtId="44" fontId="0" fillId="0" borderId="32" xfId="1" applyFont="1" applyFill="1" applyBorder="1" applyAlignment="1" applyProtection="1">
      <alignment horizontal="center" vertical="center"/>
    </xf>
    <xf numFmtId="0" fontId="36" fillId="9" borderId="64" xfId="0" applyFont="1" applyFill="1" applyBorder="1" applyAlignment="1" applyProtection="1">
      <alignment horizontal="center" vertical="center"/>
      <protection locked="0"/>
    </xf>
    <xf numFmtId="44" fontId="0" fillId="0" borderId="66" xfId="1" applyFont="1" applyFill="1" applyBorder="1" applyAlignment="1" applyProtection="1">
      <alignment horizontal="center" vertical="center"/>
    </xf>
    <xf numFmtId="0" fontId="0" fillId="0" borderId="81" xfId="0" applyBorder="1" applyAlignment="1">
      <alignment horizontal="center" vertical="center"/>
    </xf>
    <xf numFmtId="0" fontId="28" fillId="9" borderId="55" xfId="0" applyFont="1" applyFill="1" applyBorder="1" applyAlignment="1" applyProtection="1">
      <alignment horizontal="center" vertical="center"/>
      <protection locked="0"/>
    </xf>
    <xf numFmtId="0" fontId="36" fillId="9" borderId="86" xfId="0" applyFont="1" applyFill="1" applyBorder="1" applyAlignment="1" applyProtection="1">
      <alignment horizontal="center" vertical="center"/>
      <protection locked="0"/>
    </xf>
    <xf numFmtId="44" fontId="0" fillId="0" borderId="55" xfId="1" applyFont="1" applyFill="1" applyBorder="1" applyAlignment="1" applyProtection="1">
      <alignment horizontal="center" vertical="center"/>
    </xf>
    <xf numFmtId="44" fontId="0" fillId="0" borderId="65" xfId="1" applyFont="1" applyFill="1" applyBorder="1" applyAlignment="1" applyProtection="1">
      <alignment horizontal="center" vertical="center"/>
    </xf>
    <xf numFmtId="0" fontId="22" fillId="9" borderId="82" xfId="0" applyFont="1" applyFill="1" applyBorder="1" applyAlignment="1" applyProtection="1">
      <alignment horizontal="center" vertical="center"/>
      <protection locked="0"/>
    </xf>
    <xf numFmtId="0" fontId="3" fillId="0" borderId="82" xfId="0" applyFont="1" applyBorder="1" applyAlignment="1">
      <alignment horizontal="right" vertical="center" wrapText="1"/>
    </xf>
    <xf numFmtId="0" fontId="3" fillId="9" borderId="82" xfId="0" applyFont="1" applyFill="1" applyBorder="1" applyAlignment="1" applyProtection="1">
      <alignment horizontal="center" vertical="center" wrapText="1"/>
      <protection locked="0"/>
    </xf>
    <xf numFmtId="2" fontId="22" fillId="15" borderId="82" xfId="0" applyNumberFormat="1" applyFont="1" applyFill="1" applyBorder="1" applyAlignment="1">
      <alignment horizontal="center" vertical="center" wrapText="1"/>
    </xf>
    <xf numFmtId="0" fontId="14" fillId="0" borderId="82" xfId="0" applyFont="1" applyBorder="1" applyAlignment="1">
      <alignment horizontal="center" vertical="center" wrapText="1"/>
    </xf>
    <xf numFmtId="0" fontId="0" fillId="0" borderId="40" xfId="0" applyBorder="1" applyAlignment="1">
      <alignment vertical="center"/>
    </xf>
    <xf numFmtId="0" fontId="36" fillId="21" borderId="30" xfId="0" applyFont="1" applyFill="1" applyBorder="1" applyAlignment="1" applyProtection="1">
      <alignment horizontal="center" vertical="center"/>
      <protection locked="0"/>
    </xf>
    <xf numFmtId="0" fontId="3" fillId="21" borderId="30" xfId="0" applyFont="1" applyFill="1" applyBorder="1" applyAlignment="1" applyProtection="1">
      <alignment horizontal="center" vertical="center" wrapText="1"/>
      <protection locked="0"/>
    </xf>
    <xf numFmtId="44" fontId="0" fillId="0" borderId="105" xfId="1" applyFont="1" applyFill="1" applyBorder="1" applyAlignment="1" applyProtection="1">
      <alignment vertical="center"/>
    </xf>
    <xf numFmtId="0" fontId="0" fillId="21" borderId="108" xfId="0" applyFill="1" applyBorder="1" applyAlignment="1" applyProtection="1">
      <alignment horizontal="center" vertical="center"/>
      <protection locked="0"/>
    </xf>
    <xf numFmtId="44" fontId="0" fillId="0" borderId="109" xfId="1" applyFont="1" applyFill="1" applyBorder="1" applyAlignment="1" applyProtection="1">
      <alignment vertical="center"/>
    </xf>
    <xf numFmtId="44" fontId="0" fillId="0" borderId="110" xfId="1" applyFont="1" applyFill="1" applyBorder="1" applyAlignment="1" applyProtection="1">
      <alignment vertical="center"/>
    </xf>
    <xf numFmtId="9" fontId="32" fillId="28" borderId="14" xfId="0" applyNumberFormat="1" applyFont="1" applyFill="1" applyBorder="1" applyAlignment="1">
      <alignment vertical="center"/>
    </xf>
    <xf numFmtId="0" fontId="32" fillId="28" borderId="14" xfId="0" applyFont="1" applyFill="1" applyBorder="1" applyAlignment="1">
      <alignment vertical="center"/>
    </xf>
    <xf numFmtId="0" fontId="33" fillId="28" borderId="14" xfId="0" applyFont="1" applyFill="1" applyBorder="1" applyAlignment="1">
      <alignment vertical="center"/>
    </xf>
    <xf numFmtId="0" fontId="66" fillId="0" borderId="0" xfId="6" applyFont="1" applyFill="1" applyBorder="1" applyAlignment="1" applyProtection="1">
      <alignment horizontal="left" vertical="center"/>
    </xf>
    <xf numFmtId="44" fontId="0" fillId="28" borderId="24" xfId="1" applyFont="1" applyFill="1" applyBorder="1" applyAlignment="1" applyProtection="1">
      <alignment vertical="center"/>
    </xf>
    <xf numFmtId="44" fontId="37" fillId="0" borderId="0" xfId="1" applyFont="1" applyFill="1" applyBorder="1" applyAlignment="1" applyProtection="1">
      <alignment horizontal="center" vertical="center" wrapText="1"/>
    </xf>
    <xf numFmtId="44" fontId="0" fillId="0" borderId="114" xfId="1" applyFont="1" applyFill="1" applyBorder="1" applyAlignment="1" applyProtection="1">
      <alignment horizontal="center" vertical="center"/>
    </xf>
    <xf numFmtId="44" fontId="0" fillId="0" borderId="116" xfId="1" applyFont="1" applyFill="1" applyBorder="1" applyAlignment="1" applyProtection="1">
      <alignment horizontal="center" vertical="center"/>
    </xf>
    <xf numFmtId="44" fontId="0" fillId="0" borderId="117" xfId="1" applyFont="1" applyFill="1" applyBorder="1" applyAlignment="1" applyProtection="1">
      <alignment horizontal="center" vertical="center"/>
    </xf>
    <xf numFmtId="0" fontId="34" fillId="0" borderId="0" xfId="0" applyFont="1" applyAlignment="1">
      <alignment vertical="center"/>
    </xf>
    <xf numFmtId="0" fontId="22" fillId="0" borderId="9" xfId="0" applyFont="1" applyBorder="1" applyAlignment="1">
      <alignment vertical="center" wrapText="1"/>
    </xf>
    <xf numFmtId="0" fontId="22" fillId="0" borderId="14" xfId="0" applyFont="1" applyBorder="1" applyAlignment="1">
      <alignment vertical="center" wrapText="1"/>
    </xf>
    <xf numFmtId="0" fontId="20" fillId="0" borderId="14" xfId="0" applyFont="1" applyBorder="1" applyAlignment="1">
      <alignment vertical="center" wrapText="1"/>
    </xf>
    <xf numFmtId="0" fontId="0" fillId="17" borderId="24" xfId="0" applyFill="1" applyBorder="1" applyAlignment="1" applyProtection="1">
      <alignment horizontal="center" vertical="center"/>
      <protection locked="0"/>
    </xf>
    <xf numFmtId="0" fontId="5" fillId="17" borderId="24" xfId="0" applyFont="1" applyFill="1" applyBorder="1" applyAlignment="1" applyProtection="1">
      <alignment horizontal="center" vertical="center" wrapText="1"/>
      <protection locked="0"/>
    </xf>
    <xf numFmtId="0" fontId="20" fillId="19" borderId="82" xfId="0" applyFont="1" applyFill="1" applyBorder="1" applyAlignment="1" applyProtection="1">
      <alignment horizontal="center" vertical="center"/>
      <protection locked="0"/>
    </xf>
    <xf numFmtId="0" fontId="20" fillId="19" borderId="111" xfId="0" applyFont="1" applyFill="1" applyBorder="1" applyAlignment="1" applyProtection="1">
      <alignment horizontal="center" vertical="center"/>
      <protection locked="0"/>
    </xf>
    <xf numFmtId="0" fontId="35" fillId="19" borderId="24" xfId="0" applyFont="1" applyFill="1" applyBorder="1" applyAlignment="1" applyProtection="1">
      <alignment horizontal="center" vertical="center"/>
      <protection locked="0"/>
    </xf>
    <xf numFmtId="0" fontId="5" fillId="17" borderId="113" xfId="0" applyFont="1" applyFill="1" applyBorder="1" applyAlignment="1" applyProtection="1">
      <alignment horizontal="center" vertical="center" wrapText="1"/>
      <protection locked="0"/>
    </xf>
    <xf numFmtId="0" fontId="5" fillId="17" borderId="115" xfId="0" applyFont="1" applyFill="1" applyBorder="1" applyAlignment="1" applyProtection="1">
      <alignment horizontal="center" vertical="center" wrapText="1"/>
      <protection locked="0"/>
    </xf>
    <xf numFmtId="0" fontId="20" fillId="2" borderId="82" xfId="0" applyFont="1" applyFill="1" applyBorder="1" applyAlignment="1" applyProtection="1">
      <alignment horizontal="center" vertical="center"/>
      <protection locked="0"/>
    </xf>
    <xf numFmtId="0" fontId="20" fillId="2" borderId="111" xfId="0" applyFont="1" applyFill="1" applyBorder="1" applyAlignment="1" applyProtection="1">
      <alignment horizontal="center" vertical="center"/>
      <protection locked="0"/>
    </xf>
    <xf numFmtId="0" fontId="35" fillId="2" borderId="90" xfId="0" applyFont="1" applyFill="1" applyBorder="1" applyAlignment="1" applyProtection="1">
      <alignment horizontal="center" vertical="center"/>
      <protection locked="0"/>
    </xf>
    <xf numFmtId="44" fontId="0" fillId="28" borderId="27" xfId="1" applyFont="1" applyFill="1" applyBorder="1" applyAlignment="1" applyProtection="1">
      <alignment vertical="center"/>
    </xf>
    <xf numFmtId="44" fontId="22" fillId="28" borderId="27" xfId="1" applyFont="1" applyFill="1" applyBorder="1" applyAlignment="1" applyProtection="1">
      <alignment vertical="center"/>
    </xf>
    <xf numFmtId="44" fontId="1" fillId="28" borderId="32" xfId="1" applyFont="1" applyFill="1" applyBorder="1" applyAlignment="1" applyProtection="1">
      <alignment vertical="center"/>
    </xf>
    <xf numFmtId="0" fontId="43" fillId="13" borderId="79" xfId="0" applyFont="1" applyFill="1" applyBorder="1" applyAlignment="1" applyProtection="1">
      <alignment horizontal="center" vertical="center"/>
      <protection locked="0"/>
    </xf>
    <xf numFmtId="0" fontId="12" fillId="0" borderId="23" xfId="0" applyFont="1" applyBorder="1" applyAlignment="1">
      <alignment horizontal="right" vertical="center" wrapText="1"/>
    </xf>
    <xf numFmtId="0" fontId="43" fillId="13" borderId="23" xfId="0" applyFont="1" applyFill="1" applyBorder="1" applyAlignment="1" applyProtection="1">
      <alignment horizontal="center" vertical="center"/>
      <protection locked="0"/>
    </xf>
    <xf numFmtId="0" fontId="28" fillId="9" borderId="23" xfId="0" applyFont="1" applyFill="1" applyBorder="1" applyAlignment="1" applyProtection="1">
      <alignment horizontal="center" vertical="center"/>
      <protection locked="0"/>
    </xf>
    <xf numFmtId="0" fontId="3" fillId="9" borderId="23" xfId="0" applyFont="1" applyFill="1" applyBorder="1" applyAlignment="1" applyProtection="1">
      <alignment horizontal="center" vertical="center"/>
      <protection locked="0"/>
    </xf>
    <xf numFmtId="0" fontId="3" fillId="9" borderId="23" xfId="0" applyFont="1" applyFill="1" applyBorder="1" applyAlignment="1" applyProtection="1">
      <alignment horizontal="center" vertical="center" wrapText="1"/>
      <protection locked="0"/>
    </xf>
    <xf numFmtId="0" fontId="0" fillId="5" borderId="23" xfId="0" applyFill="1" applyBorder="1"/>
    <xf numFmtId="0" fontId="38" fillId="5" borderId="23" xfId="0" applyFont="1" applyFill="1" applyBorder="1" applyAlignment="1">
      <alignment horizontal="right" vertical="center" wrapText="1"/>
    </xf>
    <xf numFmtId="0" fontId="3" fillId="5" borderId="23" xfId="0" applyFont="1" applyFill="1" applyBorder="1" applyAlignment="1">
      <alignment horizontal="center" vertical="center" wrapText="1"/>
    </xf>
    <xf numFmtId="0" fontId="0" fillId="5" borderId="23" xfId="0" applyFill="1" applyBorder="1" applyAlignment="1">
      <alignment wrapText="1"/>
    </xf>
    <xf numFmtId="44" fontId="1" fillId="5" borderId="23" xfId="1" applyFont="1" applyFill="1" applyBorder="1" applyAlignment="1" applyProtection="1">
      <alignment vertical="center"/>
    </xf>
    <xf numFmtId="44" fontId="1" fillId="28" borderId="23" xfId="1" applyFont="1" applyFill="1" applyBorder="1" applyAlignment="1" applyProtection="1">
      <alignment vertical="center"/>
    </xf>
    <xf numFmtId="44" fontId="1" fillId="0" borderId="23" xfId="1" applyFont="1" applyFill="1" applyBorder="1" applyAlignment="1" applyProtection="1">
      <alignment vertical="center"/>
    </xf>
    <xf numFmtId="44" fontId="47" fillId="28" borderId="23" xfId="1" applyFont="1" applyFill="1" applyBorder="1" applyAlignment="1" applyProtection="1">
      <alignment horizontal="right" vertical="center" wrapText="1"/>
    </xf>
    <xf numFmtId="44" fontId="22" fillId="13" borderId="23" xfId="1" applyFont="1" applyFill="1" applyBorder="1" applyAlignment="1" applyProtection="1">
      <alignment vertical="center"/>
    </xf>
    <xf numFmtId="44" fontId="5" fillId="13" borderId="23" xfId="1" applyFont="1" applyFill="1" applyBorder="1" applyAlignment="1" applyProtection="1">
      <alignment vertical="center"/>
    </xf>
    <xf numFmtId="44" fontId="3" fillId="13" borderId="23" xfId="1" applyFont="1" applyFill="1" applyBorder="1" applyAlignment="1" applyProtection="1">
      <alignment vertical="center"/>
    </xf>
    <xf numFmtId="0" fontId="47" fillId="13" borderId="82" xfId="0" applyFont="1" applyFill="1" applyBorder="1" applyAlignment="1" applyProtection="1">
      <alignment horizontal="center" vertical="center" wrapText="1"/>
      <protection locked="0"/>
    </xf>
    <xf numFmtId="44" fontId="22" fillId="10" borderId="32" xfId="1" applyFont="1" applyFill="1" applyBorder="1" applyAlignment="1" applyProtection="1">
      <alignment vertical="center"/>
    </xf>
    <xf numFmtId="44" fontId="22" fillId="10" borderId="66" xfId="1" applyFont="1" applyFill="1" applyBorder="1" applyAlignment="1" applyProtection="1">
      <alignment horizontal="right" vertical="center"/>
    </xf>
    <xf numFmtId="0" fontId="20" fillId="13" borderId="82" xfId="0" applyFont="1" applyFill="1" applyBorder="1" applyAlignment="1" applyProtection="1">
      <alignment horizontal="center" vertical="center"/>
      <protection locked="0"/>
    </xf>
    <xf numFmtId="0" fontId="0" fillId="26" borderId="82" xfId="0" applyFill="1" applyBorder="1" applyAlignment="1" applyProtection="1">
      <alignment horizontal="center" vertical="center" wrapText="1"/>
      <protection locked="0"/>
    </xf>
    <xf numFmtId="0" fontId="69" fillId="32" borderId="0" xfId="0" applyFont="1" applyFill="1" applyAlignment="1">
      <alignment horizontal="center" vertical="center" wrapText="1"/>
    </xf>
    <xf numFmtId="0" fontId="69" fillId="32" borderId="0" xfId="0" applyFont="1" applyFill="1" applyAlignment="1">
      <alignment horizontal="center" wrapText="1"/>
    </xf>
    <xf numFmtId="0" fontId="70" fillId="0" borderId="0" xfId="0" applyFont="1" applyAlignment="1">
      <alignment horizontal="center" vertical="center" wrapText="1"/>
    </xf>
    <xf numFmtId="0" fontId="69" fillId="0" borderId="0" xfId="0" applyFont="1" applyAlignment="1">
      <alignment horizontal="center" vertical="center" wrapText="1"/>
    </xf>
    <xf numFmtId="0" fontId="0" fillId="32" borderId="0" xfId="0" applyFill="1" applyAlignment="1">
      <alignment horizontal="center"/>
    </xf>
    <xf numFmtId="0" fontId="0" fillId="32" borderId="82" xfId="0" applyFill="1" applyBorder="1"/>
    <xf numFmtId="44" fontId="3" fillId="0" borderId="82" xfId="1" applyFont="1" applyFill="1" applyBorder="1" applyAlignment="1" applyProtection="1">
      <alignment horizontal="center"/>
    </xf>
    <xf numFmtId="44" fontId="3" fillId="0" borderId="82" xfId="0" applyNumberFormat="1" applyFont="1" applyBorder="1" applyAlignment="1">
      <alignment horizontal="center"/>
    </xf>
    <xf numFmtId="44" fontId="3" fillId="0" borderId="0" xfId="1" applyFont="1" applyBorder="1" applyAlignment="1" applyProtection="1">
      <alignment horizontal="center"/>
    </xf>
    <xf numFmtId="0" fontId="0" fillId="0" borderId="82" xfId="0" applyBorder="1"/>
    <xf numFmtId="44" fontId="3" fillId="0" borderId="82" xfId="0" applyNumberFormat="1" applyFont="1" applyBorder="1"/>
    <xf numFmtId="0" fontId="3" fillId="0" borderId="82" xfId="0" applyFont="1" applyBorder="1"/>
    <xf numFmtId="0" fontId="67" fillId="0" borderId="0" xfId="0" applyFont="1" applyAlignment="1">
      <alignment vertical="center"/>
    </xf>
    <xf numFmtId="0" fontId="68" fillId="0" borderId="0" xfId="0" applyFont="1" applyAlignment="1">
      <alignment vertical="center"/>
    </xf>
    <xf numFmtId="0" fontId="3" fillId="0" borderId="0" xfId="0" applyFont="1"/>
    <xf numFmtId="44" fontId="3" fillId="0" borderId="82" xfId="1" applyFont="1" applyFill="1" applyBorder="1" applyAlignment="1" applyProtection="1"/>
    <xf numFmtId="0" fontId="0" fillId="5" borderId="112" xfId="0" applyFill="1" applyBorder="1"/>
    <xf numFmtId="0" fontId="20" fillId="0" borderId="112" xfId="0" applyFont="1" applyBorder="1" applyAlignment="1">
      <alignment vertical="top" textRotation="180" wrapText="1"/>
    </xf>
    <xf numFmtId="0" fontId="0" fillId="28" borderId="112" xfId="0" applyFill="1" applyBorder="1" applyAlignment="1">
      <alignment vertical="center"/>
    </xf>
    <xf numFmtId="0" fontId="35" fillId="13" borderId="57" xfId="0" applyFont="1" applyFill="1" applyBorder="1" applyAlignment="1">
      <alignment horizontal="center" vertical="center"/>
    </xf>
    <xf numFmtId="0" fontId="0" fillId="0" borderId="59" xfId="0" applyBorder="1" applyAlignment="1">
      <alignment horizontal="center" vertical="center"/>
    </xf>
    <xf numFmtId="0" fontId="11" fillId="0" borderId="59" xfId="0" applyFont="1" applyBorder="1" applyAlignment="1">
      <alignment vertical="center" wrapText="1"/>
    </xf>
    <xf numFmtId="0" fontId="11" fillId="0" borderId="59" xfId="0" applyFont="1" applyBorder="1" applyAlignment="1">
      <alignment vertical="center"/>
    </xf>
    <xf numFmtId="44" fontId="47" fillId="15" borderId="59" xfId="1" applyFont="1" applyFill="1" applyBorder="1" applyAlignment="1" applyProtection="1">
      <alignment horizontal="right" vertical="center" wrapText="1"/>
    </xf>
    <xf numFmtId="44" fontId="3" fillId="13" borderId="59" xfId="1" applyFont="1" applyFill="1" applyBorder="1" applyAlignment="1" applyProtection="1">
      <alignment vertical="center"/>
    </xf>
    <xf numFmtId="0" fontId="22" fillId="13" borderId="61" xfId="0" applyFont="1" applyFill="1" applyBorder="1" applyAlignment="1">
      <alignment horizontal="center" vertical="center" wrapText="1"/>
    </xf>
    <xf numFmtId="0" fontId="51" fillId="27" borderId="122" xfId="0" applyFont="1" applyFill="1" applyBorder="1" applyAlignment="1" applyProtection="1">
      <alignment horizontal="center" vertical="center" wrapText="1"/>
      <protection locked="0"/>
    </xf>
    <xf numFmtId="0" fontId="3" fillId="5" borderId="122" xfId="0" applyFont="1" applyFill="1" applyBorder="1" applyAlignment="1">
      <alignment horizontal="center" vertical="center" wrapText="1"/>
    </xf>
    <xf numFmtId="44" fontId="3" fillId="5" borderId="122" xfId="1" applyFont="1" applyFill="1" applyBorder="1" applyAlignment="1" applyProtection="1">
      <alignment horizontal="center" vertical="center" wrapText="1"/>
    </xf>
    <xf numFmtId="44" fontId="3" fillId="0" borderId="122" xfId="1" applyFont="1" applyFill="1" applyBorder="1" applyAlignment="1" applyProtection="1">
      <alignment vertical="center"/>
    </xf>
    <xf numFmtId="44" fontId="22" fillId="29" borderId="122" xfId="1" applyFont="1" applyFill="1" applyBorder="1" applyAlignment="1" applyProtection="1">
      <alignment vertical="center"/>
    </xf>
    <xf numFmtId="0" fontId="19" fillId="27" borderId="123" xfId="0" applyFont="1" applyFill="1" applyBorder="1" applyAlignment="1" applyProtection="1">
      <alignment horizontal="center" vertical="center" wrapText="1"/>
      <protection locked="0"/>
    </xf>
    <xf numFmtId="0" fontId="7" fillId="27" borderId="82" xfId="0" applyFont="1" applyFill="1" applyBorder="1" applyAlignment="1" applyProtection="1">
      <alignment horizontal="right" vertical="center" wrapText="1"/>
      <protection locked="0"/>
    </xf>
    <xf numFmtId="0" fontId="36" fillId="26" borderId="82" xfId="0" applyFont="1" applyFill="1" applyBorder="1" applyAlignment="1" applyProtection="1">
      <alignment horizontal="center" vertical="center" wrapText="1"/>
      <protection locked="0"/>
    </xf>
    <xf numFmtId="0" fontId="43" fillId="26" borderId="132" xfId="0" applyFont="1" applyFill="1" applyBorder="1" applyAlignment="1" applyProtection="1">
      <alignment horizontal="center" vertical="center"/>
      <protection locked="0"/>
    </xf>
    <xf numFmtId="44" fontId="3" fillId="28" borderId="122" xfId="1" applyFont="1" applyFill="1" applyBorder="1" applyAlignment="1" applyProtection="1">
      <alignment vertical="center"/>
    </xf>
    <xf numFmtId="44" fontId="3" fillId="5" borderId="0" xfId="1" applyFont="1" applyFill="1" applyBorder="1" applyAlignment="1" applyProtection="1">
      <alignment vertical="center"/>
    </xf>
    <xf numFmtId="44" fontId="3" fillId="5" borderId="0" xfId="1" applyFont="1" applyFill="1" applyBorder="1" applyAlignment="1" applyProtection="1">
      <alignment vertical="center" wrapText="1"/>
    </xf>
    <xf numFmtId="0" fontId="51" fillId="27" borderId="125" xfId="0" applyFont="1" applyFill="1" applyBorder="1" applyAlignment="1" applyProtection="1">
      <alignment horizontal="center" vertical="center" wrapText="1"/>
      <protection locked="0"/>
    </xf>
    <xf numFmtId="0" fontId="0" fillId="17" borderId="137" xfId="0" applyFill="1" applyBorder="1" applyAlignment="1" applyProtection="1">
      <alignment horizontal="center" vertical="center"/>
      <protection locked="0"/>
    </xf>
    <xf numFmtId="0" fontId="5" fillId="17" borderId="137" xfId="0" applyFont="1" applyFill="1" applyBorder="1" applyAlignment="1" applyProtection="1">
      <alignment horizontal="center" vertical="center" wrapText="1"/>
      <protection locked="0"/>
    </xf>
    <xf numFmtId="44" fontId="0" fillId="28" borderId="137" xfId="1" applyFont="1" applyFill="1" applyBorder="1" applyAlignment="1" applyProtection="1">
      <alignment vertical="center"/>
    </xf>
    <xf numFmtId="44" fontId="0" fillId="30" borderId="143" xfId="1" applyFont="1" applyFill="1" applyBorder="1" applyAlignment="1" applyProtection="1">
      <alignment vertical="center"/>
    </xf>
    <xf numFmtId="44" fontId="0" fillId="30" borderId="144" xfId="1" applyFont="1" applyFill="1" applyBorder="1" applyAlignment="1" applyProtection="1">
      <alignment vertical="center"/>
    </xf>
    <xf numFmtId="0" fontId="0" fillId="0" borderId="80" xfId="0" applyBorder="1" applyAlignment="1">
      <alignment horizontal="center" vertical="center"/>
    </xf>
    <xf numFmtId="0" fontId="41" fillId="15" borderId="0" xfId="0" applyFont="1" applyFill="1" applyAlignment="1">
      <alignment horizontal="center" vertical="top" textRotation="180"/>
    </xf>
    <xf numFmtId="44" fontId="3" fillId="0" borderId="0" xfId="1" applyFont="1" applyFill="1" applyBorder="1" applyAlignment="1" applyProtection="1">
      <alignment horizontal="center" vertical="center" wrapText="1"/>
    </xf>
    <xf numFmtId="0" fontId="0" fillId="0" borderId="23" xfId="0" applyBorder="1" applyAlignment="1">
      <alignment horizontal="center" vertical="center"/>
    </xf>
    <xf numFmtId="0" fontId="3" fillId="0" borderId="32" xfId="0" applyFont="1" applyBorder="1" applyAlignment="1">
      <alignment horizontal="center" vertical="center" wrapText="1"/>
    </xf>
    <xf numFmtId="0" fontId="20" fillId="0" borderId="0" xfId="0" applyFont="1" applyAlignment="1">
      <alignment horizontal="center" vertical="center" wrapText="1"/>
    </xf>
    <xf numFmtId="0" fontId="7" fillId="0" borderId="23" xfId="0" applyFont="1" applyBorder="1" applyAlignment="1">
      <alignment horizontal="right" vertical="center"/>
    </xf>
    <xf numFmtId="0" fontId="20" fillId="0" borderId="14" xfId="0" applyFont="1" applyBorder="1" applyAlignment="1">
      <alignment horizontal="right" vertical="center" wrapText="1"/>
    </xf>
    <xf numFmtId="0" fontId="19" fillId="27" borderId="151" xfId="0" applyFont="1" applyFill="1" applyBorder="1" applyAlignment="1" applyProtection="1">
      <alignment horizontal="center" vertical="center" wrapText="1"/>
      <protection locked="0"/>
    </xf>
    <xf numFmtId="0" fontId="7" fillId="27" borderId="111" xfId="0" applyFont="1" applyFill="1" applyBorder="1" applyAlignment="1" applyProtection="1">
      <alignment horizontal="right" vertical="center" wrapText="1"/>
      <protection locked="0"/>
    </xf>
    <xf numFmtId="0" fontId="36" fillId="26" borderId="111" xfId="0" applyFont="1" applyFill="1" applyBorder="1" applyAlignment="1" applyProtection="1">
      <alignment horizontal="center" vertical="center" wrapText="1"/>
      <protection locked="0"/>
    </xf>
    <xf numFmtId="44" fontId="3" fillId="28" borderId="149" xfId="1" applyFont="1" applyFill="1" applyBorder="1" applyAlignment="1" applyProtection="1">
      <alignment vertical="center"/>
    </xf>
    <xf numFmtId="44" fontId="5" fillId="0" borderId="149" xfId="1" applyFont="1" applyFill="1" applyBorder="1" applyAlignment="1" applyProtection="1">
      <alignment horizontal="right" vertical="center" wrapText="1"/>
    </xf>
    <xf numFmtId="44" fontId="3" fillId="29" borderId="149" xfId="1" applyFont="1" applyFill="1" applyBorder="1" applyAlignment="1" applyProtection="1">
      <alignment horizontal="right" vertical="center"/>
    </xf>
    <xf numFmtId="0" fontId="3" fillId="9" borderId="32" xfId="0" applyFont="1" applyFill="1" applyBorder="1" applyAlignment="1">
      <alignment horizontal="center" vertical="center" wrapText="1"/>
    </xf>
    <xf numFmtId="0" fontId="11" fillId="15" borderId="82" xfId="0" applyFont="1" applyFill="1" applyBorder="1" applyAlignment="1">
      <alignment vertical="center" wrapText="1"/>
    </xf>
    <xf numFmtId="0" fontId="18" fillId="15" borderId="82" xfId="0" applyFont="1" applyFill="1" applyBorder="1"/>
    <xf numFmtId="0" fontId="0" fillId="0" borderId="0" xfId="0" applyAlignment="1">
      <alignment horizontal="left" vertical="center"/>
    </xf>
    <xf numFmtId="0" fontId="22" fillId="9" borderId="32" xfId="0" applyFont="1" applyFill="1" applyBorder="1" applyAlignment="1">
      <alignment horizontal="center" vertical="center"/>
    </xf>
    <xf numFmtId="0" fontId="11" fillId="15" borderId="19" xfId="0" applyFont="1" applyFill="1" applyBorder="1" applyAlignment="1">
      <alignment vertical="center" wrapText="1"/>
    </xf>
    <xf numFmtId="0" fontId="11" fillId="15" borderId="0" xfId="0" applyFont="1" applyFill="1" applyAlignment="1">
      <alignment vertical="center" wrapText="1"/>
    </xf>
    <xf numFmtId="0" fontId="18" fillId="15" borderId="0" xfId="0" applyFont="1" applyFill="1"/>
    <xf numFmtId="0" fontId="20" fillId="11" borderId="23" xfId="0" applyFont="1" applyFill="1" applyBorder="1" applyAlignment="1">
      <alignment horizontal="center" vertical="center"/>
    </xf>
    <xf numFmtId="0" fontId="20" fillId="11" borderId="34" xfId="0" applyFont="1" applyFill="1" applyBorder="1" applyAlignment="1">
      <alignment horizontal="center" vertical="center"/>
    </xf>
    <xf numFmtId="0" fontId="20" fillId="11" borderId="0" xfId="0" applyFont="1" applyFill="1" applyAlignment="1">
      <alignment horizontal="center" vertical="center"/>
    </xf>
    <xf numFmtId="0" fontId="36" fillId="9" borderId="33" xfId="0" applyFont="1" applyFill="1" applyBorder="1" applyAlignment="1">
      <alignment horizontal="center" vertical="center"/>
    </xf>
    <xf numFmtId="0" fontId="7" fillId="0" borderId="0" xfId="0" applyFont="1" applyAlignment="1">
      <alignment horizontal="center" vertical="center"/>
    </xf>
    <xf numFmtId="0" fontId="54" fillId="0" borderId="0" xfId="0" applyFont="1"/>
    <xf numFmtId="0" fontId="45" fillId="0" borderId="0" xfId="0" applyFont="1" applyAlignment="1">
      <alignment horizontal="center" vertical="center"/>
    </xf>
    <xf numFmtId="0" fontId="7" fillId="0" borderId="114" xfId="0" applyFont="1" applyBorder="1" applyAlignment="1">
      <alignment horizontal="center" vertical="center"/>
    </xf>
    <xf numFmtId="0" fontId="7" fillId="0" borderId="112" xfId="0" applyFont="1" applyBorder="1" applyAlignment="1">
      <alignment horizontal="center" vertical="center"/>
    </xf>
    <xf numFmtId="0" fontId="7" fillId="0" borderId="23" xfId="0" applyFont="1" applyBorder="1" applyAlignment="1">
      <alignment horizontal="center" vertical="center"/>
    </xf>
    <xf numFmtId="0" fontId="0" fillId="0" borderId="114" xfId="0" applyBorder="1"/>
    <xf numFmtId="44" fontId="7" fillId="0" borderId="23" xfId="1" applyFont="1" applyFill="1" applyBorder="1" applyAlignment="1" applyProtection="1">
      <alignment horizontal="center" vertical="center"/>
    </xf>
    <xf numFmtId="44" fontId="7" fillId="0" borderId="114" xfId="1" applyFont="1" applyFill="1" applyBorder="1" applyAlignment="1" applyProtection="1">
      <alignment horizontal="center" vertical="center"/>
    </xf>
    <xf numFmtId="44" fontId="7" fillId="0" borderId="0" xfId="1" applyFont="1" applyFill="1" applyBorder="1" applyAlignment="1" applyProtection="1">
      <alignment horizontal="center" vertical="center"/>
    </xf>
    <xf numFmtId="0" fontId="7" fillId="15" borderId="112" xfId="0" applyFont="1" applyFill="1" applyBorder="1" applyAlignment="1">
      <alignment horizontal="center" vertical="center"/>
    </xf>
    <xf numFmtId="0" fontId="7" fillId="15" borderId="23" xfId="0" applyFont="1" applyFill="1" applyBorder="1" applyAlignment="1">
      <alignment horizontal="center" vertical="center"/>
    </xf>
    <xf numFmtId="0" fontId="7" fillId="15" borderId="23" xfId="0" applyFont="1" applyFill="1" applyBorder="1" applyAlignment="1">
      <alignment horizontal="right" vertical="center"/>
    </xf>
    <xf numFmtId="1" fontId="7" fillId="15" borderId="23" xfId="1" applyNumberFormat="1" applyFont="1" applyFill="1" applyBorder="1" applyAlignment="1" applyProtection="1">
      <alignment horizontal="center" vertical="center"/>
    </xf>
    <xf numFmtId="1" fontId="7" fillId="15" borderId="114" xfId="1" applyNumberFormat="1" applyFont="1" applyFill="1" applyBorder="1" applyAlignment="1" applyProtection="1">
      <alignment horizontal="center" vertical="center"/>
    </xf>
    <xf numFmtId="44" fontId="7" fillId="0" borderId="112" xfId="1" applyFont="1" applyFill="1" applyBorder="1" applyAlignment="1" applyProtection="1">
      <alignment horizontal="center" vertical="center"/>
    </xf>
    <xf numFmtId="0" fontId="7" fillId="15" borderId="114" xfId="0" applyFont="1" applyFill="1" applyBorder="1" applyAlignment="1">
      <alignment horizontal="center" vertical="center"/>
    </xf>
    <xf numFmtId="0" fontId="7" fillId="15" borderId="0" xfId="0" applyFont="1" applyFill="1" applyAlignment="1">
      <alignment horizontal="center" vertical="center"/>
    </xf>
    <xf numFmtId="0" fontId="7" fillId="15" borderId="23" xfId="0" applyFont="1" applyFill="1" applyBorder="1"/>
    <xf numFmtId="0" fontId="0" fillId="15" borderId="114" xfId="0" applyFill="1" applyBorder="1"/>
    <xf numFmtId="44" fontId="7" fillId="0" borderId="23" xfId="1" applyFont="1" applyFill="1" applyBorder="1" applyAlignment="1" applyProtection="1">
      <alignment horizontal="right" vertical="center"/>
    </xf>
    <xf numFmtId="44" fontId="7" fillId="0" borderId="0" xfId="0" applyNumberFormat="1" applyFont="1" applyAlignment="1">
      <alignment horizontal="center" vertical="center"/>
    </xf>
    <xf numFmtId="0" fontId="7" fillId="15" borderId="112" xfId="0" applyFont="1" applyFill="1" applyBorder="1" applyAlignment="1">
      <alignment horizontal="right" vertical="center" wrapText="1"/>
    </xf>
    <xf numFmtId="0" fontId="7" fillId="15" borderId="23" xfId="0" applyFont="1" applyFill="1" applyBorder="1" applyAlignment="1">
      <alignment horizontal="right" vertical="center" wrapText="1"/>
    </xf>
    <xf numFmtId="44" fontId="7" fillId="15" borderId="23" xfId="0" applyNumberFormat="1" applyFont="1" applyFill="1" applyBorder="1" applyAlignment="1">
      <alignment horizontal="center" vertical="center"/>
    </xf>
    <xf numFmtId="44" fontId="7" fillId="15" borderId="114" xfId="0" applyNumberFormat="1" applyFont="1" applyFill="1" applyBorder="1" applyAlignment="1">
      <alignment horizontal="center" vertical="center"/>
    </xf>
    <xf numFmtId="44" fontId="7" fillId="15" borderId="0" xfId="0" applyNumberFormat="1" applyFont="1" applyFill="1" applyAlignment="1">
      <alignment horizontal="center" vertical="center"/>
    </xf>
    <xf numFmtId="44" fontId="7" fillId="15" borderId="23" xfId="1" applyFont="1" applyFill="1" applyBorder="1" applyAlignment="1" applyProtection="1">
      <alignment horizontal="right" vertical="center"/>
    </xf>
    <xf numFmtId="0" fontId="7" fillId="15" borderId="114" xfId="0" applyFont="1" applyFill="1" applyBorder="1"/>
    <xf numFmtId="44" fontId="7" fillId="15" borderId="23" xfId="1" applyFont="1" applyFill="1" applyBorder="1" applyAlignment="1" applyProtection="1">
      <alignment horizontal="center" vertical="center"/>
    </xf>
    <xf numFmtId="44" fontId="7" fillId="15" borderId="114" xfId="1" applyFont="1" applyFill="1" applyBorder="1" applyAlignment="1" applyProtection="1">
      <alignment horizontal="center" vertical="center"/>
    </xf>
    <xf numFmtId="0" fontId="7" fillId="15" borderId="112" xfId="0" applyFont="1" applyFill="1" applyBorder="1" applyAlignment="1">
      <alignment horizontal="right" vertical="center"/>
    </xf>
    <xf numFmtId="44" fontId="7" fillId="0" borderId="23" xfId="0" applyNumberFormat="1" applyFont="1" applyBorder="1" applyAlignment="1">
      <alignment horizontal="center" vertical="center"/>
    </xf>
    <xf numFmtId="44" fontId="7" fillId="0" borderId="114" xfId="0" applyNumberFormat="1" applyFont="1" applyBorder="1" applyAlignment="1">
      <alignment horizontal="center" vertical="center"/>
    </xf>
    <xf numFmtId="0" fontId="7" fillId="0" borderId="112" xfId="0" applyFont="1" applyBorder="1" applyAlignment="1">
      <alignment horizontal="right" vertical="center"/>
    </xf>
    <xf numFmtId="44" fontId="7" fillId="0" borderId="23" xfId="0" applyNumberFormat="1" applyFont="1" applyBorder="1"/>
    <xf numFmtId="44" fontId="0" fillId="0" borderId="114" xfId="0" applyNumberFormat="1" applyBorder="1"/>
    <xf numFmtId="44" fontId="19" fillId="10" borderId="117" xfId="0" applyNumberFormat="1" applyFont="1" applyFill="1" applyBorder="1" applyAlignment="1">
      <alignment horizontal="center" vertical="center"/>
    </xf>
    <xf numFmtId="0" fontId="19" fillId="0" borderId="0" xfId="0" applyFont="1" applyAlignment="1">
      <alignment horizontal="center" vertical="center"/>
    </xf>
    <xf numFmtId="44" fontId="19" fillId="0" borderId="0" xfId="0" applyNumberFormat="1" applyFont="1" applyAlignment="1">
      <alignment horizontal="center" vertical="center"/>
    </xf>
    <xf numFmtId="44" fontId="22" fillId="10" borderId="117" xfId="0" applyNumberFormat="1" applyFont="1" applyFill="1" applyBorder="1" applyAlignment="1">
      <alignment horizontal="right" vertical="center"/>
    </xf>
    <xf numFmtId="0" fontId="0" fillId="0" borderId="36" xfId="0" applyBorder="1"/>
    <xf numFmtId="0" fontId="12" fillId="11" borderId="0" xfId="0" applyFont="1" applyFill="1" applyAlignment="1">
      <alignment horizontal="center" vertical="center" wrapText="1"/>
    </xf>
    <xf numFmtId="0" fontId="4" fillId="11" borderId="1" xfId="0" applyFont="1" applyFill="1" applyBorder="1" applyAlignment="1">
      <alignment horizontal="center" vertical="center"/>
    </xf>
    <xf numFmtId="44" fontId="11" fillId="9" borderId="19" xfId="0" applyNumberFormat="1" applyFont="1" applyFill="1" applyBorder="1"/>
    <xf numFmtId="0" fontId="11" fillId="0" borderId="0" xfId="0" applyFont="1"/>
    <xf numFmtId="0" fontId="12" fillId="0" borderId="0" xfId="0" applyFont="1"/>
    <xf numFmtId="0" fontId="7" fillId="0" borderId="0" xfId="0" applyFont="1" applyAlignment="1">
      <alignment vertical="center" wrapText="1"/>
    </xf>
    <xf numFmtId="0" fontId="51" fillId="13" borderId="23" xfId="0" applyFont="1" applyFill="1" applyBorder="1" applyAlignment="1" applyProtection="1">
      <alignment horizontal="center" vertical="center"/>
      <protection locked="0"/>
    </xf>
    <xf numFmtId="0" fontId="7" fillId="13" borderId="23" xfId="0" applyFont="1" applyFill="1" applyBorder="1" applyAlignment="1" applyProtection="1">
      <alignment horizontal="center" vertical="center"/>
      <protection locked="0"/>
    </xf>
    <xf numFmtId="0" fontId="7" fillId="13" borderId="114" xfId="0" applyFont="1" applyFill="1" applyBorder="1" applyAlignment="1" applyProtection="1">
      <alignment horizontal="center" vertical="center"/>
      <protection locked="0"/>
    </xf>
    <xf numFmtId="0" fontId="7" fillId="9" borderId="23" xfId="0" applyFont="1" applyFill="1" applyBorder="1" applyAlignment="1" applyProtection="1">
      <alignment horizontal="center" vertical="center"/>
      <protection locked="0"/>
    </xf>
    <xf numFmtId="0" fontId="7" fillId="9" borderId="114" xfId="0" applyFont="1" applyFill="1" applyBorder="1" applyAlignment="1" applyProtection="1">
      <alignment horizontal="center" vertical="center"/>
      <protection locked="0"/>
    </xf>
    <xf numFmtId="0" fontId="23" fillId="0" borderId="0" xfId="0" applyFont="1" applyAlignment="1">
      <alignment vertical="center" wrapText="1"/>
    </xf>
    <xf numFmtId="0" fontId="55" fillId="0" borderId="0" xfId="0" applyFont="1" applyAlignment="1">
      <alignment vertical="center"/>
    </xf>
    <xf numFmtId="0" fontId="0" fillId="0" borderId="91" xfId="0" applyBorder="1" applyAlignment="1">
      <alignment horizontal="center" vertical="center"/>
    </xf>
    <xf numFmtId="0" fontId="0" fillId="0" borderId="28" xfId="0" applyBorder="1" applyAlignment="1">
      <alignment horizontal="center" vertical="center"/>
    </xf>
    <xf numFmtId="0" fontId="0" fillId="0" borderId="28" xfId="0" applyBorder="1" applyAlignment="1">
      <alignment horizontal="center" vertical="center" wrapText="1"/>
    </xf>
    <xf numFmtId="0" fontId="5" fillId="0" borderId="94" xfId="0" applyFont="1" applyBorder="1" applyAlignment="1">
      <alignment vertical="top" wrapText="1"/>
    </xf>
    <xf numFmtId="0" fontId="20" fillId="0" borderId="94" xfId="0" applyFont="1" applyBorder="1" applyAlignment="1">
      <alignment vertical="top" textRotation="180" wrapText="1"/>
    </xf>
    <xf numFmtId="0" fontId="23" fillId="0" borderId="0" xfId="0" applyFont="1" applyAlignment="1">
      <alignment vertical="top" wrapText="1"/>
    </xf>
    <xf numFmtId="0" fontId="0" fillId="0" borderId="27" xfId="0" applyBorder="1" applyAlignment="1">
      <alignment vertical="center"/>
    </xf>
    <xf numFmtId="0" fontId="0" fillId="18" borderId="27" xfId="0" applyFill="1" applyBorder="1" applyAlignment="1">
      <alignment horizontal="right" vertical="center"/>
    </xf>
    <xf numFmtId="0" fontId="3" fillId="28" borderId="98" xfId="0" applyFont="1" applyFill="1" applyBorder="1" applyAlignment="1">
      <alignment horizontal="right" vertical="center" wrapText="1"/>
    </xf>
    <xf numFmtId="0" fontId="3" fillId="20" borderId="98" xfId="0" applyFont="1" applyFill="1" applyBorder="1" applyAlignment="1">
      <alignment horizontal="right" vertical="center"/>
    </xf>
    <xf numFmtId="0" fontId="3" fillId="0" borderId="0" xfId="0" applyFont="1" applyAlignment="1">
      <alignment horizontal="right" wrapText="1"/>
    </xf>
    <xf numFmtId="0" fontId="25" fillId="0" borderId="82" xfId="0" applyFont="1" applyBorder="1" applyAlignment="1">
      <alignment horizontal="center" vertical="center" wrapText="1"/>
    </xf>
    <xf numFmtId="0" fontId="3" fillId="18" borderId="0" xfId="0" applyFont="1" applyFill="1" applyAlignment="1">
      <alignment horizontal="right" wrapText="1"/>
    </xf>
    <xf numFmtId="0" fontId="3" fillId="18" borderId="0" xfId="0" applyFont="1" applyFill="1" applyAlignment="1">
      <alignment horizontal="right"/>
    </xf>
    <xf numFmtId="44" fontId="0" fillId="18" borderId="0" xfId="0" applyNumberFormat="1" applyFill="1"/>
    <xf numFmtId="0" fontId="3" fillId="18" borderId="0" xfId="0" applyFont="1" applyFill="1" applyAlignment="1">
      <alignment horizontal="left"/>
    </xf>
    <xf numFmtId="0" fontId="0" fillId="21" borderId="24" xfId="0" applyFill="1" applyBorder="1" applyAlignment="1">
      <alignment horizontal="center" vertical="center"/>
    </xf>
    <xf numFmtId="0" fontId="0" fillId="22" borderId="24" xfId="0" applyFill="1" applyBorder="1" applyAlignment="1">
      <alignment horizontal="center" vertical="center"/>
    </xf>
    <xf numFmtId="0" fontId="0" fillId="22" borderId="26" xfId="0" applyFill="1" applyBorder="1" applyAlignment="1">
      <alignment horizontal="center" vertical="center"/>
    </xf>
    <xf numFmtId="0" fontId="39" fillId="15" borderId="25" xfId="0" applyFont="1" applyFill="1" applyBorder="1" applyAlignment="1">
      <alignment vertical="center"/>
    </xf>
    <xf numFmtId="0" fontId="39" fillId="15" borderId="0" xfId="0" applyFont="1" applyFill="1" applyAlignment="1">
      <alignment vertical="center" wrapText="1"/>
    </xf>
    <xf numFmtId="0" fontId="39" fillId="15" borderId="25" xfId="0" applyFont="1" applyFill="1" applyBorder="1" applyAlignment="1">
      <alignment vertical="center" wrapText="1"/>
    </xf>
    <xf numFmtId="44" fontId="0" fillId="21" borderId="0" xfId="0" applyNumberFormat="1" applyFill="1"/>
    <xf numFmtId="44" fontId="0" fillId="22" borderId="0" xfId="0" applyNumberFormat="1" applyFill="1"/>
    <xf numFmtId="44" fontId="50" fillId="9" borderId="0" xfId="1" applyFont="1" applyFill="1" applyBorder="1" applyAlignment="1" applyProtection="1">
      <alignment horizontal="center" vertical="center"/>
    </xf>
    <xf numFmtId="44" fontId="0" fillId="4" borderId="0" xfId="1" applyFont="1" applyFill="1" applyProtection="1"/>
    <xf numFmtId="0" fontId="0" fillId="2" borderId="82" xfId="0" applyFill="1" applyBorder="1" applyAlignment="1" applyProtection="1">
      <alignment horizontal="center" vertical="center" wrapText="1"/>
      <protection locked="0"/>
    </xf>
    <xf numFmtId="44" fontId="47" fillId="21" borderId="27" xfId="1" applyFont="1" applyFill="1" applyBorder="1" applyAlignment="1" applyProtection="1">
      <alignment horizontal="center" vertical="center" wrapText="1"/>
      <protection locked="0"/>
    </xf>
    <xf numFmtId="44" fontId="0" fillId="21" borderId="27" xfId="1" applyFont="1" applyFill="1" applyBorder="1" applyAlignment="1" applyProtection="1">
      <alignment vertical="center"/>
      <protection locked="0"/>
    </xf>
    <xf numFmtId="0" fontId="36" fillId="0" borderId="136" xfId="0" applyFont="1" applyBorder="1" applyAlignment="1">
      <alignment vertical="top" textRotation="180"/>
    </xf>
    <xf numFmtId="0" fontId="0" fillId="0" borderId="24" xfId="0" applyBorder="1" applyAlignment="1">
      <alignment horizontal="center" vertical="center"/>
    </xf>
    <xf numFmtId="0" fontId="0" fillId="0" borderId="137" xfId="0" applyBorder="1" applyAlignment="1">
      <alignment horizontal="center" vertical="center"/>
    </xf>
    <xf numFmtId="0" fontId="36" fillId="0" borderId="138" xfId="0" applyFont="1" applyBorder="1" applyAlignment="1">
      <alignment vertical="top" textRotation="180"/>
    </xf>
    <xf numFmtId="0" fontId="5" fillId="0" borderId="138" xfId="0" applyFont="1" applyBorder="1" applyAlignment="1">
      <alignment vertical="top"/>
    </xf>
    <xf numFmtId="2" fontId="5" fillId="28" borderId="24" xfId="0" applyNumberFormat="1" applyFont="1" applyFill="1" applyBorder="1" applyAlignment="1">
      <alignment horizontal="center" vertical="center" wrapText="1"/>
    </xf>
    <xf numFmtId="2" fontId="5" fillId="28" borderId="137" xfId="0" applyNumberFormat="1" applyFont="1" applyFill="1" applyBorder="1" applyAlignment="1">
      <alignment horizontal="center" vertical="center" wrapText="1"/>
    </xf>
    <xf numFmtId="0" fontId="0" fillId="28" borderId="48" xfId="0" applyFill="1" applyBorder="1" applyAlignment="1">
      <alignment horizontal="right" vertical="center" wrapText="1"/>
    </xf>
    <xf numFmtId="0" fontId="0" fillId="28" borderId="50" xfId="0" applyFill="1" applyBorder="1" applyAlignment="1">
      <alignment horizontal="right" vertical="center" wrapText="1"/>
    </xf>
    <xf numFmtId="0" fontId="0" fillId="28" borderId="49" xfId="0" applyFill="1" applyBorder="1" applyAlignment="1">
      <alignment horizontal="right" vertical="center" wrapText="1"/>
    </xf>
    <xf numFmtId="44" fontId="0" fillId="0" borderId="24" xfId="1" applyFont="1" applyFill="1" applyBorder="1" applyAlignment="1" applyProtection="1">
      <alignment vertical="center"/>
    </xf>
    <xf numFmtId="44" fontId="0" fillId="0" borderId="137" xfId="1" applyFont="1" applyFill="1" applyBorder="1" applyAlignment="1" applyProtection="1">
      <alignment vertical="center"/>
    </xf>
    <xf numFmtId="0" fontId="36" fillId="0" borderId="139" xfId="0" applyFont="1" applyBorder="1" applyAlignment="1">
      <alignment vertical="top" textRotation="180"/>
    </xf>
    <xf numFmtId="0" fontId="20" fillId="0" borderId="51" xfId="0" applyFont="1" applyBorder="1" applyAlignment="1">
      <alignment vertical="top" textRotation="180" wrapText="1"/>
    </xf>
    <xf numFmtId="0" fontId="23" fillId="0" borderId="0" xfId="0" applyFont="1" applyAlignment="1">
      <alignment horizontal="left" vertical="center" wrapText="1"/>
    </xf>
    <xf numFmtId="0" fontId="25" fillId="0" borderId="112" xfId="0" applyFont="1" applyBorder="1" applyAlignment="1">
      <alignment horizontal="center" vertical="center" wrapText="1"/>
    </xf>
    <xf numFmtId="0" fontId="0" fillId="0" borderId="0" xfId="0" applyAlignment="1">
      <alignment horizontal="left"/>
    </xf>
    <xf numFmtId="0" fontId="0" fillId="0" borderId="0" xfId="0" applyAlignment="1">
      <alignment horizontal="left" vertical="center" wrapText="1"/>
    </xf>
    <xf numFmtId="0" fontId="3" fillId="0" borderId="0" xfId="0" applyFont="1" applyAlignment="1">
      <alignment vertical="center"/>
    </xf>
    <xf numFmtId="0" fontId="56" fillId="0" borderId="0" xfId="0" applyFont="1" applyAlignment="1">
      <alignment vertical="center"/>
    </xf>
    <xf numFmtId="0" fontId="0" fillId="0" borderId="122" xfId="0" applyBorder="1" applyAlignment="1">
      <alignment vertical="center"/>
    </xf>
    <xf numFmtId="0" fontId="0" fillId="0" borderId="123" xfId="0" applyBorder="1" applyAlignment="1">
      <alignment horizontal="center" vertical="center"/>
    </xf>
    <xf numFmtId="0" fontId="0" fillId="0" borderId="122" xfId="0" applyBorder="1" applyAlignment="1">
      <alignment horizontal="left" vertical="center"/>
    </xf>
    <xf numFmtId="0" fontId="0" fillId="0" borderId="149" xfId="0" applyBorder="1" applyAlignment="1">
      <alignment horizontal="left" vertical="center"/>
    </xf>
    <xf numFmtId="0" fontId="0" fillId="5" borderId="162" xfId="0" applyFill="1" applyBorder="1"/>
    <xf numFmtId="0" fontId="38" fillId="5" borderId="122" xfId="0" applyFont="1" applyFill="1" applyBorder="1" applyAlignment="1">
      <alignment horizontal="right" vertical="center" wrapText="1"/>
    </xf>
    <xf numFmtId="0" fontId="3" fillId="5" borderId="149" xfId="0" applyFont="1" applyFill="1" applyBorder="1" applyAlignment="1">
      <alignment horizontal="center" vertical="center" wrapText="1"/>
    </xf>
    <xf numFmtId="0" fontId="3" fillId="3" borderId="122" xfId="0" applyFont="1" applyFill="1" applyBorder="1"/>
    <xf numFmtId="0" fontId="34" fillId="0" borderId="0" xfId="0" applyFont="1" applyAlignment="1">
      <alignment horizontal="center"/>
    </xf>
    <xf numFmtId="0" fontId="34" fillId="0" borderId="0" xfId="0" applyFont="1"/>
    <xf numFmtId="0" fontId="45" fillId="0" borderId="122" xfId="0" applyFont="1" applyBorder="1" applyAlignment="1">
      <alignment horizontal="center" vertical="center"/>
    </xf>
    <xf numFmtId="0" fontId="0" fillId="0" borderId="0" xfId="0" applyAlignment="1">
      <alignment horizontal="center" vertical="top"/>
    </xf>
    <xf numFmtId="0" fontId="3" fillId="0" borderId="122" xfId="0" applyFont="1" applyBorder="1" applyAlignment="1">
      <alignment horizontal="right" vertical="center" wrapText="1"/>
    </xf>
    <xf numFmtId="0" fontId="0" fillId="5" borderId="125" xfId="0" applyFill="1" applyBorder="1" applyAlignment="1">
      <alignment horizontal="center" vertical="center"/>
    </xf>
    <xf numFmtId="0" fontId="19" fillId="5" borderId="125" xfId="0" applyFont="1" applyFill="1" applyBorder="1" applyAlignment="1">
      <alignment horizontal="center" vertical="center" wrapText="1"/>
    </xf>
    <xf numFmtId="0" fontId="19" fillId="5" borderId="152" xfId="0" applyFont="1" applyFill="1" applyBorder="1" applyAlignment="1">
      <alignment horizontal="center" vertical="center" wrapText="1"/>
    </xf>
    <xf numFmtId="0" fontId="0" fillId="5" borderId="122" xfId="0" applyFill="1" applyBorder="1" applyAlignment="1">
      <alignment horizontal="center" vertical="center"/>
    </xf>
    <xf numFmtId="0" fontId="19" fillId="5" borderId="122" xfId="0" applyFont="1" applyFill="1" applyBorder="1" applyAlignment="1">
      <alignment horizontal="center" vertical="center" wrapText="1"/>
    </xf>
    <xf numFmtId="0" fontId="19" fillId="5" borderId="149" xfId="0" applyFont="1" applyFill="1" applyBorder="1" applyAlignment="1">
      <alignment horizontal="center" vertical="center" wrapText="1"/>
    </xf>
    <xf numFmtId="44" fontId="0" fillId="28" borderId="122" xfId="1" applyFont="1" applyFill="1" applyBorder="1" applyAlignment="1" applyProtection="1">
      <alignment horizontal="center" vertical="center"/>
    </xf>
    <xf numFmtId="44" fontId="3" fillId="0" borderId="122" xfId="0" applyNumberFormat="1" applyFont="1" applyBorder="1" applyAlignment="1">
      <alignment horizontal="center" vertical="center"/>
    </xf>
    <xf numFmtId="44" fontId="19" fillId="0" borderId="122" xfId="0" applyNumberFormat="1" applyFont="1" applyBorder="1" applyAlignment="1">
      <alignment horizontal="center" vertical="center" wrapText="1"/>
    </xf>
    <xf numFmtId="44" fontId="19" fillId="0" borderId="149" xfId="0" applyNumberFormat="1" applyFont="1" applyBorder="1" applyAlignment="1">
      <alignment horizontal="center" vertical="center" wrapText="1"/>
    </xf>
    <xf numFmtId="0" fontId="0" fillId="0" borderId="31" xfId="0" applyBorder="1" applyAlignment="1">
      <alignment horizontal="center" vertical="top"/>
    </xf>
    <xf numFmtId="0" fontId="71" fillId="0" borderId="0" xfId="0" applyFont="1" applyAlignment="1">
      <alignment horizontal="center"/>
    </xf>
    <xf numFmtId="0" fontId="69" fillId="0" borderId="0" xfId="0" applyFont="1" applyAlignment="1">
      <alignment vertical="center" wrapText="1"/>
    </xf>
    <xf numFmtId="0" fontId="69" fillId="0" borderId="0" xfId="0" applyFont="1" applyAlignment="1">
      <alignment vertical="center"/>
    </xf>
    <xf numFmtId="0" fontId="56" fillId="0" borderId="0" xfId="0" applyFont="1" applyAlignment="1">
      <alignment horizontal="center"/>
    </xf>
    <xf numFmtId="0" fontId="2" fillId="0" borderId="31" xfId="0" applyFont="1" applyBorder="1" applyAlignment="1">
      <alignment horizontal="left" vertical="top"/>
    </xf>
    <xf numFmtId="0" fontId="71" fillId="0" borderId="0" xfId="0" applyFont="1" applyAlignment="1">
      <alignment vertical="center"/>
    </xf>
    <xf numFmtId="44" fontId="0" fillId="17" borderId="0" xfId="1" applyFont="1" applyFill="1" applyProtection="1"/>
    <xf numFmtId="0" fontId="0" fillId="17" borderId="0" xfId="0" applyFill="1"/>
    <xf numFmtId="0" fontId="0" fillId="8" borderId="0" xfId="0" applyFill="1" applyAlignment="1">
      <alignment horizontal="center" wrapText="1"/>
    </xf>
    <xf numFmtId="0" fontId="3" fillId="23" borderId="0" xfId="0" applyFont="1" applyFill="1" applyAlignment="1">
      <alignment horizontal="right"/>
    </xf>
    <xf numFmtId="0" fontId="0" fillId="26" borderId="82" xfId="0" applyFill="1" applyBorder="1" applyAlignment="1" applyProtection="1">
      <alignment horizontal="center" vertical="center"/>
      <protection locked="0"/>
    </xf>
    <xf numFmtId="0" fontId="0" fillId="2" borderId="82" xfId="0" applyFill="1" applyBorder="1" applyAlignment="1" applyProtection="1">
      <alignment horizontal="center"/>
      <protection locked="0"/>
    </xf>
    <xf numFmtId="0" fontId="0" fillId="2" borderId="82" xfId="0" applyFill="1" applyBorder="1" applyAlignment="1" applyProtection="1">
      <alignment horizontal="center" wrapText="1"/>
      <protection locked="0"/>
    </xf>
    <xf numFmtId="0" fontId="18" fillId="5" borderId="94" xfId="0" applyFont="1" applyFill="1" applyBorder="1" applyAlignment="1">
      <alignment vertical="top" wrapText="1"/>
    </xf>
    <xf numFmtId="44" fontId="7" fillId="5" borderId="27" xfId="1" applyFont="1" applyFill="1" applyBorder="1" applyAlignment="1" applyProtection="1">
      <alignment vertical="center"/>
    </xf>
    <xf numFmtId="0" fontId="5" fillId="5" borderId="94" xfId="0" applyFont="1" applyFill="1" applyBorder="1" applyAlignment="1">
      <alignment vertical="top" wrapText="1"/>
    </xf>
    <xf numFmtId="44" fontId="0" fillId="5" borderId="27" xfId="1" applyFont="1" applyFill="1" applyBorder="1" applyAlignment="1" applyProtection="1">
      <alignment vertical="center"/>
    </xf>
    <xf numFmtId="0" fontId="3" fillId="0" borderId="82" xfId="0" applyFont="1" applyBorder="1" applyAlignment="1">
      <alignment horizontal="center" vertical="center" wrapText="1"/>
    </xf>
    <xf numFmtId="0" fontId="3" fillId="7" borderId="0" xfId="0" applyFont="1" applyFill="1" applyAlignment="1">
      <alignment horizontal="center" vertical="center" wrapText="1"/>
    </xf>
    <xf numFmtId="0" fontId="3" fillId="7" borderId="0" xfId="0" applyFont="1" applyFill="1" applyAlignment="1">
      <alignment horizontal="center" vertical="center"/>
    </xf>
    <xf numFmtId="0" fontId="0" fillId="7" borderId="0" xfId="0" applyFill="1" applyAlignment="1">
      <alignment horizontal="center"/>
    </xf>
    <xf numFmtId="44" fontId="3" fillId="0" borderId="0" xfId="1" applyFont="1" applyFill="1" applyBorder="1" applyAlignment="1" applyProtection="1">
      <alignment horizontal="center"/>
    </xf>
    <xf numFmtId="0" fontId="12" fillId="0" borderId="19" xfId="0" applyFont="1" applyBorder="1" applyAlignment="1">
      <alignment horizontal="center" vertical="center" wrapText="1"/>
    </xf>
    <xf numFmtId="44" fontId="7" fillId="0" borderId="19" xfId="1" applyFont="1" applyFill="1" applyBorder="1" applyProtection="1"/>
    <xf numFmtId="44" fontId="7" fillId="0" borderId="0" xfId="1" applyFont="1" applyFill="1" applyBorder="1" applyProtection="1"/>
    <xf numFmtId="0" fontId="0" fillId="0" borderId="49" xfId="0" applyBorder="1"/>
    <xf numFmtId="44" fontId="0" fillId="0" borderId="49" xfId="0" applyNumberFormat="1" applyBorder="1"/>
    <xf numFmtId="0" fontId="12" fillId="0" borderId="18" xfId="0" applyFont="1" applyBorder="1" applyAlignment="1">
      <alignment horizontal="center" vertical="center" wrapText="1"/>
    </xf>
    <xf numFmtId="44" fontId="7" fillId="0" borderId="18" xfId="1" applyFont="1" applyFill="1" applyBorder="1" applyProtection="1"/>
    <xf numFmtId="0" fontId="20" fillId="0" borderId="3" xfId="0" applyFont="1" applyBorder="1" applyAlignment="1">
      <alignment horizontal="center" vertical="center" wrapText="1"/>
    </xf>
    <xf numFmtId="0" fontId="20" fillId="0" borderId="7" xfId="0" applyFont="1" applyBorder="1" applyAlignment="1">
      <alignment horizontal="center" vertical="center" wrapText="1"/>
    </xf>
    <xf numFmtId="44" fontId="0" fillId="0" borderId="7" xfId="1" applyFont="1" applyFill="1" applyBorder="1" applyAlignment="1" applyProtection="1">
      <alignment vertical="center"/>
    </xf>
    <xf numFmtId="44" fontId="3" fillId="0" borderId="7" xfId="1" applyFont="1" applyFill="1" applyBorder="1" applyAlignment="1" applyProtection="1">
      <alignment horizontal="center" vertical="center" wrapText="1"/>
    </xf>
    <xf numFmtId="0" fontId="0" fillId="0" borderId="7" xfId="0" applyBorder="1"/>
    <xf numFmtId="0" fontId="0" fillId="0" borderId="4" xfId="0" applyBorder="1"/>
    <xf numFmtId="0" fontId="20" fillId="0" borderId="13" xfId="0" applyFont="1" applyBorder="1" applyAlignment="1">
      <alignment horizontal="center" vertical="center" wrapText="1"/>
    </xf>
    <xf numFmtId="0" fontId="0" fillId="0" borderId="12" xfId="0" applyBorder="1"/>
    <xf numFmtId="0" fontId="20" fillId="15" borderId="13" xfId="0" applyFont="1" applyFill="1" applyBorder="1" applyAlignment="1">
      <alignment horizontal="center" vertical="center" wrapText="1"/>
    </xf>
    <xf numFmtId="0" fontId="0" fillId="15" borderId="12" xfId="0" applyFill="1" applyBorder="1"/>
    <xf numFmtId="44" fontId="0" fillId="0" borderId="12" xfId="1" applyFont="1" applyFill="1" applyBorder="1" applyAlignment="1" applyProtection="1">
      <alignment vertical="center"/>
    </xf>
    <xf numFmtId="0" fontId="0" fillId="18" borderId="13" xfId="0" applyFill="1" applyBorder="1"/>
    <xf numFmtId="44" fontId="0" fillId="18" borderId="0" xfId="1" applyFont="1" applyFill="1" applyBorder="1" applyProtection="1"/>
    <xf numFmtId="44" fontId="0" fillId="18" borderId="0" xfId="1" applyFont="1" applyFill="1" applyBorder="1" applyAlignment="1" applyProtection="1">
      <alignment horizontal="center" vertical="center"/>
    </xf>
    <xf numFmtId="44" fontId="0" fillId="18" borderId="12" xfId="1" applyFont="1" applyFill="1" applyBorder="1" applyAlignment="1" applyProtection="1">
      <alignment horizontal="center" vertical="center"/>
    </xf>
    <xf numFmtId="44" fontId="0" fillId="0" borderId="0" xfId="1" applyFont="1" applyBorder="1" applyProtection="1"/>
    <xf numFmtId="44" fontId="1" fillId="15" borderId="0" xfId="1" applyFont="1" applyFill="1" applyBorder="1" applyAlignment="1" applyProtection="1">
      <alignment vertical="center"/>
    </xf>
    <xf numFmtId="44" fontId="0" fillId="0" borderId="0" xfId="1" applyFont="1" applyFill="1" applyBorder="1" applyAlignment="1" applyProtection="1">
      <alignment horizontal="left" vertical="center"/>
    </xf>
    <xf numFmtId="0" fontId="0" fillId="0" borderId="168" xfId="0" applyBorder="1"/>
    <xf numFmtId="0" fontId="41" fillId="15" borderId="13" xfId="0" applyFont="1" applyFill="1" applyBorder="1" applyAlignment="1">
      <alignment horizontal="center" vertical="top" textRotation="180"/>
    </xf>
    <xf numFmtId="44" fontId="0" fillId="0" borderId="168" xfId="0" applyNumberFormat="1" applyBorder="1"/>
    <xf numFmtId="0" fontId="0" fillId="0" borderId="13" xfId="0" applyBorder="1"/>
    <xf numFmtId="0" fontId="12" fillId="12" borderId="169" xfId="0" applyFont="1" applyFill="1" applyBorder="1" applyAlignment="1">
      <alignment horizontal="center" vertical="center" wrapText="1"/>
    </xf>
    <xf numFmtId="0" fontId="12" fillId="9" borderId="170" xfId="0" applyFont="1" applyFill="1" applyBorder="1" applyAlignment="1">
      <alignment horizontal="center" vertical="center" wrapText="1"/>
    </xf>
    <xf numFmtId="44" fontId="7" fillId="9" borderId="170" xfId="1" applyFont="1" applyFill="1" applyBorder="1" applyProtection="1"/>
    <xf numFmtId="44" fontId="7" fillId="9" borderId="12" xfId="1" applyFont="1" applyFill="1" applyBorder="1" applyProtection="1"/>
    <xf numFmtId="0" fontId="11" fillId="0" borderId="13" xfId="0" applyFont="1" applyBorder="1" applyAlignment="1">
      <alignment horizontal="center" vertical="center" wrapText="1"/>
    </xf>
    <xf numFmtId="0" fontId="0" fillId="18" borderId="12" xfId="0" applyFill="1" applyBorder="1"/>
    <xf numFmtId="0" fontId="0" fillId="18" borderId="5" xfId="0" applyFill="1" applyBorder="1"/>
    <xf numFmtId="0" fontId="0" fillId="18" borderId="11" xfId="0" applyFill="1" applyBorder="1"/>
    <xf numFmtId="0" fontId="0" fillId="18" borderId="6" xfId="0" applyFill="1" applyBorder="1"/>
    <xf numFmtId="0" fontId="0" fillId="10" borderId="23" xfId="0" applyFill="1" applyBorder="1" applyAlignment="1">
      <alignment vertical="center"/>
    </xf>
    <xf numFmtId="8" fontId="0" fillId="10" borderId="23" xfId="0" applyNumberFormat="1" applyFill="1" applyBorder="1" applyAlignment="1">
      <alignment vertical="center"/>
    </xf>
    <xf numFmtId="0" fontId="0" fillId="10" borderId="23" xfId="0" applyFill="1" applyBorder="1" applyAlignment="1">
      <alignment vertical="center" wrapText="1"/>
    </xf>
    <xf numFmtId="6" fontId="0" fillId="10" borderId="23" xfId="0" applyNumberFormat="1" applyFill="1" applyBorder="1" applyAlignment="1">
      <alignment vertical="center"/>
    </xf>
    <xf numFmtId="44" fontId="0" fillId="10" borderId="23" xfId="1" applyFont="1" applyFill="1" applyBorder="1" applyAlignment="1">
      <alignment vertical="center"/>
    </xf>
    <xf numFmtId="0" fontId="0" fillId="13" borderId="23" xfId="0" applyFill="1" applyBorder="1" applyAlignment="1">
      <alignment vertical="center"/>
    </xf>
    <xf numFmtId="0" fontId="0" fillId="13" borderId="23" xfId="0" applyFill="1" applyBorder="1" applyAlignment="1">
      <alignment vertical="center" wrapText="1"/>
    </xf>
    <xf numFmtId="9" fontId="72" fillId="0" borderId="0" xfId="0" applyNumberFormat="1" applyFont="1" applyAlignment="1">
      <alignment horizontal="center" vertical="center"/>
    </xf>
    <xf numFmtId="44" fontId="3" fillId="28" borderId="32" xfId="1" applyFont="1" applyFill="1" applyBorder="1" applyAlignment="1" applyProtection="1">
      <alignment vertical="center"/>
    </xf>
    <xf numFmtId="44" fontId="5" fillId="28" borderId="66" xfId="1" applyFont="1" applyFill="1" applyBorder="1" applyAlignment="1" applyProtection="1">
      <alignment horizontal="center" vertical="center" wrapText="1"/>
    </xf>
    <xf numFmtId="44" fontId="3" fillId="0" borderId="82" xfId="0" applyNumberFormat="1" applyFont="1" applyBorder="1" applyAlignment="1">
      <alignment horizontal="center"/>
    </xf>
    <xf numFmtId="0" fontId="3" fillId="0" borderId="82" xfId="0" applyFont="1" applyBorder="1" applyAlignment="1">
      <alignment horizontal="center"/>
    </xf>
    <xf numFmtId="0" fontId="17" fillId="0" borderId="19" xfId="0" applyFont="1" applyBorder="1" applyAlignment="1">
      <alignment horizontal="center" vertical="center" textRotation="90"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0" fillId="17" borderId="0" xfId="0" applyFill="1" applyAlignment="1">
      <alignment horizontal="center"/>
    </xf>
    <xf numFmtId="0" fontId="3" fillId="23" borderId="21" xfId="0" applyFont="1" applyFill="1" applyBorder="1"/>
    <xf numFmtId="0" fontId="0" fillId="0" borderId="0" xfId="0" applyAlignment="1">
      <alignment horizontal="center" vertical="center" textRotation="180"/>
    </xf>
    <xf numFmtId="0" fontId="67" fillId="31" borderId="0" xfId="0" applyFont="1" applyFill="1" applyAlignment="1">
      <alignment horizontal="center" vertical="center"/>
    </xf>
    <xf numFmtId="0" fontId="68" fillId="31" borderId="0" xfId="0" applyFont="1" applyFill="1" applyAlignment="1">
      <alignment horizontal="center" vertical="center"/>
    </xf>
    <xf numFmtId="0" fontId="69" fillId="0" borderId="0" xfId="0" applyFont="1" applyAlignment="1">
      <alignment horizontal="center" vertical="center" wrapText="1"/>
    </xf>
    <xf numFmtId="0" fontId="69" fillId="0" borderId="0" xfId="0" applyFont="1" applyAlignment="1">
      <alignment horizontal="center" vertical="center"/>
    </xf>
    <xf numFmtId="0" fontId="0" fillId="0" borderId="0" xfId="0" applyAlignment="1">
      <alignment horizontal="center"/>
    </xf>
    <xf numFmtId="0" fontId="0" fillId="0" borderId="0" xfId="0" applyAlignment="1">
      <alignment horizontal="center" textRotation="180"/>
    </xf>
    <xf numFmtId="0" fontId="0" fillId="0" borderId="0" xfId="0" applyAlignment="1">
      <alignment horizontal="center" wrapText="1"/>
    </xf>
    <xf numFmtId="0" fontId="0" fillId="0" borderId="37" xfId="0" applyBorder="1" applyAlignment="1">
      <alignment horizontal="center"/>
    </xf>
    <xf numFmtId="0" fontId="0" fillId="0" borderId="38" xfId="0" applyBorder="1" applyAlignment="1">
      <alignment horizontal="center"/>
    </xf>
    <xf numFmtId="0" fontId="32" fillId="0" borderId="0" xfId="0" applyFont="1" applyAlignment="1">
      <alignment horizontal="center" vertical="center" textRotation="180"/>
    </xf>
    <xf numFmtId="0" fontId="65" fillId="7" borderId="13" xfId="0" applyFont="1" applyFill="1" applyBorder="1" applyAlignment="1">
      <alignment horizontal="center" vertical="center" wrapText="1"/>
    </xf>
    <xf numFmtId="0" fontId="65" fillId="7" borderId="0" xfId="0" applyFont="1" applyFill="1" applyAlignment="1">
      <alignment horizontal="center" vertical="center" wrapText="1"/>
    </xf>
    <xf numFmtId="0" fontId="3" fillId="0" borderId="5" xfId="0" applyFont="1" applyBorder="1" applyAlignment="1">
      <alignment horizontal="left" vertical="top" wrapText="1"/>
    </xf>
    <xf numFmtId="0" fontId="3" fillId="0" borderId="11" xfId="0" applyFont="1" applyBorder="1" applyAlignment="1">
      <alignment horizontal="left" vertical="top" wrapText="1"/>
    </xf>
    <xf numFmtId="0" fontId="31" fillId="0" borderId="0" xfId="0" applyFont="1" applyAlignment="1">
      <alignment horizontal="left" vertical="top" wrapText="1"/>
    </xf>
    <xf numFmtId="0" fontId="22" fillId="0" borderId="0" xfId="0" applyFont="1" applyAlignment="1">
      <alignment horizontal="right" vertical="top" wrapText="1"/>
    </xf>
    <xf numFmtId="0" fontId="20" fillId="28" borderId="9" xfId="0" applyFont="1" applyFill="1" applyBorder="1" applyAlignment="1">
      <alignment horizontal="right" vertical="center" wrapText="1"/>
    </xf>
    <xf numFmtId="0" fontId="20" fillId="28" borderId="14" xfId="0" applyFont="1" applyFill="1" applyBorder="1" applyAlignment="1">
      <alignment horizontal="right" vertical="center" wrapText="1"/>
    </xf>
    <xf numFmtId="0" fontId="13" fillId="3" borderId="3" xfId="0" applyFont="1" applyFill="1" applyBorder="1" applyAlignment="1">
      <alignment horizontal="left" vertical="center"/>
    </xf>
    <xf numFmtId="0" fontId="13" fillId="3" borderId="7" xfId="0" applyFont="1" applyFill="1" applyBorder="1" applyAlignment="1">
      <alignment horizontal="left" vertical="center"/>
    </xf>
    <xf numFmtId="0" fontId="0" fillId="0" borderId="5" xfId="0" applyBorder="1" applyAlignment="1">
      <alignment horizontal="left" vertical="top" wrapText="1"/>
    </xf>
    <xf numFmtId="0" fontId="0" fillId="0" borderId="11" xfId="0" applyBorder="1" applyAlignment="1">
      <alignment horizontal="left" vertical="top"/>
    </xf>
    <xf numFmtId="0" fontId="7" fillId="0" borderId="13" xfId="0" applyFont="1" applyBorder="1" applyAlignment="1">
      <alignment horizontal="left" vertical="top" wrapText="1"/>
    </xf>
    <xf numFmtId="0" fontId="7" fillId="0" borderId="0" xfId="0" applyFont="1" applyAlignment="1">
      <alignment horizontal="left" vertical="top" wrapText="1"/>
    </xf>
    <xf numFmtId="0" fontId="7" fillId="0" borderId="12" xfId="0" applyFont="1" applyBorder="1" applyAlignment="1">
      <alignment horizontal="left" vertical="top" wrapText="1"/>
    </xf>
    <xf numFmtId="0" fontId="7" fillId="0" borderId="5" xfId="0" applyFont="1" applyBorder="1" applyAlignment="1">
      <alignment horizontal="left" vertical="top" wrapText="1"/>
    </xf>
    <xf numFmtId="0" fontId="7" fillId="0" borderId="11" xfId="0" applyFont="1" applyBorder="1" applyAlignment="1">
      <alignment horizontal="left" vertical="top" wrapText="1"/>
    </xf>
    <xf numFmtId="0" fontId="7" fillId="0" borderId="6" xfId="0" applyFont="1" applyBorder="1" applyAlignment="1">
      <alignment horizontal="left" vertical="top" wrapText="1"/>
    </xf>
    <xf numFmtId="0" fontId="29" fillId="6" borderId="3" xfId="0" applyFont="1" applyFill="1" applyBorder="1" applyAlignment="1">
      <alignment horizontal="left" vertical="center" wrapText="1"/>
    </xf>
    <xf numFmtId="0" fontId="29" fillId="6" borderId="7" xfId="0" applyFont="1" applyFill="1" applyBorder="1" applyAlignment="1">
      <alignment horizontal="left" vertical="center" wrapText="1"/>
    </xf>
    <xf numFmtId="0" fontId="29" fillId="6" borderId="4" xfId="0" applyFont="1" applyFill="1" applyBorder="1" applyAlignment="1">
      <alignment horizontal="left" vertical="center" wrapText="1"/>
    </xf>
    <xf numFmtId="0" fontId="31" fillId="28" borderId="5" xfId="0" applyFont="1" applyFill="1" applyBorder="1" applyAlignment="1">
      <alignment horizontal="center" vertical="center" wrapText="1"/>
    </xf>
    <xf numFmtId="0" fontId="31" fillId="28" borderId="11" xfId="0" applyFont="1" applyFill="1" applyBorder="1" applyAlignment="1">
      <alignment horizontal="center" vertical="center" wrapText="1"/>
    </xf>
    <xf numFmtId="44" fontId="22" fillId="10" borderId="64" xfId="1" applyFont="1" applyFill="1" applyBorder="1" applyAlignment="1" applyProtection="1">
      <alignment horizontal="center" vertical="center" wrapText="1"/>
    </xf>
    <xf numFmtId="44" fontId="22" fillId="10" borderId="32" xfId="1" applyFont="1" applyFill="1" applyBorder="1" applyAlignment="1" applyProtection="1">
      <alignment horizontal="center" vertical="center" wrapText="1"/>
    </xf>
    <xf numFmtId="44" fontId="22" fillId="10" borderId="66" xfId="1" applyFont="1" applyFill="1" applyBorder="1" applyAlignment="1" applyProtection="1">
      <alignment horizontal="center" vertical="center" wrapText="1"/>
    </xf>
    <xf numFmtId="44" fontId="22" fillId="10" borderId="67" xfId="1" applyFont="1" applyFill="1" applyBorder="1" applyAlignment="1" applyProtection="1">
      <alignment horizontal="center" vertical="center" wrapText="1"/>
    </xf>
    <xf numFmtId="44" fontId="22" fillId="10" borderId="68" xfId="1" applyFont="1" applyFill="1" applyBorder="1" applyAlignment="1" applyProtection="1">
      <alignment horizontal="center" vertical="center" wrapText="1"/>
    </xf>
    <xf numFmtId="44" fontId="22" fillId="10" borderId="69" xfId="1" applyFont="1" applyFill="1" applyBorder="1" applyAlignment="1" applyProtection="1">
      <alignment horizontal="center" vertical="center" wrapText="1"/>
    </xf>
    <xf numFmtId="0" fontId="34" fillId="9" borderId="0" xfId="0" applyFont="1" applyFill="1" applyAlignment="1">
      <alignment horizontal="center" vertical="center"/>
    </xf>
    <xf numFmtId="0" fontId="34" fillId="11" borderId="0" xfId="0" applyFont="1" applyFill="1" applyAlignment="1">
      <alignment horizontal="center" vertical="center"/>
    </xf>
    <xf numFmtId="0" fontId="20" fillId="10" borderId="166" xfId="0" applyFont="1" applyFill="1" applyBorder="1" applyAlignment="1">
      <alignment horizontal="center" vertical="center" wrapText="1"/>
    </xf>
    <xf numFmtId="0" fontId="20" fillId="10" borderId="81" xfId="0" applyFont="1" applyFill="1" applyBorder="1" applyAlignment="1">
      <alignment horizontal="center" vertical="center" wrapText="1"/>
    </xf>
    <xf numFmtId="0" fontId="20" fillId="10" borderId="167" xfId="0" applyFont="1" applyFill="1" applyBorder="1" applyAlignment="1">
      <alignment horizontal="center" vertical="center" wrapText="1"/>
    </xf>
    <xf numFmtId="0" fontId="22" fillId="0" borderId="82" xfId="0" applyFont="1" applyBorder="1" applyAlignment="1">
      <alignment horizontal="center" vertical="center" wrapText="1"/>
    </xf>
    <xf numFmtId="0" fontId="3" fillId="0" borderId="82" xfId="0" applyFont="1" applyBorder="1" applyAlignment="1">
      <alignment horizontal="center" vertical="center" wrapText="1"/>
    </xf>
    <xf numFmtId="0" fontId="15" fillId="0" borderId="75" xfId="0" applyFont="1" applyBorder="1" applyAlignment="1">
      <alignment horizontal="center" vertical="center" textRotation="180"/>
    </xf>
    <xf numFmtId="0" fontId="15" fillId="0" borderId="64" xfId="0" applyFont="1" applyBorder="1" applyAlignment="1">
      <alignment horizontal="center" vertical="center" textRotation="180"/>
    </xf>
    <xf numFmtId="0" fontId="35" fillId="10" borderId="70" xfId="0" applyFont="1" applyFill="1" applyBorder="1" applyAlignment="1">
      <alignment horizontal="center" vertical="center"/>
    </xf>
    <xf numFmtId="0" fontId="35" fillId="10" borderId="76" xfId="0" applyFont="1" applyFill="1" applyBorder="1" applyAlignment="1">
      <alignment horizontal="center" vertical="center"/>
    </xf>
    <xf numFmtId="0" fontId="35" fillId="10" borderId="71" xfId="0" applyFont="1" applyFill="1" applyBorder="1" applyAlignment="1">
      <alignment horizontal="center" vertical="center"/>
    </xf>
    <xf numFmtId="0" fontId="35" fillId="10" borderId="72" xfId="0" applyFont="1" applyFill="1" applyBorder="1" applyAlignment="1">
      <alignment horizontal="center" vertical="center"/>
    </xf>
    <xf numFmtId="0" fontId="0" fillId="0" borderId="32" xfId="0" applyBorder="1" applyAlignment="1">
      <alignment horizontal="right" vertical="center"/>
    </xf>
    <xf numFmtId="0" fontId="25" fillId="0" borderId="32" xfId="0" applyFont="1" applyBorder="1" applyAlignment="1">
      <alignment horizontal="right" vertical="center" wrapText="1"/>
    </xf>
    <xf numFmtId="0" fontId="38" fillId="0" borderId="32" xfId="0" applyFont="1" applyBorder="1" applyAlignment="1">
      <alignment horizontal="right" vertical="center" wrapText="1"/>
    </xf>
    <xf numFmtId="0" fontId="0" fillId="0" borderId="56" xfId="0" applyBorder="1" applyAlignment="1">
      <alignment horizontal="center" vertical="top" wrapText="1"/>
    </xf>
    <xf numFmtId="0" fontId="0" fillId="0" borderId="57" xfId="0" applyBorder="1" applyAlignment="1">
      <alignment horizontal="center" vertical="top"/>
    </xf>
    <xf numFmtId="0" fontId="0" fillId="0" borderId="58" xfId="0" applyBorder="1" applyAlignment="1">
      <alignment horizontal="center" vertical="top"/>
    </xf>
    <xf numFmtId="0" fontId="0" fillId="0" borderId="59" xfId="0" applyBorder="1" applyAlignment="1">
      <alignment horizontal="center" vertical="top"/>
    </xf>
    <xf numFmtId="0" fontId="0" fillId="0" borderId="60" xfId="0" applyBorder="1" applyAlignment="1">
      <alignment horizontal="center" vertical="top"/>
    </xf>
    <xf numFmtId="0" fontId="0" fillId="0" borderId="61" xfId="0" applyBorder="1" applyAlignment="1">
      <alignment horizontal="center" vertical="top"/>
    </xf>
    <xf numFmtId="0" fontId="7" fillId="5" borderId="32" xfId="0" applyFont="1" applyFill="1" applyBorder="1" applyAlignment="1">
      <alignment horizontal="center"/>
    </xf>
    <xf numFmtId="0" fontId="0" fillId="28" borderId="32" xfId="0" applyFill="1" applyBorder="1" applyAlignment="1">
      <alignment horizontal="right" vertical="center"/>
    </xf>
    <xf numFmtId="0" fontId="22" fillId="10" borderId="64" xfId="0" applyFont="1" applyFill="1" applyBorder="1" applyAlignment="1">
      <alignment horizontal="right" vertical="center"/>
    </xf>
    <xf numFmtId="0" fontId="22" fillId="10" borderId="32" xfId="0" applyFont="1" applyFill="1" applyBorder="1" applyAlignment="1">
      <alignment horizontal="right" vertical="center"/>
    </xf>
    <xf numFmtId="0" fontId="3" fillId="28" borderId="64" xfId="0" applyFont="1" applyFill="1" applyBorder="1" applyAlignment="1">
      <alignment horizontal="right" vertical="center"/>
    </xf>
    <xf numFmtId="0" fontId="3" fillId="28" borderId="32" xfId="0" applyFont="1" applyFill="1" applyBorder="1" applyAlignment="1">
      <alignment horizontal="right" vertical="center"/>
    </xf>
    <xf numFmtId="0" fontId="0" fillId="0" borderId="54" xfId="0" applyBorder="1" applyAlignment="1">
      <alignment horizontal="center" vertical="center"/>
    </xf>
    <xf numFmtId="0" fontId="0" fillId="0" borderId="73" xfId="0" applyBorder="1" applyAlignment="1">
      <alignment horizontal="center" vertical="center"/>
    </xf>
    <xf numFmtId="0" fontId="0" fillId="0" borderId="52" xfId="0" applyBorder="1" applyAlignment="1">
      <alignment horizontal="center" vertical="center"/>
    </xf>
    <xf numFmtId="0" fontId="0" fillId="0" borderId="59" xfId="0" applyBorder="1" applyAlignment="1">
      <alignment horizontal="center" vertical="center"/>
    </xf>
    <xf numFmtId="0" fontId="0" fillId="0" borderId="0" xfId="0" applyAlignment="1">
      <alignment horizontal="center" vertical="center"/>
    </xf>
    <xf numFmtId="0" fontId="0" fillId="0" borderId="53" xfId="0" applyBorder="1" applyAlignment="1">
      <alignment horizontal="center" vertical="center"/>
    </xf>
    <xf numFmtId="0" fontId="0" fillId="0" borderId="74" xfId="0" applyBorder="1" applyAlignment="1">
      <alignment horizontal="center" vertical="center"/>
    </xf>
    <xf numFmtId="44" fontId="3" fillId="0" borderId="56" xfId="1" applyFont="1" applyFill="1" applyBorder="1" applyAlignment="1" applyProtection="1">
      <alignment horizontal="center" vertical="center"/>
    </xf>
    <xf numFmtId="44" fontId="3" fillId="0" borderId="62" xfId="1" applyFont="1" applyFill="1" applyBorder="1" applyAlignment="1" applyProtection="1">
      <alignment horizontal="center" vertical="center"/>
    </xf>
    <xf numFmtId="44" fontId="3" fillId="0" borderId="57" xfId="1" applyFont="1" applyFill="1" applyBorder="1" applyAlignment="1" applyProtection="1">
      <alignment horizontal="center" vertical="center"/>
    </xf>
    <xf numFmtId="44" fontId="3" fillId="0" borderId="58" xfId="1" applyFont="1" applyFill="1" applyBorder="1" applyAlignment="1" applyProtection="1">
      <alignment horizontal="center" vertical="center"/>
    </xf>
    <xf numFmtId="44" fontId="3" fillId="0" borderId="0" xfId="1" applyFont="1" applyFill="1" applyBorder="1" applyAlignment="1" applyProtection="1">
      <alignment horizontal="center" vertical="center"/>
    </xf>
    <xf numFmtId="44" fontId="3" fillId="0" borderId="59" xfId="1" applyFont="1" applyFill="1" applyBorder="1" applyAlignment="1" applyProtection="1">
      <alignment horizontal="center" vertical="center"/>
    </xf>
    <xf numFmtId="0" fontId="7" fillId="0" borderId="55" xfId="0" applyFont="1" applyBorder="1" applyAlignment="1">
      <alignment horizontal="right" vertical="center"/>
    </xf>
    <xf numFmtId="0" fontId="0" fillId="5" borderId="32" xfId="0" applyFill="1" applyBorder="1" applyAlignment="1">
      <alignment horizontal="center"/>
    </xf>
    <xf numFmtId="0" fontId="43" fillId="9" borderId="82" xfId="0" applyFont="1" applyFill="1" applyBorder="1" applyAlignment="1" applyProtection="1">
      <alignment horizontal="center" vertical="center"/>
      <protection locked="0"/>
    </xf>
    <xf numFmtId="0" fontId="7" fillId="0" borderId="77" xfId="0" applyFont="1" applyBorder="1" applyAlignment="1">
      <alignment horizontal="right" vertical="center" wrapText="1"/>
    </xf>
    <xf numFmtId="0" fontId="7" fillId="0" borderId="78" xfId="0" applyFont="1" applyBorder="1" applyAlignment="1">
      <alignment horizontal="right" vertical="center" wrapText="1"/>
    </xf>
    <xf numFmtId="0" fontId="7" fillId="0" borderId="40" xfId="0" applyFont="1" applyBorder="1" applyAlignment="1">
      <alignment horizontal="right" vertical="center" wrapText="1"/>
    </xf>
    <xf numFmtId="0" fontId="7" fillId="0" borderId="32" xfId="0" applyFont="1" applyBorder="1" applyAlignment="1">
      <alignment horizontal="right" vertical="center"/>
    </xf>
    <xf numFmtId="0" fontId="7" fillId="0" borderId="39" xfId="0" applyFont="1" applyBorder="1" applyAlignment="1">
      <alignment horizontal="right" vertical="center"/>
    </xf>
    <xf numFmtId="0" fontId="0" fillId="0" borderId="62" xfId="0" applyBorder="1" applyAlignment="1">
      <alignment horizontal="center" vertical="top" wrapText="1"/>
    </xf>
    <xf numFmtId="0" fontId="0" fillId="0" borderId="57" xfId="0" applyBorder="1" applyAlignment="1">
      <alignment horizontal="center" vertical="top" wrapText="1"/>
    </xf>
    <xf numFmtId="0" fontId="0" fillId="0" borderId="0" xfId="0" applyAlignment="1">
      <alignment horizontal="center" vertical="top" wrapText="1"/>
    </xf>
    <xf numFmtId="0" fontId="0" fillId="0" borderId="59" xfId="0" applyBorder="1" applyAlignment="1">
      <alignment horizontal="center" vertical="top" wrapText="1"/>
    </xf>
    <xf numFmtId="0" fontId="0" fillId="0" borderId="63" xfId="0" applyBorder="1" applyAlignment="1">
      <alignment horizontal="center" vertical="top" wrapText="1"/>
    </xf>
    <xf numFmtId="0" fontId="0" fillId="0" borderId="61" xfId="0" applyBorder="1" applyAlignment="1">
      <alignment horizontal="center" vertical="top" wrapText="1"/>
    </xf>
    <xf numFmtId="0" fontId="15" fillId="10" borderId="84" xfId="0" applyFont="1" applyFill="1" applyBorder="1" applyAlignment="1">
      <alignment horizontal="center" vertical="center"/>
    </xf>
    <xf numFmtId="0" fontId="15" fillId="10" borderId="76" xfId="0" applyFont="1" applyFill="1" applyBorder="1" applyAlignment="1">
      <alignment horizontal="center" vertical="center"/>
    </xf>
    <xf numFmtId="0" fontId="15" fillId="10" borderId="85" xfId="0" applyFont="1" applyFill="1" applyBorder="1" applyAlignment="1">
      <alignment horizontal="center" vertical="center"/>
    </xf>
    <xf numFmtId="0" fontId="20" fillId="0" borderId="82" xfId="0" applyFont="1" applyBorder="1" applyAlignment="1">
      <alignment horizontal="center" vertical="center" wrapText="1"/>
    </xf>
    <xf numFmtId="0" fontId="41" fillId="15" borderId="13" xfId="0" applyFont="1" applyFill="1" applyBorder="1" applyAlignment="1">
      <alignment horizontal="center" vertical="top" textRotation="180"/>
    </xf>
    <xf numFmtId="0" fontId="41" fillId="15" borderId="0" xfId="0" applyFont="1" applyFill="1" applyAlignment="1">
      <alignment horizontal="center" vertical="top" textRotation="180"/>
    </xf>
    <xf numFmtId="0" fontId="17" fillId="0" borderId="171" xfId="0" applyFont="1" applyBorder="1" applyAlignment="1">
      <alignment horizontal="center" vertical="center" textRotation="90" wrapText="1"/>
    </xf>
    <xf numFmtId="0" fontId="11" fillId="0" borderId="172" xfId="0" applyFont="1" applyBorder="1" applyAlignment="1">
      <alignment horizontal="center" vertical="center" wrapText="1"/>
    </xf>
    <xf numFmtId="0" fontId="11" fillId="0" borderId="13" xfId="0" applyFont="1" applyBorder="1" applyAlignment="1">
      <alignment horizontal="center" vertical="center" wrapText="1"/>
    </xf>
    <xf numFmtId="0" fontId="0" fillId="0" borderId="58" xfId="0" applyBorder="1" applyAlignment="1">
      <alignment horizontal="center" vertical="top" wrapText="1"/>
    </xf>
    <xf numFmtId="0" fontId="0" fillId="0" borderId="60" xfId="0" applyBorder="1" applyAlignment="1">
      <alignment horizontal="center" vertical="top" wrapText="1"/>
    </xf>
    <xf numFmtId="0" fontId="0" fillId="0" borderId="80" xfId="0" applyBorder="1" applyAlignment="1">
      <alignment horizontal="center" vertical="center"/>
    </xf>
    <xf numFmtId="0" fontId="3" fillId="0" borderId="77" xfId="0" applyFont="1" applyBorder="1" applyAlignment="1">
      <alignment horizontal="right" vertical="center" wrapText="1"/>
    </xf>
    <xf numFmtId="0" fontId="3" fillId="0" borderId="78" xfId="0" applyFont="1" applyBorder="1" applyAlignment="1">
      <alignment horizontal="right" vertical="center" wrapText="1"/>
    </xf>
    <xf numFmtId="0" fontId="3" fillId="0" borderId="83" xfId="0" applyFont="1" applyBorder="1" applyAlignment="1">
      <alignment horizontal="right" vertical="center" wrapText="1"/>
    </xf>
    <xf numFmtId="0" fontId="35" fillId="13" borderId="118" xfId="0" applyFont="1" applyFill="1" applyBorder="1" applyAlignment="1">
      <alignment horizontal="center" vertical="center"/>
    </xf>
    <xf numFmtId="0" fontId="35" fillId="13" borderId="119" xfId="0" applyFont="1" applyFill="1" applyBorder="1" applyAlignment="1">
      <alignment horizontal="center" vertical="center"/>
    </xf>
    <xf numFmtId="44" fontId="3" fillId="0" borderId="62" xfId="1" applyFont="1" applyFill="1" applyBorder="1" applyAlignment="1" applyProtection="1">
      <alignment horizontal="center" vertical="center" wrapText="1"/>
    </xf>
    <xf numFmtId="44" fontId="3" fillId="0" borderId="57" xfId="1" applyFont="1" applyFill="1" applyBorder="1" applyAlignment="1" applyProtection="1">
      <alignment horizontal="center" vertical="center" wrapText="1"/>
    </xf>
    <xf numFmtId="44" fontId="3" fillId="0" borderId="0" xfId="1" applyFont="1" applyFill="1" applyBorder="1" applyAlignment="1" applyProtection="1">
      <alignment horizontal="center" vertical="center" wrapText="1"/>
    </xf>
    <xf numFmtId="44" fontId="3" fillId="0" borderId="59" xfId="1" applyFont="1" applyFill="1" applyBorder="1" applyAlignment="1" applyProtection="1">
      <alignment horizontal="center" vertical="center" wrapText="1"/>
    </xf>
    <xf numFmtId="44" fontId="3" fillId="0" borderId="63" xfId="1" applyFont="1" applyFill="1" applyBorder="1" applyAlignment="1" applyProtection="1">
      <alignment horizontal="center" vertical="center" wrapText="1"/>
    </xf>
    <xf numFmtId="44" fontId="3" fillId="0" borderId="61" xfId="1" applyFont="1" applyFill="1" applyBorder="1" applyAlignment="1" applyProtection="1">
      <alignment horizontal="center" vertical="center" wrapText="1"/>
    </xf>
    <xf numFmtId="0" fontId="0" fillId="0" borderId="23" xfId="0" applyBorder="1" applyAlignment="1">
      <alignment horizontal="center" vertical="center"/>
    </xf>
    <xf numFmtId="0" fontId="7" fillId="0" borderId="23" xfId="0" applyFont="1" applyBorder="1" applyAlignment="1">
      <alignment horizontal="right" vertical="center"/>
    </xf>
    <xf numFmtId="0" fontId="0" fillId="0" borderId="23" xfId="0" applyBorder="1" applyAlignment="1">
      <alignment horizontal="right" vertical="center"/>
    </xf>
    <xf numFmtId="0" fontId="15" fillId="0" borderId="112" xfId="0" applyFont="1" applyBorder="1" applyAlignment="1">
      <alignment horizontal="center" vertical="center" textRotation="180"/>
    </xf>
    <xf numFmtId="0" fontId="0" fillId="0" borderId="43" xfId="0" applyBorder="1" applyAlignment="1">
      <alignment horizontal="center"/>
    </xf>
    <xf numFmtId="0" fontId="0" fillId="0" borderId="36" xfId="0" applyBorder="1" applyAlignment="1">
      <alignment horizontal="center"/>
    </xf>
    <xf numFmtId="0" fontId="12" fillId="12" borderId="16" xfId="0" applyFont="1" applyFill="1" applyBorder="1" applyAlignment="1">
      <alignment horizontal="left" vertical="center" wrapText="1"/>
    </xf>
    <xf numFmtId="0" fontId="12" fillId="12" borderId="17" xfId="0" applyFont="1" applyFill="1" applyBorder="1" applyAlignment="1">
      <alignment horizontal="left" vertical="center" wrapText="1"/>
    </xf>
    <xf numFmtId="0" fontId="7" fillId="28" borderId="112" xfId="0" applyFont="1" applyFill="1" applyBorder="1" applyAlignment="1">
      <alignment horizontal="right" vertical="center" wrapText="1"/>
    </xf>
    <xf numFmtId="0" fontId="7" fillId="28" borderId="23" xfId="0" applyFont="1" applyFill="1" applyBorder="1" applyAlignment="1">
      <alignment horizontal="right" vertical="center"/>
    </xf>
    <xf numFmtId="44" fontId="7" fillId="28" borderId="23" xfId="1" applyFont="1" applyFill="1" applyBorder="1" applyAlignment="1" applyProtection="1">
      <alignment horizontal="center" vertical="center"/>
    </xf>
    <xf numFmtId="44" fontId="7" fillId="28" borderId="114" xfId="1" applyFont="1" applyFill="1" applyBorder="1" applyAlignment="1" applyProtection="1">
      <alignment horizontal="center" vertical="center"/>
    </xf>
    <xf numFmtId="0" fontId="7" fillId="15" borderId="112" xfId="0" applyFont="1" applyFill="1" applyBorder="1" applyAlignment="1">
      <alignment horizontal="right" vertical="center"/>
    </xf>
    <xf numFmtId="0" fontId="7" fillId="15" borderId="23" xfId="0" applyFont="1" applyFill="1" applyBorder="1" applyAlignment="1">
      <alignment horizontal="right" vertical="center"/>
    </xf>
    <xf numFmtId="0" fontId="7" fillId="0" borderId="112" xfId="0" applyFont="1" applyBorder="1" applyAlignment="1">
      <alignment horizontal="right" vertical="center"/>
    </xf>
    <xf numFmtId="0" fontId="19" fillId="10" borderId="121" xfId="0" applyFont="1" applyFill="1" applyBorder="1" applyAlignment="1">
      <alignment horizontal="right" vertical="center"/>
    </xf>
    <xf numFmtId="0" fontId="19" fillId="10" borderId="116" xfId="0" applyFont="1" applyFill="1" applyBorder="1" applyAlignment="1">
      <alignment horizontal="right" vertical="center"/>
    </xf>
    <xf numFmtId="44" fontId="19" fillId="10" borderId="121" xfId="0" applyNumberFormat="1" applyFont="1" applyFill="1" applyBorder="1" applyAlignment="1">
      <alignment horizontal="right" vertical="center"/>
    </xf>
    <xf numFmtId="44" fontId="19" fillId="10" borderId="116" xfId="0" applyNumberFormat="1" applyFont="1" applyFill="1" applyBorder="1" applyAlignment="1">
      <alignment horizontal="right" vertical="center"/>
    </xf>
    <xf numFmtId="0" fontId="7" fillId="28" borderId="23" xfId="0" applyFont="1" applyFill="1" applyBorder="1" applyAlignment="1">
      <alignment horizontal="right" vertical="center" wrapText="1"/>
    </xf>
    <xf numFmtId="44" fontId="7" fillId="28" borderId="23" xfId="0" applyNumberFormat="1" applyFont="1" applyFill="1" applyBorder="1" applyAlignment="1">
      <alignment horizontal="center" vertical="center"/>
    </xf>
    <xf numFmtId="44" fontId="7" fillId="28" borderId="114" xfId="0" applyNumberFormat="1" applyFont="1" applyFill="1" applyBorder="1" applyAlignment="1">
      <alignment horizontal="center" vertical="center"/>
    </xf>
    <xf numFmtId="0" fontId="7" fillId="15" borderId="112" xfId="0" applyFont="1" applyFill="1" applyBorder="1" applyAlignment="1">
      <alignment horizontal="right" vertical="center" wrapText="1"/>
    </xf>
    <xf numFmtId="0" fontId="7" fillId="15" borderId="23" xfId="0" applyFont="1" applyFill="1" applyBorder="1" applyAlignment="1">
      <alignment horizontal="right" vertical="center" wrapText="1"/>
    </xf>
    <xf numFmtId="44" fontId="7" fillId="15" borderId="23" xfId="0" applyNumberFormat="1" applyFont="1" applyFill="1" applyBorder="1" applyAlignment="1">
      <alignment horizontal="center" vertical="center"/>
    </xf>
    <xf numFmtId="44" fontId="7" fillId="15" borderId="114" xfId="0" applyNumberFormat="1" applyFont="1" applyFill="1" applyBorder="1" applyAlignment="1">
      <alignment horizontal="center" vertical="center"/>
    </xf>
    <xf numFmtId="0" fontId="7" fillId="0" borderId="112" xfId="0" applyFont="1" applyBorder="1" applyAlignment="1">
      <alignment horizontal="center" vertical="center"/>
    </xf>
    <xf numFmtId="0" fontId="7" fillId="0" borderId="23" xfId="0" applyFont="1" applyBorder="1" applyAlignment="1">
      <alignment horizontal="center" vertical="center"/>
    </xf>
    <xf numFmtId="0" fontId="7" fillId="0" borderId="114" xfId="0" applyFont="1" applyBorder="1" applyAlignment="1">
      <alignment horizontal="center" vertical="center"/>
    </xf>
    <xf numFmtId="0" fontId="7" fillId="0" borderId="112" xfId="0" applyFont="1" applyBorder="1" applyAlignment="1">
      <alignment horizontal="right" vertical="center" wrapText="1"/>
    </xf>
    <xf numFmtId="0" fontId="22" fillId="0" borderId="32" xfId="0" applyFont="1" applyBorder="1" applyAlignment="1">
      <alignment horizontal="center" vertical="center" wrapText="1"/>
    </xf>
    <xf numFmtId="0" fontId="3" fillId="0" borderId="32"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0" xfId="0" applyFont="1" applyAlignment="1">
      <alignment horizontal="center" vertical="center" wrapText="1"/>
    </xf>
    <xf numFmtId="0" fontId="45" fillId="10" borderId="118" xfId="0" applyFont="1" applyFill="1" applyBorder="1" applyAlignment="1">
      <alignment horizontal="center" vertical="center"/>
    </xf>
    <xf numFmtId="0" fontId="45" fillId="10" borderId="119" xfId="0" applyFont="1" applyFill="1" applyBorder="1" applyAlignment="1">
      <alignment horizontal="center" vertical="center"/>
    </xf>
    <xf numFmtId="0" fontId="45" fillId="10" borderId="120" xfId="0" applyFont="1" applyFill="1" applyBorder="1" applyAlignment="1">
      <alignment horizontal="center" vertical="center"/>
    </xf>
    <xf numFmtId="44" fontId="3" fillId="13" borderId="35" xfId="1" applyFont="1" applyFill="1" applyBorder="1" applyAlignment="1" applyProtection="1">
      <alignment horizontal="center" vertical="center" wrapText="1"/>
    </xf>
    <xf numFmtId="44" fontId="3" fillId="13" borderId="22" xfId="1" applyFont="1" applyFill="1" applyBorder="1" applyAlignment="1" applyProtection="1">
      <alignment horizontal="center" vertical="center" wrapText="1"/>
    </xf>
    <xf numFmtId="44" fontId="3" fillId="13" borderId="41" xfId="1" applyFont="1" applyFill="1" applyBorder="1" applyAlignment="1" applyProtection="1">
      <alignment horizontal="center" vertical="center" wrapText="1"/>
    </xf>
    <xf numFmtId="44" fontId="3" fillId="13" borderId="0" xfId="1" applyFont="1" applyFill="1" applyBorder="1" applyAlignment="1" applyProtection="1">
      <alignment horizontal="center" vertical="center" wrapText="1"/>
    </xf>
    <xf numFmtId="0" fontId="15" fillId="13" borderId="41" xfId="0" applyFont="1" applyFill="1" applyBorder="1" applyAlignment="1">
      <alignment horizontal="center" vertical="center"/>
    </xf>
    <xf numFmtId="0" fontId="15" fillId="13" borderId="0" xfId="0" applyFont="1" applyFill="1" applyAlignment="1">
      <alignment horizontal="center" vertical="center"/>
    </xf>
    <xf numFmtId="0" fontId="22" fillId="0" borderId="9" xfId="0" applyFont="1" applyBorder="1" applyAlignment="1">
      <alignment horizontal="right" vertical="center" wrapText="1"/>
    </xf>
    <xf numFmtId="0" fontId="22" fillId="0" borderId="14" xfId="0" applyFont="1" applyBorder="1" applyAlignment="1">
      <alignment horizontal="right" vertical="center" wrapText="1"/>
    </xf>
    <xf numFmtId="0" fontId="20" fillId="0" borderId="14" xfId="0" applyFont="1" applyBorder="1" applyAlignment="1">
      <alignment horizontal="right" vertical="center" wrapText="1"/>
    </xf>
    <xf numFmtId="0" fontId="34" fillId="13" borderId="0" xfId="0" applyFont="1" applyFill="1" applyAlignment="1">
      <alignment horizontal="center" vertical="center"/>
    </xf>
    <xf numFmtId="0" fontId="22" fillId="13" borderId="112" xfId="0" applyFont="1" applyFill="1" applyBorder="1" applyAlignment="1">
      <alignment horizontal="right" vertical="center"/>
    </xf>
    <xf numFmtId="0" fontId="22" fillId="13" borderId="23" xfId="0" applyFont="1" applyFill="1" applyBorder="1" applyAlignment="1">
      <alignment horizontal="right" vertical="center"/>
    </xf>
    <xf numFmtId="0" fontId="22" fillId="13" borderId="121" xfId="0" applyFont="1" applyFill="1" applyBorder="1" applyAlignment="1">
      <alignment horizontal="center" vertical="center" wrapText="1"/>
    </xf>
    <xf numFmtId="0" fontId="22" fillId="13" borderId="116" xfId="0" applyFont="1" applyFill="1" applyBorder="1" applyAlignment="1">
      <alignment horizontal="center" vertical="center" wrapText="1"/>
    </xf>
    <xf numFmtId="0" fontId="7" fillId="5" borderId="23" xfId="0" applyFont="1" applyFill="1" applyBorder="1" applyAlignment="1">
      <alignment horizontal="center"/>
    </xf>
    <xf numFmtId="0" fontId="0" fillId="28" borderId="23" xfId="0" applyFill="1" applyBorder="1" applyAlignment="1">
      <alignment horizontal="right" vertical="center"/>
    </xf>
    <xf numFmtId="0" fontId="0" fillId="28" borderId="23" xfId="0" applyFill="1" applyBorder="1" applyAlignment="1">
      <alignment horizontal="right" vertical="center" wrapText="1"/>
    </xf>
    <xf numFmtId="0" fontId="25" fillId="0" borderId="23" xfId="0" applyFont="1" applyBorder="1" applyAlignment="1">
      <alignment horizontal="right" vertical="center" wrapText="1"/>
    </xf>
    <xf numFmtId="0" fontId="0" fillId="5" borderId="23" xfId="0" applyFill="1" applyBorder="1" applyAlignment="1">
      <alignment horizontal="center"/>
    </xf>
    <xf numFmtId="0" fontId="19" fillId="9" borderId="23" xfId="0" applyFont="1" applyFill="1" applyBorder="1" applyAlignment="1" applyProtection="1">
      <alignment horizontal="center" vertical="center" wrapText="1"/>
      <protection locked="0"/>
    </xf>
    <xf numFmtId="0" fontId="22" fillId="0" borderId="56" xfId="0" applyFont="1" applyBorder="1" applyAlignment="1">
      <alignment horizontal="center" vertical="top" wrapText="1"/>
    </xf>
    <xf numFmtId="0" fontId="23" fillId="0" borderId="57" xfId="0" applyFont="1" applyBorder="1" applyAlignment="1">
      <alignment horizontal="center" vertical="top" wrapText="1"/>
    </xf>
    <xf numFmtId="0" fontId="23" fillId="0" borderId="58" xfId="0" applyFont="1" applyBorder="1" applyAlignment="1">
      <alignment horizontal="center" vertical="top" wrapText="1"/>
    </xf>
    <xf numFmtId="0" fontId="23" fillId="0" borderId="59" xfId="0" applyFont="1" applyBorder="1" applyAlignment="1">
      <alignment horizontal="center" vertical="top" wrapText="1"/>
    </xf>
    <xf numFmtId="0" fontId="23" fillId="0" borderId="60" xfId="0" applyFont="1" applyBorder="1" applyAlignment="1">
      <alignment horizontal="center" vertical="top" wrapText="1"/>
    </xf>
    <xf numFmtId="0" fontId="23" fillId="0" borderId="61" xfId="0" applyFont="1" applyBorder="1" applyAlignment="1">
      <alignment horizontal="center" vertical="top" wrapText="1"/>
    </xf>
    <xf numFmtId="0" fontId="47" fillId="0" borderId="87" xfId="0" applyFont="1" applyBorder="1" applyAlignment="1">
      <alignment horizontal="center" vertical="top" wrapText="1"/>
    </xf>
    <xf numFmtId="0" fontId="47" fillId="0" borderId="59" xfId="0" applyFont="1" applyBorder="1" applyAlignment="1">
      <alignment horizontal="center" vertical="top" wrapText="1"/>
    </xf>
    <xf numFmtId="0" fontId="47" fillId="0" borderId="0" xfId="0" applyFont="1" applyAlignment="1">
      <alignment horizontal="center" vertical="top" wrapText="1"/>
    </xf>
    <xf numFmtId="0" fontId="0" fillId="0" borderId="88" xfId="0" applyBorder="1" applyAlignment="1">
      <alignment horizontal="right" vertical="center"/>
    </xf>
    <xf numFmtId="0" fontId="0" fillId="0" borderId="89" xfId="0" applyBorder="1" applyAlignment="1">
      <alignment horizontal="right" vertical="center"/>
    </xf>
    <xf numFmtId="0" fontId="7" fillId="5" borderId="27" xfId="0" applyFont="1" applyFill="1" applyBorder="1" applyAlignment="1">
      <alignment horizontal="right" vertical="center"/>
    </xf>
    <xf numFmtId="0" fontId="0" fillId="5" borderId="27" xfId="0" applyFill="1" applyBorder="1" applyAlignment="1">
      <alignment horizontal="right" vertical="center"/>
    </xf>
    <xf numFmtId="0" fontId="0" fillId="21" borderId="27" xfId="0" applyFill="1" applyBorder="1" applyAlignment="1">
      <alignment horizontal="right" vertical="center" wrapText="1"/>
    </xf>
    <xf numFmtId="0" fontId="0" fillId="21" borderId="27" xfId="0" applyFill="1" applyBorder="1" applyAlignment="1">
      <alignment horizontal="right" vertical="center"/>
    </xf>
    <xf numFmtId="0" fontId="20" fillId="0" borderId="9" xfId="0" applyFont="1" applyBorder="1" applyAlignment="1">
      <alignment horizontal="right" vertical="center" wrapText="1"/>
    </xf>
    <xf numFmtId="0" fontId="0" fillId="21" borderId="30" xfId="0" applyFill="1" applyBorder="1" applyAlignment="1">
      <alignment horizontal="right" vertical="center"/>
    </xf>
    <xf numFmtId="0" fontId="38" fillId="21" borderId="27" xfId="0" applyFont="1" applyFill="1" applyBorder="1" applyAlignment="1">
      <alignment horizontal="right" vertical="center" wrapText="1"/>
    </xf>
    <xf numFmtId="0" fontId="35" fillId="0" borderId="93" xfId="0" applyFont="1" applyBorder="1" applyAlignment="1">
      <alignment horizontal="center" vertical="center" textRotation="180"/>
    </xf>
    <xf numFmtId="0" fontId="35" fillId="0" borderId="94" xfId="0" applyFont="1" applyBorder="1" applyAlignment="1">
      <alignment horizontal="center" vertical="center" textRotation="180"/>
    </xf>
    <xf numFmtId="0" fontId="35" fillId="20" borderId="56" xfId="0" applyFont="1" applyFill="1" applyBorder="1" applyAlignment="1">
      <alignment horizontal="center" vertical="center"/>
    </xf>
    <xf numFmtId="0" fontId="35" fillId="20" borderId="62" xfId="0" applyFont="1" applyFill="1" applyBorder="1" applyAlignment="1">
      <alignment horizontal="center" vertical="center"/>
    </xf>
    <xf numFmtId="0" fontId="35" fillId="20" borderId="57" xfId="0" applyFont="1" applyFill="1" applyBorder="1" applyAlignment="1">
      <alignment horizontal="center" vertical="center"/>
    </xf>
    <xf numFmtId="0" fontId="0" fillId="0" borderId="92" xfId="0" applyBorder="1" applyAlignment="1">
      <alignment horizontal="center" vertical="center"/>
    </xf>
    <xf numFmtId="0" fontId="34" fillId="21" borderId="0" xfId="0" applyFont="1" applyFill="1" applyAlignment="1">
      <alignment horizontal="center" vertical="center"/>
    </xf>
    <xf numFmtId="0" fontId="34" fillId="2" borderId="0" xfId="0" applyFont="1" applyFill="1" applyAlignment="1">
      <alignment horizontal="center" vertical="center"/>
    </xf>
    <xf numFmtId="0" fontId="47" fillId="0" borderId="62" xfId="0" applyFont="1" applyBorder="1" applyAlignment="1">
      <alignment horizontal="center" vertical="top" wrapText="1"/>
    </xf>
    <xf numFmtId="0" fontId="47" fillId="0" borderId="57" xfId="0" applyFont="1" applyBorder="1" applyAlignment="1">
      <alignment horizontal="center" vertical="top" wrapText="1"/>
    </xf>
    <xf numFmtId="0" fontId="47" fillId="0" borderId="63" xfId="0" applyFont="1" applyBorder="1" applyAlignment="1">
      <alignment horizontal="center" vertical="top" wrapText="1"/>
    </xf>
    <xf numFmtId="0" fontId="47" fillId="0" borderId="61" xfId="0" applyFont="1" applyBorder="1" applyAlignment="1">
      <alignment horizontal="center" vertical="top" wrapText="1"/>
    </xf>
    <xf numFmtId="0" fontId="47" fillId="0" borderId="56" xfId="0" applyFont="1" applyBorder="1" applyAlignment="1">
      <alignment horizontal="center" vertical="top" wrapText="1"/>
    </xf>
    <xf numFmtId="0" fontId="47" fillId="0" borderId="58" xfId="0" applyFont="1" applyBorder="1" applyAlignment="1">
      <alignment horizontal="center" vertical="top" wrapText="1"/>
    </xf>
    <xf numFmtId="0" fontId="47" fillId="0" borderId="60" xfId="0" applyFont="1" applyBorder="1" applyAlignment="1">
      <alignment horizontal="center" vertical="top" wrapText="1"/>
    </xf>
    <xf numFmtId="0" fontId="0" fillId="28" borderId="27" xfId="0" applyFill="1" applyBorder="1" applyAlignment="1">
      <alignment horizontal="right" vertical="center"/>
    </xf>
    <xf numFmtId="0" fontId="0" fillId="0" borderId="27" xfId="0" applyBorder="1" applyAlignment="1">
      <alignment horizontal="right" vertical="center"/>
    </xf>
    <xf numFmtId="0" fontId="20" fillId="20" borderId="99" xfId="0" applyFont="1" applyFill="1" applyBorder="1" applyAlignment="1">
      <alignment horizontal="center" vertical="center"/>
    </xf>
    <xf numFmtId="0" fontId="20" fillId="20" borderId="100" xfId="0" applyFont="1" applyFill="1" applyBorder="1" applyAlignment="1">
      <alignment horizontal="center" vertical="center"/>
    </xf>
    <xf numFmtId="0" fontId="20" fillId="20" borderId="101" xfId="0" applyFont="1" applyFill="1" applyBorder="1" applyAlignment="1">
      <alignment horizontal="center" vertical="center"/>
    </xf>
    <xf numFmtId="0" fontId="15" fillId="21" borderId="95" xfId="0" applyFont="1" applyFill="1" applyBorder="1" applyAlignment="1">
      <alignment horizontal="center" vertical="center" textRotation="180"/>
    </xf>
    <xf numFmtId="0" fontId="15" fillId="21" borderId="96" xfId="0" applyFont="1" applyFill="1" applyBorder="1" applyAlignment="1">
      <alignment horizontal="center" vertical="center" textRotation="180"/>
    </xf>
    <xf numFmtId="0" fontId="15" fillId="21" borderId="97" xfId="0" applyFont="1" applyFill="1" applyBorder="1" applyAlignment="1">
      <alignment horizontal="center" vertical="center" textRotation="180"/>
    </xf>
    <xf numFmtId="0" fontId="0" fillId="21" borderId="28" xfId="0" applyFill="1" applyBorder="1" applyAlignment="1">
      <alignment horizontal="center" vertical="center" wrapText="1"/>
    </xf>
    <xf numFmtId="0" fontId="0" fillId="21" borderId="29" xfId="0" applyFill="1" applyBorder="1" applyAlignment="1">
      <alignment horizontal="center" vertical="center" wrapText="1"/>
    </xf>
    <xf numFmtId="0" fontId="0" fillId="21" borderId="30" xfId="0" applyFill="1" applyBorder="1" applyAlignment="1">
      <alignment horizontal="center" vertical="center" wrapText="1"/>
    </xf>
    <xf numFmtId="0" fontId="35" fillId="0" borderId="56" xfId="0" applyFont="1" applyBorder="1" applyAlignment="1">
      <alignment horizontal="center" vertical="center" textRotation="180"/>
    </xf>
    <xf numFmtId="0" fontId="35" fillId="0" borderId="58" xfId="0" applyFont="1" applyBorder="1" applyAlignment="1">
      <alignment horizontal="center" vertical="center" textRotation="180"/>
    </xf>
    <xf numFmtId="0" fontId="35" fillId="0" borderId="60" xfId="0" applyFont="1" applyBorder="1" applyAlignment="1">
      <alignment horizontal="center" vertical="center" textRotation="180"/>
    </xf>
    <xf numFmtId="0" fontId="22" fillId="20" borderId="94" xfId="0" applyFont="1" applyFill="1" applyBorder="1" applyAlignment="1">
      <alignment horizontal="right" vertical="center"/>
    </xf>
    <xf numFmtId="0" fontId="22" fillId="20" borderId="27" xfId="0" applyFont="1" applyFill="1" applyBorder="1" applyAlignment="1">
      <alignment horizontal="right" vertical="center"/>
    </xf>
    <xf numFmtId="0" fontId="0" fillId="28" borderId="94" xfId="0" applyFill="1" applyBorder="1" applyAlignment="1">
      <alignment horizontal="right" vertical="center"/>
    </xf>
    <xf numFmtId="44" fontId="3" fillId="0" borderId="46" xfId="1" applyFont="1" applyFill="1" applyBorder="1" applyAlignment="1" applyProtection="1">
      <alignment horizontal="center" vertical="center" wrapText="1"/>
    </xf>
    <xf numFmtId="44" fontId="3" fillId="0" borderId="47" xfId="1" applyFont="1" applyFill="1" applyBorder="1" applyAlignment="1" applyProtection="1">
      <alignment horizontal="center" vertical="center" wrapText="1"/>
    </xf>
    <xf numFmtId="44" fontId="3" fillId="0" borderId="106" xfId="1" applyFont="1" applyFill="1" applyBorder="1" applyAlignment="1" applyProtection="1">
      <alignment horizontal="center" vertical="center" wrapText="1"/>
    </xf>
    <xf numFmtId="44" fontId="3" fillId="0" borderId="107" xfId="1" applyFont="1" applyFill="1" applyBorder="1" applyAlignment="1" applyProtection="1">
      <alignment horizontal="center" vertical="center" wrapText="1"/>
    </xf>
    <xf numFmtId="0" fontId="23" fillId="0" borderId="56" xfId="0" applyFont="1" applyBorder="1" applyAlignment="1">
      <alignment horizontal="center" vertical="center" wrapText="1"/>
    </xf>
    <xf numFmtId="0" fontId="23" fillId="0" borderId="62" xfId="0" applyFont="1" applyBorder="1" applyAlignment="1">
      <alignment horizontal="center" vertical="center" wrapText="1"/>
    </xf>
    <xf numFmtId="0" fontId="23" fillId="0" borderId="57" xfId="0" applyFont="1" applyBorder="1" applyAlignment="1">
      <alignment horizontal="center" vertical="center" wrapText="1"/>
    </xf>
    <xf numFmtId="0" fontId="23" fillId="0" borderId="58" xfId="0" applyFont="1" applyBorder="1" applyAlignment="1">
      <alignment horizontal="center" vertical="center" wrapText="1"/>
    </xf>
    <xf numFmtId="0" fontId="23" fillId="0" borderId="0" xfId="0" applyFont="1" applyAlignment="1">
      <alignment horizontal="center" vertical="center" wrapText="1"/>
    </xf>
    <xf numFmtId="0" fontId="23" fillId="0" borderId="59" xfId="0" applyFont="1" applyBorder="1" applyAlignment="1">
      <alignment horizontal="center" vertical="center" wrapText="1"/>
    </xf>
    <xf numFmtId="0" fontId="23" fillId="0" borderId="60" xfId="0" applyFont="1" applyBorder="1" applyAlignment="1">
      <alignment horizontal="center" vertical="center" wrapText="1"/>
    </xf>
    <xf numFmtId="0" fontId="23" fillId="0" borderId="63" xfId="0" applyFont="1" applyBorder="1" applyAlignment="1">
      <alignment horizontal="center" vertical="center" wrapText="1"/>
    </xf>
    <xf numFmtId="0" fontId="23" fillId="0" borderId="61" xfId="0" applyFont="1" applyBorder="1" applyAlignment="1">
      <alignment horizontal="center" vertical="center" wrapText="1"/>
    </xf>
    <xf numFmtId="0" fontId="35" fillId="20" borderId="102" xfId="0" applyFont="1" applyFill="1" applyBorder="1" applyAlignment="1">
      <alignment horizontal="center" vertical="center"/>
    </xf>
    <xf numFmtId="0" fontId="35" fillId="20" borderId="103" xfId="0" applyFont="1" applyFill="1" applyBorder="1" applyAlignment="1">
      <alignment horizontal="center" vertical="center"/>
    </xf>
    <xf numFmtId="0" fontId="35" fillId="20" borderId="104" xfId="0" applyFont="1" applyFill="1" applyBorder="1" applyAlignment="1">
      <alignment horizontal="center" vertical="center"/>
    </xf>
    <xf numFmtId="0" fontId="3" fillId="0" borderId="46"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106" xfId="0" applyFont="1" applyBorder="1" applyAlignment="1">
      <alignment horizontal="center" vertical="center" wrapText="1"/>
    </xf>
    <xf numFmtId="0" fontId="23" fillId="0" borderId="56" xfId="0" applyFont="1" applyBorder="1" applyAlignment="1">
      <alignment horizontal="center" vertical="top" wrapText="1"/>
    </xf>
    <xf numFmtId="0" fontId="34" fillId="17" borderId="0" xfId="0" applyFont="1" applyFill="1" applyAlignment="1">
      <alignment horizontal="center" vertical="center"/>
    </xf>
    <xf numFmtId="0" fontId="34" fillId="19" borderId="0" xfId="0" applyFont="1" applyFill="1" applyAlignment="1">
      <alignment horizontal="center" vertical="center"/>
    </xf>
    <xf numFmtId="0" fontId="0" fillId="0" borderId="48" xfId="0" applyBorder="1" applyAlignment="1">
      <alignment horizontal="right" vertical="center" wrapText="1"/>
    </xf>
    <xf numFmtId="0" fontId="0" fillId="0" borderId="50" xfId="0" applyBorder="1" applyAlignment="1">
      <alignment horizontal="right" vertical="center" wrapText="1"/>
    </xf>
    <xf numFmtId="0" fontId="0" fillId="0" borderId="49" xfId="0" applyBorder="1" applyAlignment="1">
      <alignment horizontal="right" vertical="center" wrapText="1"/>
    </xf>
    <xf numFmtId="0" fontId="0" fillId="28" borderId="48" xfId="0" applyFill="1" applyBorder="1" applyAlignment="1">
      <alignment horizontal="center" vertical="center" wrapText="1"/>
    </xf>
    <xf numFmtId="0" fontId="0" fillId="28" borderId="50" xfId="0" applyFill="1" applyBorder="1" applyAlignment="1">
      <alignment horizontal="center" vertical="center" wrapText="1"/>
    </xf>
    <xf numFmtId="0" fontId="0" fillId="28" borderId="49" xfId="0" applyFill="1" applyBorder="1" applyAlignment="1">
      <alignment horizontal="center" vertical="center" wrapText="1"/>
    </xf>
    <xf numFmtId="0" fontId="23" fillId="0" borderId="0" xfId="0" applyFont="1" applyAlignment="1">
      <alignment horizontal="left" vertical="center" wrapText="1"/>
    </xf>
    <xf numFmtId="0" fontId="35" fillId="30" borderId="133" xfId="0" applyFont="1" applyFill="1" applyBorder="1" applyAlignment="1">
      <alignment horizontal="center" vertical="center"/>
    </xf>
    <xf numFmtId="0" fontId="35" fillId="30" borderId="134" xfId="0" applyFont="1" applyFill="1" applyBorder="1" applyAlignment="1">
      <alignment horizontal="center" vertical="center"/>
    </xf>
    <xf numFmtId="0" fontId="35" fillId="30" borderId="135" xfId="0" applyFont="1" applyFill="1" applyBorder="1" applyAlignment="1">
      <alignment horizontal="center" vertical="center"/>
    </xf>
    <xf numFmtId="0" fontId="0" fillId="0" borderId="48" xfId="0" applyBorder="1" applyAlignment="1">
      <alignment horizontal="right" vertical="center"/>
    </xf>
    <xf numFmtId="0" fontId="0" fillId="0" borderId="49" xfId="0" applyBorder="1" applyAlignment="1">
      <alignment horizontal="right" vertical="center"/>
    </xf>
    <xf numFmtId="0" fontId="35" fillId="30" borderId="56" xfId="0" applyFont="1" applyFill="1" applyBorder="1" applyAlignment="1">
      <alignment horizontal="center" vertical="center"/>
    </xf>
    <xf numFmtId="0" fontId="35" fillId="30" borderId="62" xfId="0" applyFont="1" applyFill="1" applyBorder="1" applyAlignment="1">
      <alignment horizontal="center" vertical="center"/>
    </xf>
    <xf numFmtId="0" fontId="35" fillId="30" borderId="57" xfId="0" applyFont="1" applyFill="1" applyBorder="1" applyAlignment="1">
      <alignment horizontal="center" vertical="center"/>
    </xf>
    <xf numFmtId="0" fontId="3" fillId="0" borderId="58" xfId="0" applyFont="1" applyBorder="1" applyAlignment="1">
      <alignment horizontal="center" vertical="center" wrapText="1"/>
    </xf>
    <xf numFmtId="0" fontId="3" fillId="0" borderId="0" xfId="0" applyFont="1" applyAlignment="1">
      <alignment horizontal="center" vertical="center" wrapText="1"/>
    </xf>
    <xf numFmtId="0" fontId="3" fillId="0" borderId="59" xfId="0" applyFont="1" applyBorder="1" applyAlignment="1">
      <alignment horizontal="center" vertical="center" wrapText="1"/>
    </xf>
    <xf numFmtId="0" fontId="0" fillId="28" borderId="48" xfId="0" applyFill="1" applyBorder="1" applyAlignment="1">
      <alignment horizontal="right" vertical="center" wrapText="1"/>
    </xf>
    <xf numFmtId="0" fontId="0" fillId="28" borderId="50" xfId="0" applyFill="1" applyBorder="1" applyAlignment="1">
      <alignment horizontal="right" vertical="center" wrapText="1"/>
    </xf>
    <xf numFmtId="0" fontId="0" fillId="28" borderId="49" xfId="0" applyFill="1" applyBorder="1" applyAlignment="1">
      <alignment horizontal="right" vertical="center" wrapText="1"/>
    </xf>
    <xf numFmtId="0" fontId="0" fillId="30" borderId="140" xfId="0" applyFill="1" applyBorder="1" applyAlignment="1">
      <alignment horizontal="right" vertical="center" wrapText="1"/>
    </xf>
    <xf numFmtId="0" fontId="0" fillId="30" borderId="141" xfId="0" applyFill="1" applyBorder="1" applyAlignment="1">
      <alignment horizontal="right" vertical="center" wrapText="1"/>
    </xf>
    <xf numFmtId="0" fontId="0" fillId="30" borderId="142" xfId="0" applyFill="1" applyBorder="1" applyAlignment="1">
      <alignment horizontal="right" vertical="center" wrapText="1"/>
    </xf>
    <xf numFmtId="0" fontId="34" fillId="26" borderId="0" xfId="0" applyFont="1" applyFill="1" applyAlignment="1">
      <alignment horizontal="center" vertical="center"/>
    </xf>
    <xf numFmtId="0" fontId="0" fillId="0" borderId="82" xfId="0" applyBorder="1" applyAlignment="1">
      <alignment horizontal="center" vertical="center"/>
    </xf>
    <xf numFmtId="0" fontId="0" fillId="28" borderId="122" xfId="0" applyFill="1" applyBorder="1" applyAlignment="1">
      <alignment horizontal="right" vertical="center"/>
    </xf>
    <xf numFmtId="0" fontId="20" fillId="29" borderId="163" xfId="0" applyFont="1" applyFill="1" applyBorder="1" applyAlignment="1">
      <alignment horizontal="center" vertical="center" wrapText="1"/>
    </xf>
    <xf numFmtId="0" fontId="20" fillId="29" borderId="164" xfId="0" applyFont="1" applyFill="1" applyBorder="1" applyAlignment="1">
      <alignment horizontal="center" vertical="center" wrapText="1"/>
    </xf>
    <xf numFmtId="0" fontId="20" fillId="29" borderId="165" xfId="0" applyFont="1" applyFill="1" applyBorder="1" applyAlignment="1">
      <alignment horizontal="center" vertical="center" wrapText="1"/>
    </xf>
    <xf numFmtId="0" fontId="25" fillId="5" borderId="122" xfId="0" applyFont="1" applyFill="1" applyBorder="1" applyAlignment="1">
      <alignment horizontal="center" vertical="center" wrapText="1"/>
    </xf>
    <xf numFmtId="0" fontId="35" fillId="29" borderId="157" xfId="0" applyFont="1" applyFill="1" applyBorder="1" applyAlignment="1">
      <alignment horizontal="center" vertical="center"/>
    </xf>
    <xf numFmtId="0" fontId="35" fillId="29" borderId="158" xfId="0" applyFont="1" applyFill="1" applyBorder="1" applyAlignment="1">
      <alignment horizontal="center" vertical="center"/>
    </xf>
    <xf numFmtId="0" fontId="35" fillId="29" borderId="159" xfId="0" applyFont="1" applyFill="1" applyBorder="1" applyAlignment="1">
      <alignment horizontal="center" vertical="center"/>
    </xf>
    <xf numFmtId="0" fontId="35" fillId="29" borderId="160" xfId="0" applyFont="1" applyFill="1" applyBorder="1" applyAlignment="1">
      <alignment horizontal="center" vertical="center"/>
    </xf>
    <xf numFmtId="0" fontId="3" fillId="0" borderId="129" xfId="0" applyFont="1" applyBorder="1" applyAlignment="1">
      <alignment horizontal="center" vertical="center" wrapText="1"/>
    </xf>
    <xf numFmtId="0" fontId="3" fillId="0" borderId="124" xfId="0" applyFont="1" applyBorder="1" applyAlignment="1">
      <alignment horizontal="center" vertical="center" wrapText="1"/>
    </xf>
    <xf numFmtId="0" fontId="3" fillId="0" borderId="125" xfId="0" applyFont="1" applyBorder="1" applyAlignment="1">
      <alignment horizontal="center" vertical="center" wrapText="1"/>
    </xf>
    <xf numFmtId="0" fontId="24" fillId="0" borderId="148" xfId="0" applyFont="1" applyBorder="1" applyAlignment="1">
      <alignment horizontal="center" vertical="top"/>
    </xf>
    <xf numFmtId="0" fontId="24" fillId="0" borderId="150" xfId="0" applyFont="1" applyBorder="1" applyAlignment="1">
      <alignment horizontal="center" vertical="top"/>
    </xf>
    <xf numFmtId="0" fontId="24" fillId="0" borderId="58" xfId="0" applyFont="1" applyBorder="1" applyAlignment="1">
      <alignment horizontal="center" vertical="top"/>
    </xf>
    <xf numFmtId="0" fontId="24" fillId="0" borderId="153" xfId="0" applyFont="1" applyBorder="1" applyAlignment="1">
      <alignment horizontal="center" vertical="top"/>
    </xf>
    <xf numFmtId="0" fontId="35" fillId="29" borderId="145" xfId="0" applyFont="1" applyFill="1" applyBorder="1" applyAlignment="1">
      <alignment horizontal="center" vertical="center"/>
    </xf>
    <xf numFmtId="0" fontId="35" fillId="29" borderId="62" xfId="0" applyFont="1" applyFill="1" applyBorder="1" applyAlignment="1">
      <alignment horizontal="center" vertical="center"/>
    </xf>
    <xf numFmtId="0" fontId="35" fillId="29" borderId="146" xfId="0" applyFont="1" applyFill="1" applyBorder="1" applyAlignment="1">
      <alignment horizontal="center" vertical="center"/>
    </xf>
    <xf numFmtId="0" fontId="35" fillId="29" borderId="147" xfId="0" applyFont="1" applyFill="1" applyBorder="1" applyAlignment="1">
      <alignment horizontal="center" vertical="center"/>
    </xf>
    <xf numFmtId="0" fontId="3" fillId="0" borderId="126" xfId="0" applyFont="1" applyBorder="1" applyAlignment="1">
      <alignment horizontal="right" vertical="center"/>
    </xf>
    <xf numFmtId="0" fontId="3" fillId="0" borderId="127" xfId="0" applyFont="1" applyBorder="1" applyAlignment="1">
      <alignment horizontal="right" vertical="center"/>
    </xf>
    <xf numFmtId="0" fontId="3" fillId="0" borderId="128" xfId="0" applyFont="1" applyBorder="1" applyAlignment="1">
      <alignment horizontal="right" vertical="center"/>
    </xf>
    <xf numFmtId="0" fontId="0" fillId="0" borderId="13" xfId="0" applyBorder="1" applyAlignment="1">
      <alignment horizontal="center" vertical="center" wrapText="1"/>
    </xf>
    <xf numFmtId="0" fontId="0" fillId="0" borderId="0" xfId="0" applyAlignment="1">
      <alignment horizontal="center" vertical="center" wrapText="1"/>
    </xf>
    <xf numFmtId="0" fontId="7" fillId="0" borderId="130" xfId="0" applyFont="1" applyBorder="1" applyAlignment="1">
      <alignment horizontal="right" vertical="center" wrapText="1"/>
    </xf>
    <xf numFmtId="0" fontId="7" fillId="0" borderId="131" xfId="0" applyFont="1" applyBorder="1" applyAlignment="1">
      <alignment horizontal="right" vertical="center" wrapText="1"/>
    </xf>
    <xf numFmtId="0" fontId="7" fillId="0" borderId="128" xfId="0" applyFont="1" applyBorder="1" applyAlignment="1">
      <alignment horizontal="right" vertical="center" wrapText="1"/>
    </xf>
    <xf numFmtId="0" fontId="7" fillId="0" borderId="122" xfId="0" applyFont="1" applyBorder="1" applyAlignment="1">
      <alignment horizontal="right" vertical="center"/>
    </xf>
    <xf numFmtId="0" fontId="0" fillId="0" borderId="122" xfId="0" applyBorder="1" applyAlignment="1">
      <alignment horizontal="left" vertical="center" wrapText="1"/>
    </xf>
    <xf numFmtId="0" fontId="0" fillId="0" borderId="149" xfId="0" applyBorder="1" applyAlignment="1">
      <alignment horizontal="left" vertical="center"/>
    </xf>
    <xf numFmtId="0" fontId="0" fillId="0" borderId="122" xfId="0" applyBorder="1" applyAlignment="1">
      <alignment horizontal="left" vertical="center"/>
    </xf>
    <xf numFmtId="0" fontId="0" fillId="0" borderId="128" xfId="0" applyBorder="1" applyAlignment="1">
      <alignment horizontal="left" vertical="center"/>
    </xf>
    <xf numFmtId="0" fontId="0" fillId="0" borderId="124" xfId="0" applyBorder="1" applyAlignment="1">
      <alignment horizontal="center" vertical="center"/>
    </xf>
    <xf numFmtId="0" fontId="22" fillId="0" borderId="82" xfId="0" applyFont="1" applyBorder="1" applyAlignment="1">
      <alignment horizontal="right" vertical="center" wrapText="1"/>
    </xf>
    <xf numFmtId="0" fontId="36" fillId="0" borderId="161" xfId="0" applyFont="1" applyBorder="1" applyAlignment="1">
      <alignment horizontal="center" vertical="top" textRotation="180"/>
    </xf>
    <xf numFmtId="0" fontId="36" fillId="0" borderId="162" xfId="0" applyFont="1" applyBorder="1" applyAlignment="1">
      <alignment horizontal="center" vertical="top" textRotation="180"/>
    </xf>
    <xf numFmtId="0" fontId="3" fillId="0" borderId="162" xfId="0" applyFont="1" applyBorder="1" applyAlignment="1">
      <alignment horizontal="right" vertical="center"/>
    </xf>
    <xf numFmtId="0" fontId="3" fillId="0" borderId="122" xfId="0" applyFont="1" applyBorder="1" applyAlignment="1">
      <alignment horizontal="right" vertical="center"/>
    </xf>
    <xf numFmtId="0" fontId="23" fillId="29" borderId="162" xfId="0" applyFont="1" applyFill="1" applyBorder="1" applyAlignment="1">
      <alignment horizontal="right" vertical="center"/>
    </xf>
    <xf numFmtId="0" fontId="23" fillId="29" borderId="122" xfId="0" applyFont="1" applyFill="1" applyBorder="1" applyAlignment="1">
      <alignment horizontal="right" vertical="center"/>
    </xf>
    <xf numFmtId="0" fontId="45" fillId="27" borderId="122" xfId="0" applyFont="1" applyFill="1" applyBorder="1" applyAlignment="1" applyProtection="1">
      <alignment horizontal="center" vertical="center" wrapText="1"/>
      <protection locked="0"/>
    </xf>
    <xf numFmtId="0" fontId="7" fillId="0" borderId="125" xfId="0" applyFont="1" applyBorder="1" applyAlignment="1">
      <alignment horizontal="right" vertical="center"/>
    </xf>
    <xf numFmtId="0" fontId="34" fillId="27" borderId="0" xfId="0" applyFont="1" applyFill="1" applyAlignment="1">
      <alignment horizontal="center" vertical="center"/>
    </xf>
    <xf numFmtId="0" fontId="38" fillId="5" borderId="122" xfId="0" applyFont="1" applyFill="1" applyBorder="1" applyAlignment="1">
      <alignment horizontal="right" vertical="center" wrapText="1"/>
    </xf>
    <xf numFmtId="0" fontId="34" fillId="0" borderId="0" xfId="0" applyFont="1" applyAlignment="1">
      <alignment horizontal="center"/>
    </xf>
    <xf numFmtId="0" fontId="7" fillId="0" borderId="122" xfId="0" applyFont="1" applyBorder="1" applyAlignment="1">
      <alignment horizontal="right" vertical="center" wrapText="1"/>
    </xf>
    <xf numFmtId="0" fontId="45" fillId="27" borderId="122" xfId="0" applyFont="1" applyFill="1" applyBorder="1" applyAlignment="1" applyProtection="1">
      <alignment horizontal="center" vertical="center"/>
      <protection locked="0"/>
    </xf>
    <xf numFmtId="0" fontId="17" fillId="29" borderId="122" xfId="0" applyFont="1" applyFill="1" applyBorder="1" applyAlignment="1">
      <alignment horizontal="center" vertical="center"/>
    </xf>
    <xf numFmtId="0" fontId="17" fillId="29" borderId="149" xfId="0" applyFont="1" applyFill="1" applyBorder="1" applyAlignment="1">
      <alignment horizontal="center" vertical="center"/>
    </xf>
    <xf numFmtId="0" fontId="20" fillId="29" borderId="154" xfId="0" applyFont="1" applyFill="1" applyBorder="1" applyAlignment="1">
      <alignment horizontal="center" vertical="center" wrapText="1"/>
    </xf>
    <xf numFmtId="0" fontId="20" fillId="29" borderId="155" xfId="0" applyFont="1" applyFill="1" applyBorder="1" applyAlignment="1">
      <alignment horizontal="center" vertical="center" wrapText="1"/>
    </xf>
    <xf numFmtId="0" fontId="20" fillId="29" borderId="156" xfId="0" applyFont="1" applyFill="1" applyBorder="1" applyAlignment="1">
      <alignment horizontal="center" vertical="center" wrapText="1"/>
    </xf>
    <xf numFmtId="0" fontId="20" fillId="0" borderId="56" xfId="0" applyFont="1" applyBorder="1" applyAlignment="1">
      <alignment horizontal="center" vertical="center" wrapText="1"/>
    </xf>
    <xf numFmtId="0" fontId="20" fillId="0" borderId="62" xfId="0" applyFont="1" applyBorder="1" applyAlignment="1">
      <alignment horizontal="center" vertical="center" wrapText="1"/>
    </xf>
  </cellXfs>
  <cellStyles count="7">
    <cellStyle name="Comma 2" xfId="3" xr:uid="{F7A1F3C3-BE28-48B9-BF7A-68695334BF11}"/>
    <cellStyle name="Currency" xfId="1" builtinId="4"/>
    <cellStyle name="Currency 2 2" xfId="5" xr:uid="{8023C919-8396-4B20-B668-DFD9EEAEE58A}"/>
    <cellStyle name="Currency 3" xfId="4" xr:uid="{833C33BD-FB0C-4CFA-BD8E-B83176B6603C}"/>
    <cellStyle name="Hyperlink" xfId="6" builtinId="8"/>
    <cellStyle name="Normal" xfId="0" builtinId="0"/>
    <cellStyle name="Normal 2" xfId="2" xr:uid="{96325568-9478-4367-B2BF-9A05513EDF1D}"/>
  </cellStyles>
  <dxfs count="0"/>
  <tableStyles count="0" defaultTableStyle="TableStyleMedium2" defaultPivotStyle="PivotStyleLight16"/>
  <colors>
    <mruColors>
      <color rgb="FFFFCCFF"/>
      <color rgb="FFFF33CC"/>
      <color rgb="FFFF66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815973</xdr:colOff>
      <xdr:row>0</xdr:row>
      <xdr:rowOff>121658</xdr:rowOff>
    </xdr:from>
    <xdr:to>
      <xdr:col>12</xdr:col>
      <xdr:colOff>2061460</xdr:colOff>
      <xdr:row>0</xdr:row>
      <xdr:rowOff>1384300</xdr:rowOff>
    </xdr:to>
    <xdr:pic>
      <xdr:nvPicPr>
        <xdr:cNvPr id="4" name="Picture 3">
          <a:extLst>
            <a:ext uri="{FF2B5EF4-FFF2-40B4-BE49-F238E27FC236}">
              <a16:creationId xmlns:a16="http://schemas.microsoft.com/office/drawing/2014/main" id="{E636AA40-B17E-4EA1-AE50-36D3A98BF306}"/>
            </a:ext>
          </a:extLst>
        </xdr:cNvPr>
        <xdr:cNvPicPr>
          <a:picLocks noChangeAspect="1"/>
        </xdr:cNvPicPr>
      </xdr:nvPicPr>
      <xdr:blipFill>
        <a:blip xmlns:r="http://schemas.openxmlformats.org/officeDocument/2006/relationships" r:embed="rId1"/>
        <a:stretch>
          <a:fillRect/>
        </a:stretch>
      </xdr:blipFill>
      <xdr:spPr>
        <a:xfrm>
          <a:off x="6784973" y="121658"/>
          <a:ext cx="5099937" cy="12626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304801</xdr:colOff>
      <xdr:row>1</xdr:row>
      <xdr:rowOff>46393</xdr:rowOff>
    </xdr:from>
    <xdr:to>
      <xdr:col>20</xdr:col>
      <xdr:colOff>790575</xdr:colOff>
      <xdr:row>4</xdr:row>
      <xdr:rowOff>343274</xdr:rowOff>
    </xdr:to>
    <xdr:pic>
      <xdr:nvPicPr>
        <xdr:cNvPr id="11" name="Picture 10">
          <a:extLst>
            <a:ext uri="{FF2B5EF4-FFF2-40B4-BE49-F238E27FC236}">
              <a16:creationId xmlns:a16="http://schemas.microsoft.com/office/drawing/2014/main" id="{C653584C-8EA6-4883-8A97-FA71F67C4797}"/>
            </a:ext>
          </a:extLst>
        </xdr:cNvPr>
        <xdr:cNvPicPr>
          <a:picLocks noChangeAspect="1"/>
        </xdr:cNvPicPr>
      </xdr:nvPicPr>
      <xdr:blipFill>
        <a:blip xmlns:r="http://schemas.openxmlformats.org/officeDocument/2006/relationships" r:embed="rId1"/>
        <a:stretch>
          <a:fillRect/>
        </a:stretch>
      </xdr:blipFill>
      <xdr:spPr>
        <a:xfrm>
          <a:off x="13754101" y="46393"/>
          <a:ext cx="3028949" cy="773131"/>
        </a:xfrm>
        <a:prstGeom prst="rect">
          <a:avLst/>
        </a:prstGeom>
      </xdr:spPr>
    </xdr:pic>
    <xdr:clientData/>
  </xdr:twoCellAnchor>
  <xdr:twoCellAnchor editAs="oneCell">
    <xdr:from>
      <xdr:col>1</xdr:col>
      <xdr:colOff>114300</xdr:colOff>
      <xdr:row>21</xdr:row>
      <xdr:rowOff>229794</xdr:rowOff>
    </xdr:from>
    <xdr:to>
      <xdr:col>20</xdr:col>
      <xdr:colOff>774700</xdr:colOff>
      <xdr:row>21</xdr:row>
      <xdr:rowOff>3003746</xdr:rowOff>
    </xdr:to>
    <xdr:pic>
      <xdr:nvPicPr>
        <xdr:cNvPr id="13" name="Picture 12">
          <a:extLst>
            <a:ext uri="{FF2B5EF4-FFF2-40B4-BE49-F238E27FC236}">
              <a16:creationId xmlns:a16="http://schemas.microsoft.com/office/drawing/2014/main" id="{A82072C4-97C7-9722-8D60-3B3A496F2320}"/>
            </a:ext>
          </a:extLst>
        </xdr:cNvPr>
        <xdr:cNvPicPr>
          <a:picLocks noChangeAspect="1"/>
        </xdr:cNvPicPr>
      </xdr:nvPicPr>
      <xdr:blipFill>
        <a:blip xmlns:r="http://schemas.openxmlformats.org/officeDocument/2006/relationships" r:embed="rId2"/>
        <a:stretch>
          <a:fillRect/>
        </a:stretch>
      </xdr:blipFill>
      <xdr:spPr>
        <a:xfrm>
          <a:off x="723900" y="5424094"/>
          <a:ext cx="17329150" cy="27739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123825</xdr:colOff>
      <xdr:row>1</xdr:row>
      <xdr:rowOff>66675</xdr:rowOff>
    </xdr:from>
    <xdr:to>
      <xdr:col>22</xdr:col>
      <xdr:colOff>695324</xdr:colOff>
      <xdr:row>4</xdr:row>
      <xdr:rowOff>296881</xdr:rowOff>
    </xdr:to>
    <xdr:pic>
      <xdr:nvPicPr>
        <xdr:cNvPr id="2" name="Picture 1">
          <a:extLst>
            <a:ext uri="{FF2B5EF4-FFF2-40B4-BE49-F238E27FC236}">
              <a16:creationId xmlns:a16="http://schemas.microsoft.com/office/drawing/2014/main" id="{30773903-6523-4654-B784-B6332AEF7839}"/>
            </a:ext>
          </a:extLst>
        </xdr:cNvPr>
        <xdr:cNvPicPr>
          <a:picLocks noChangeAspect="1"/>
        </xdr:cNvPicPr>
      </xdr:nvPicPr>
      <xdr:blipFill>
        <a:blip xmlns:r="http://schemas.openxmlformats.org/officeDocument/2006/relationships" r:embed="rId1"/>
        <a:stretch>
          <a:fillRect/>
        </a:stretch>
      </xdr:blipFill>
      <xdr:spPr>
        <a:xfrm>
          <a:off x="12906375" y="66675"/>
          <a:ext cx="3028949" cy="7731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390526</xdr:colOff>
      <xdr:row>1</xdr:row>
      <xdr:rowOff>67874</xdr:rowOff>
    </xdr:from>
    <xdr:to>
      <xdr:col>20</xdr:col>
      <xdr:colOff>762001</xdr:colOff>
      <xdr:row>4</xdr:row>
      <xdr:rowOff>268306</xdr:rowOff>
    </xdr:to>
    <xdr:pic>
      <xdr:nvPicPr>
        <xdr:cNvPr id="3" name="Picture 2">
          <a:extLst>
            <a:ext uri="{FF2B5EF4-FFF2-40B4-BE49-F238E27FC236}">
              <a16:creationId xmlns:a16="http://schemas.microsoft.com/office/drawing/2014/main" id="{7BD1EF39-D8CD-4D9E-BA18-6BB1A11F85B0}"/>
            </a:ext>
          </a:extLst>
        </xdr:cNvPr>
        <xdr:cNvPicPr>
          <a:picLocks noChangeAspect="1"/>
        </xdr:cNvPicPr>
      </xdr:nvPicPr>
      <xdr:blipFill>
        <a:blip xmlns:r="http://schemas.openxmlformats.org/officeDocument/2006/relationships" r:embed="rId1"/>
        <a:stretch>
          <a:fillRect/>
        </a:stretch>
      </xdr:blipFill>
      <xdr:spPr>
        <a:xfrm>
          <a:off x="13058776" y="67874"/>
          <a:ext cx="2800350" cy="7147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361950</xdr:colOff>
      <xdr:row>0</xdr:row>
      <xdr:rowOff>66675</xdr:rowOff>
    </xdr:from>
    <xdr:to>
      <xdr:col>18</xdr:col>
      <xdr:colOff>762000</xdr:colOff>
      <xdr:row>3</xdr:row>
      <xdr:rowOff>305207</xdr:rowOff>
    </xdr:to>
    <xdr:pic>
      <xdr:nvPicPr>
        <xdr:cNvPr id="2" name="Picture 1">
          <a:extLst>
            <a:ext uri="{FF2B5EF4-FFF2-40B4-BE49-F238E27FC236}">
              <a16:creationId xmlns:a16="http://schemas.microsoft.com/office/drawing/2014/main" id="{006D65F8-EAE2-414D-8FFD-1976CD59F03B}"/>
            </a:ext>
          </a:extLst>
        </xdr:cNvPr>
        <xdr:cNvPicPr>
          <a:picLocks noChangeAspect="1"/>
        </xdr:cNvPicPr>
      </xdr:nvPicPr>
      <xdr:blipFill>
        <a:blip xmlns:r="http://schemas.openxmlformats.org/officeDocument/2006/relationships" r:embed="rId1"/>
        <a:stretch>
          <a:fillRect/>
        </a:stretch>
      </xdr:blipFill>
      <xdr:spPr>
        <a:xfrm>
          <a:off x="11534775" y="66675"/>
          <a:ext cx="2800350" cy="7147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501594</xdr:colOff>
      <xdr:row>1</xdr:row>
      <xdr:rowOff>76200</xdr:rowOff>
    </xdr:from>
    <xdr:to>
      <xdr:col>16</xdr:col>
      <xdr:colOff>800100</xdr:colOff>
      <xdr:row>4</xdr:row>
      <xdr:rowOff>66674</xdr:rowOff>
    </xdr:to>
    <xdr:pic>
      <xdr:nvPicPr>
        <xdr:cNvPr id="3" name="Picture 2">
          <a:extLst>
            <a:ext uri="{FF2B5EF4-FFF2-40B4-BE49-F238E27FC236}">
              <a16:creationId xmlns:a16="http://schemas.microsoft.com/office/drawing/2014/main" id="{2104D83F-AB97-42A4-9EA9-33727353E84B}"/>
            </a:ext>
          </a:extLst>
        </xdr:cNvPr>
        <xdr:cNvPicPr>
          <a:picLocks noChangeAspect="1"/>
        </xdr:cNvPicPr>
      </xdr:nvPicPr>
      <xdr:blipFill>
        <a:blip xmlns:r="http://schemas.openxmlformats.org/officeDocument/2006/relationships" r:embed="rId1"/>
        <a:stretch>
          <a:fillRect/>
        </a:stretch>
      </xdr:blipFill>
      <xdr:spPr>
        <a:xfrm>
          <a:off x="11102919" y="76200"/>
          <a:ext cx="3022656" cy="7810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Kathrine%20Files\Colour%20Evolution\Administration\PRICELISTS\2021%20PRICELISTS\PRICING%20CALCULATOR%20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ORKING%20DRAFT%20FOR%20NEW%20PRICE%20LI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de Customer"/>
      <sheetName val="How to use the Calculators"/>
      <sheetName val="SCREENPRINT"/>
      <sheetName val="PRINT,EMBROID,LASER PRICES  (2)"/>
      <sheetName val="PRINT,EMBROID,LASER PRICES  (3)"/>
      <sheetName val="Vinyl, Transfers, Emb Specials"/>
      <sheetName val="TRANSFERS, NAMES &amp; NUMBERS"/>
      <sheetName val="Additonal costs"/>
      <sheetName val="Terms of Trade"/>
      <sheetName val="Problems! FAQ's"/>
      <sheetName val="NAMES &amp; NUMBERS TEMPLATE"/>
      <sheetName val="SUPPLIER WEBSITES"/>
      <sheetName val="WORKING WHOLESALE GRID"/>
    </sheetNames>
    <sheetDataSet>
      <sheetData sheetId="0" refreshError="1"/>
      <sheetData sheetId="1" refreshError="1"/>
      <sheetData sheetId="2">
        <row r="33">
          <cell r="P33">
            <v>0</v>
          </cell>
          <cell r="Q33">
            <v>0</v>
          </cell>
          <cell r="R33">
            <v>0</v>
          </cell>
          <cell r="S33">
            <v>0</v>
          </cell>
          <cell r="T33">
            <v>0</v>
          </cell>
          <cell r="U33">
            <v>0</v>
          </cell>
          <cell r="V33">
            <v>0</v>
          </cell>
        </row>
        <row r="34">
          <cell r="P34">
            <v>24.997</v>
          </cell>
          <cell r="Q34">
            <v>35</v>
          </cell>
          <cell r="R34">
            <v>35</v>
          </cell>
          <cell r="S34">
            <v>50.001000000000005</v>
          </cell>
          <cell r="T34">
            <v>0</v>
          </cell>
          <cell r="U34">
            <v>80.003000000000014</v>
          </cell>
          <cell r="V34">
            <v>80.003000000000014</v>
          </cell>
        </row>
        <row r="54">
          <cell r="AS54">
            <v>24.997</v>
          </cell>
          <cell r="AT54">
            <v>24.997</v>
          </cell>
          <cell r="AU54">
            <v>24.997</v>
          </cell>
          <cell r="AV54">
            <v>24.997</v>
          </cell>
          <cell r="AW54">
            <v>24.997</v>
          </cell>
          <cell r="AX54">
            <v>50.001000000000005</v>
          </cell>
          <cell r="AY54">
            <v>50.001000000000005</v>
          </cell>
          <cell r="AZ54">
            <v>50.001000000000005</v>
          </cell>
          <cell r="BA54">
            <v>50.001000000000005</v>
          </cell>
          <cell r="BB54">
            <v>74.998000000000005</v>
          </cell>
          <cell r="BC54">
            <v>74.998000000000005</v>
          </cell>
          <cell r="BD54">
            <v>74.998000000000005</v>
          </cell>
          <cell r="BE54">
            <v>74.998000000000005</v>
          </cell>
          <cell r="BF54">
            <v>99.995000000000005</v>
          </cell>
          <cell r="BG54">
            <v>99.995000000000005</v>
          </cell>
          <cell r="BH54">
            <v>99.995000000000005</v>
          </cell>
          <cell r="BI54">
            <v>99.995000000000005</v>
          </cell>
          <cell r="BJ54">
            <v>124.999</v>
          </cell>
          <cell r="BK54">
            <v>124.999</v>
          </cell>
          <cell r="BL54">
            <v>124.999</v>
          </cell>
          <cell r="BM54">
            <v>124.999</v>
          </cell>
          <cell r="BN54">
            <v>149.99600000000001</v>
          </cell>
          <cell r="BO54">
            <v>149.99600000000001</v>
          </cell>
          <cell r="BP54">
            <v>149.99600000000001</v>
          </cell>
          <cell r="BQ54">
            <v>149.99600000000001</v>
          </cell>
          <cell r="BR54">
            <v>175</v>
          </cell>
          <cell r="BS54">
            <v>175</v>
          </cell>
          <cell r="BT54">
            <v>175</v>
          </cell>
          <cell r="BU54">
            <v>175</v>
          </cell>
          <cell r="BV54">
            <v>199.99699999999999</v>
          </cell>
          <cell r="BW54">
            <v>199.99699999999999</v>
          </cell>
          <cell r="BX54">
            <v>199.99699999999999</v>
          </cell>
          <cell r="BY54">
            <v>199.99699999999999</v>
          </cell>
          <cell r="BZ54">
            <v>225.001</v>
          </cell>
          <cell r="CA54">
            <v>225.001</v>
          </cell>
          <cell r="CB54">
            <v>225.001</v>
          </cell>
          <cell r="CC54">
            <v>225.001</v>
          </cell>
          <cell r="CD54">
            <v>249.99799999999999</v>
          </cell>
          <cell r="CE54">
            <v>249.99799999999999</v>
          </cell>
          <cell r="CF54">
            <v>249.99799999999999</v>
          </cell>
          <cell r="CG54">
            <v>249.99799999999999</v>
          </cell>
          <cell r="CH54">
            <v>35</v>
          </cell>
          <cell r="CI54">
            <v>35</v>
          </cell>
          <cell r="CJ54">
            <v>35</v>
          </cell>
          <cell r="CK54">
            <v>35</v>
          </cell>
          <cell r="CL54">
            <v>35</v>
          </cell>
          <cell r="CM54">
            <v>70</v>
          </cell>
          <cell r="CN54">
            <v>70</v>
          </cell>
          <cell r="CO54">
            <v>70</v>
          </cell>
          <cell r="CP54">
            <v>70</v>
          </cell>
          <cell r="CQ54">
            <v>105</v>
          </cell>
          <cell r="CR54">
            <v>105</v>
          </cell>
          <cell r="CS54">
            <v>105</v>
          </cell>
          <cell r="CT54">
            <v>105</v>
          </cell>
          <cell r="CU54">
            <v>140</v>
          </cell>
          <cell r="CV54">
            <v>140</v>
          </cell>
          <cell r="CW54">
            <v>140</v>
          </cell>
          <cell r="CX54">
            <v>140</v>
          </cell>
          <cell r="CY54">
            <v>175</v>
          </cell>
          <cell r="CZ54">
            <v>175</v>
          </cell>
          <cell r="DA54">
            <v>175</v>
          </cell>
          <cell r="DB54">
            <v>175</v>
          </cell>
          <cell r="DC54">
            <v>210</v>
          </cell>
          <cell r="DD54">
            <v>210</v>
          </cell>
          <cell r="DE54">
            <v>210</v>
          </cell>
          <cell r="DF54">
            <v>210</v>
          </cell>
          <cell r="DG54">
            <v>245</v>
          </cell>
          <cell r="DH54">
            <v>245</v>
          </cell>
          <cell r="DI54">
            <v>245</v>
          </cell>
          <cell r="DJ54">
            <v>245</v>
          </cell>
          <cell r="DK54">
            <v>280</v>
          </cell>
          <cell r="DL54">
            <v>280</v>
          </cell>
          <cell r="DM54">
            <v>280</v>
          </cell>
          <cell r="DN54">
            <v>280</v>
          </cell>
          <cell r="DO54">
            <v>315</v>
          </cell>
          <cell r="DP54">
            <v>315</v>
          </cell>
          <cell r="DQ54">
            <v>315</v>
          </cell>
          <cell r="DR54">
            <v>315</v>
          </cell>
          <cell r="DS54">
            <v>350</v>
          </cell>
          <cell r="DT54">
            <v>350</v>
          </cell>
          <cell r="DU54">
            <v>350</v>
          </cell>
          <cell r="DV54">
            <v>350</v>
          </cell>
          <cell r="DW54">
            <v>35</v>
          </cell>
          <cell r="DX54">
            <v>35</v>
          </cell>
          <cell r="DY54">
            <v>35</v>
          </cell>
          <cell r="DZ54">
            <v>35</v>
          </cell>
          <cell r="EA54">
            <v>35</v>
          </cell>
          <cell r="EB54">
            <v>70</v>
          </cell>
          <cell r="EC54">
            <v>70</v>
          </cell>
          <cell r="ED54">
            <v>70</v>
          </cell>
          <cell r="EE54">
            <v>70</v>
          </cell>
          <cell r="EF54">
            <v>105</v>
          </cell>
          <cell r="EG54">
            <v>105</v>
          </cell>
          <cell r="EH54">
            <v>105</v>
          </cell>
          <cell r="EI54">
            <v>105</v>
          </cell>
          <cell r="EJ54">
            <v>140</v>
          </cell>
          <cell r="EK54">
            <v>140</v>
          </cell>
          <cell r="EL54">
            <v>140</v>
          </cell>
          <cell r="EM54">
            <v>140</v>
          </cell>
          <cell r="EN54">
            <v>175</v>
          </cell>
          <cell r="EO54">
            <v>175</v>
          </cell>
          <cell r="EP54">
            <v>175</v>
          </cell>
          <cell r="EQ54">
            <v>175</v>
          </cell>
          <cell r="ER54">
            <v>210</v>
          </cell>
          <cell r="ES54">
            <v>210</v>
          </cell>
          <cell r="ET54">
            <v>210</v>
          </cell>
          <cell r="EU54">
            <v>210</v>
          </cell>
          <cell r="EV54">
            <v>245</v>
          </cell>
          <cell r="EW54">
            <v>245</v>
          </cell>
          <cell r="EX54">
            <v>245</v>
          </cell>
          <cell r="EY54">
            <v>245</v>
          </cell>
          <cell r="EZ54">
            <v>280</v>
          </cell>
          <cell r="FA54">
            <v>280</v>
          </cell>
          <cell r="FB54">
            <v>280</v>
          </cell>
          <cell r="FC54">
            <v>280</v>
          </cell>
          <cell r="FD54">
            <v>315</v>
          </cell>
          <cell r="FE54">
            <v>315</v>
          </cell>
          <cell r="FF54">
            <v>315</v>
          </cell>
          <cell r="FG54">
            <v>315</v>
          </cell>
          <cell r="FH54">
            <v>350</v>
          </cell>
          <cell r="FI54">
            <v>350</v>
          </cell>
          <cell r="FJ54">
            <v>350</v>
          </cell>
          <cell r="FK54">
            <v>350</v>
          </cell>
          <cell r="FL54">
            <v>50.001000000000005</v>
          </cell>
          <cell r="FM54">
            <v>50.001000000000005</v>
          </cell>
          <cell r="FN54">
            <v>50.001000000000005</v>
          </cell>
          <cell r="FO54">
            <v>50.001000000000005</v>
          </cell>
          <cell r="FP54">
            <v>50.001000000000005</v>
          </cell>
          <cell r="FQ54">
            <v>100.00200000000001</v>
          </cell>
          <cell r="FR54">
            <v>100.00200000000001</v>
          </cell>
          <cell r="FS54">
            <v>100.00200000000001</v>
          </cell>
          <cell r="FT54">
            <v>100.00200000000001</v>
          </cell>
          <cell r="FU54">
            <v>150.00300000000001</v>
          </cell>
          <cell r="FV54">
            <v>150.00300000000001</v>
          </cell>
          <cell r="FW54">
            <v>150.00300000000001</v>
          </cell>
          <cell r="FX54">
            <v>150.00300000000001</v>
          </cell>
          <cell r="FY54">
            <v>200.00400000000002</v>
          </cell>
          <cell r="FZ54">
            <v>200.00400000000002</v>
          </cell>
          <cell r="GA54">
            <v>200.00400000000002</v>
          </cell>
          <cell r="GB54">
            <v>200.00400000000002</v>
          </cell>
          <cell r="GC54">
            <v>249.99799999999999</v>
          </cell>
          <cell r="GD54">
            <v>249.99799999999999</v>
          </cell>
          <cell r="GE54">
            <v>249.99799999999999</v>
          </cell>
          <cell r="GF54">
            <v>249.99799999999999</v>
          </cell>
          <cell r="GG54">
            <v>299.99900000000002</v>
          </cell>
          <cell r="GH54">
            <v>299.99900000000002</v>
          </cell>
          <cell r="GI54">
            <v>299.99900000000002</v>
          </cell>
          <cell r="GJ54">
            <v>299.99900000000002</v>
          </cell>
          <cell r="GK54">
            <v>350</v>
          </cell>
          <cell r="GL54">
            <v>350</v>
          </cell>
          <cell r="GM54">
            <v>350</v>
          </cell>
          <cell r="GN54">
            <v>350</v>
          </cell>
          <cell r="GO54">
            <v>400.00099999999998</v>
          </cell>
          <cell r="GP54">
            <v>400.00099999999998</v>
          </cell>
          <cell r="GQ54">
            <v>400.00099999999998</v>
          </cell>
          <cell r="GR54">
            <v>400.00099999999998</v>
          </cell>
          <cell r="GS54">
            <v>450.00200000000001</v>
          </cell>
          <cell r="GT54">
            <v>450.00200000000001</v>
          </cell>
          <cell r="GU54">
            <v>450.00200000000001</v>
          </cell>
          <cell r="GV54">
            <v>450.00200000000001</v>
          </cell>
          <cell r="GW54">
            <v>500.00299999999999</v>
          </cell>
          <cell r="GX54">
            <v>500.00299999999999</v>
          </cell>
          <cell r="GY54">
            <v>500.00299999999999</v>
          </cell>
          <cell r="GZ54">
            <v>500.00299999999999</v>
          </cell>
          <cell r="HA54">
            <v>80.003000000000014</v>
          </cell>
          <cell r="HB54">
            <v>80.003000000000014</v>
          </cell>
          <cell r="HC54">
            <v>80.003000000000014</v>
          </cell>
          <cell r="HD54">
            <v>80.003000000000014</v>
          </cell>
          <cell r="HE54">
            <v>80.003000000000014</v>
          </cell>
          <cell r="HF54">
            <v>159.999</v>
          </cell>
          <cell r="HG54">
            <v>159.999</v>
          </cell>
          <cell r="HH54">
            <v>159.999</v>
          </cell>
          <cell r="HI54">
            <v>159.999</v>
          </cell>
          <cell r="HJ54">
            <v>240.00200000000001</v>
          </cell>
          <cell r="HK54">
            <v>240.00200000000001</v>
          </cell>
          <cell r="HL54">
            <v>240.00200000000001</v>
          </cell>
          <cell r="HM54">
            <v>240.00200000000001</v>
          </cell>
          <cell r="HN54">
            <v>319.99799999999999</v>
          </cell>
          <cell r="HO54">
            <v>319.99799999999999</v>
          </cell>
          <cell r="HP54">
            <v>319.99799999999999</v>
          </cell>
          <cell r="HQ54">
            <v>319.99799999999999</v>
          </cell>
          <cell r="HR54">
            <v>400.00099999999998</v>
          </cell>
          <cell r="HS54">
            <v>400.00099999999998</v>
          </cell>
          <cell r="HT54">
            <v>400.00099999999998</v>
          </cell>
          <cell r="HU54">
            <v>400.00099999999998</v>
          </cell>
          <cell r="HV54">
            <v>480.00400000000002</v>
          </cell>
          <cell r="HW54">
            <v>480.00400000000002</v>
          </cell>
          <cell r="HX54">
            <v>480.00400000000002</v>
          </cell>
          <cell r="HY54">
            <v>480.00400000000002</v>
          </cell>
          <cell r="HZ54">
            <v>560</v>
          </cell>
          <cell r="IA54">
            <v>560</v>
          </cell>
          <cell r="IB54">
            <v>560</v>
          </cell>
          <cell r="IC54">
            <v>560</v>
          </cell>
          <cell r="ID54">
            <v>640.00299999999993</v>
          </cell>
          <cell r="IE54">
            <v>640.00299999999993</v>
          </cell>
          <cell r="IF54">
            <v>640.00299999999993</v>
          </cell>
          <cell r="IG54">
            <v>640.00299999999993</v>
          </cell>
          <cell r="IH54">
            <v>719.99900000000002</v>
          </cell>
          <cell r="II54">
            <v>719.99900000000002</v>
          </cell>
          <cell r="IJ54">
            <v>719.99900000000002</v>
          </cell>
          <cell r="IK54">
            <v>719.99900000000002</v>
          </cell>
          <cell r="IL54">
            <v>800.00199999999995</v>
          </cell>
          <cell r="IM54">
            <v>800.00199999999995</v>
          </cell>
          <cell r="IN54">
            <v>800.00199999999995</v>
          </cell>
          <cell r="IO54">
            <v>800.00199999999995</v>
          </cell>
        </row>
        <row r="55">
          <cell r="AS55">
            <v>12.4985</v>
          </cell>
          <cell r="AT55">
            <v>12.4985</v>
          </cell>
          <cell r="AU55">
            <v>12.4985</v>
          </cell>
          <cell r="AV55">
            <v>12.4985</v>
          </cell>
          <cell r="AW55">
            <v>12.4985</v>
          </cell>
          <cell r="AX55">
            <v>25.000500000000002</v>
          </cell>
          <cell r="AY55">
            <v>25.000500000000002</v>
          </cell>
          <cell r="AZ55">
            <v>25.000500000000002</v>
          </cell>
          <cell r="BA55">
            <v>25.000500000000002</v>
          </cell>
          <cell r="BB55">
            <v>37.499000000000002</v>
          </cell>
          <cell r="BC55">
            <v>37.499000000000002</v>
          </cell>
          <cell r="BD55">
            <v>37.499000000000002</v>
          </cell>
          <cell r="BE55">
            <v>37.499000000000002</v>
          </cell>
          <cell r="BF55">
            <v>49.997500000000002</v>
          </cell>
          <cell r="BG55">
            <v>49.997500000000002</v>
          </cell>
          <cell r="BH55">
            <v>49.997500000000002</v>
          </cell>
          <cell r="BI55">
            <v>49.997500000000002</v>
          </cell>
          <cell r="BJ55">
            <v>62.499499999999998</v>
          </cell>
          <cell r="BK55">
            <v>62.499499999999998</v>
          </cell>
          <cell r="BL55">
            <v>62.499499999999998</v>
          </cell>
          <cell r="BM55">
            <v>62.499499999999998</v>
          </cell>
          <cell r="BN55">
            <v>74.998000000000005</v>
          </cell>
          <cell r="BO55">
            <v>74.998000000000005</v>
          </cell>
          <cell r="BP55">
            <v>74.998000000000005</v>
          </cell>
          <cell r="BQ55">
            <v>74.998000000000005</v>
          </cell>
          <cell r="BR55">
            <v>87.5</v>
          </cell>
          <cell r="BS55">
            <v>87.5</v>
          </cell>
          <cell r="BT55">
            <v>87.5</v>
          </cell>
          <cell r="BU55">
            <v>87.5</v>
          </cell>
          <cell r="BV55">
            <v>99.998499999999993</v>
          </cell>
          <cell r="BW55">
            <v>99.998499999999993</v>
          </cell>
          <cell r="BX55">
            <v>99.998499999999993</v>
          </cell>
          <cell r="BY55">
            <v>99.998499999999993</v>
          </cell>
          <cell r="BZ55">
            <v>112.5005</v>
          </cell>
          <cell r="CA55">
            <v>112.5005</v>
          </cell>
          <cell r="CB55">
            <v>112.5005</v>
          </cell>
          <cell r="CC55">
            <v>112.5005</v>
          </cell>
          <cell r="CD55">
            <v>124.999</v>
          </cell>
          <cell r="CE55">
            <v>124.999</v>
          </cell>
          <cell r="CF55">
            <v>124.999</v>
          </cell>
          <cell r="CG55">
            <v>124.999</v>
          </cell>
          <cell r="CH55">
            <v>17.5</v>
          </cell>
          <cell r="CI55">
            <v>17.5</v>
          </cell>
          <cell r="CJ55">
            <v>17.5</v>
          </cell>
          <cell r="CK55">
            <v>17.5</v>
          </cell>
          <cell r="CL55">
            <v>17.5</v>
          </cell>
          <cell r="CM55">
            <v>35</v>
          </cell>
          <cell r="CN55">
            <v>35</v>
          </cell>
          <cell r="CO55">
            <v>35</v>
          </cell>
          <cell r="CP55">
            <v>35</v>
          </cell>
          <cell r="CQ55">
            <v>52.5</v>
          </cell>
          <cell r="CR55">
            <v>52.5</v>
          </cell>
          <cell r="CS55">
            <v>52.5</v>
          </cell>
          <cell r="CT55">
            <v>52.5</v>
          </cell>
          <cell r="CU55">
            <v>70</v>
          </cell>
          <cell r="CV55">
            <v>70</v>
          </cell>
          <cell r="CW55">
            <v>70</v>
          </cell>
          <cell r="CX55">
            <v>70</v>
          </cell>
          <cell r="CY55">
            <v>87.5</v>
          </cell>
          <cell r="CZ55">
            <v>87.5</v>
          </cell>
          <cell r="DA55">
            <v>87.5</v>
          </cell>
          <cell r="DB55">
            <v>87.5</v>
          </cell>
          <cell r="DC55">
            <v>105</v>
          </cell>
          <cell r="DD55">
            <v>105</v>
          </cell>
          <cell r="DE55">
            <v>105</v>
          </cell>
          <cell r="DF55">
            <v>105</v>
          </cell>
          <cell r="DG55">
            <v>122.5</v>
          </cell>
          <cell r="DH55">
            <v>122.5</v>
          </cell>
          <cell r="DI55">
            <v>122.5</v>
          </cell>
          <cell r="DJ55">
            <v>122.5</v>
          </cell>
          <cell r="DK55">
            <v>140</v>
          </cell>
          <cell r="DL55">
            <v>140</v>
          </cell>
          <cell r="DM55">
            <v>140</v>
          </cell>
          <cell r="DN55">
            <v>140</v>
          </cell>
          <cell r="DO55">
            <v>157.5</v>
          </cell>
          <cell r="DP55">
            <v>157.5</v>
          </cell>
          <cell r="DQ55">
            <v>157.5</v>
          </cell>
          <cell r="DR55">
            <v>157.5</v>
          </cell>
          <cell r="DS55">
            <v>175</v>
          </cell>
          <cell r="DT55">
            <v>175</v>
          </cell>
          <cell r="DU55">
            <v>175</v>
          </cell>
          <cell r="DV55">
            <v>175</v>
          </cell>
          <cell r="DW55">
            <v>17.5</v>
          </cell>
          <cell r="DX55">
            <v>17.5</v>
          </cell>
          <cell r="DY55">
            <v>17.5</v>
          </cell>
          <cell r="DZ55">
            <v>17.5</v>
          </cell>
          <cell r="EA55">
            <v>17.5</v>
          </cell>
          <cell r="EB55">
            <v>35</v>
          </cell>
          <cell r="EC55">
            <v>35</v>
          </cell>
          <cell r="ED55">
            <v>35</v>
          </cell>
          <cell r="EE55">
            <v>35</v>
          </cell>
          <cell r="EF55">
            <v>52.5</v>
          </cell>
          <cell r="EG55">
            <v>52.5</v>
          </cell>
          <cell r="EH55">
            <v>52.5</v>
          </cell>
          <cell r="EI55">
            <v>52.5</v>
          </cell>
          <cell r="EJ55">
            <v>70</v>
          </cell>
          <cell r="EK55">
            <v>70</v>
          </cell>
          <cell r="EL55">
            <v>70</v>
          </cell>
          <cell r="EM55">
            <v>70</v>
          </cell>
          <cell r="EN55">
            <v>87.5</v>
          </cell>
          <cell r="EO55">
            <v>87.5</v>
          </cell>
          <cell r="EP55">
            <v>87.5</v>
          </cell>
          <cell r="EQ55">
            <v>87.5</v>
          </cell>
          <cell r="ER55">
            <v>105</v>
          </cell>
          <cell r="ES55">
            <v>105</v>
          </cell>
          <cell r="ET55">
            <v>105</v>
          </cell>
          <cell r="EU55">
            <v>105</v>
          </cell>
          <cell r="EV55">
            <v>122.5</v>
          </cell>
          <cell r="EW55">
            <v>122.5</v>
          </cell>
          <cell r="EX55">
            <v>122.5</v>
          </cell>
          <cell r="EY55">
            <v>122.5</v>
          </cell>
          <cell r="EZ55">
            <v>140</v>
          </cell>
          <cell r="FA55">
            <v>140</v>
          </cell>
          <cell r="FB55">
            <v>140</v>
          </cell>
          <cell r="FC55">
            <v>140</v>
          </cell>
          <cell r="FD55">
            <v>157.5</v>
          </cell>
          <cell r="FE55">
            <v>157.5</v>
          </cell>
          <cell r="FF55">
            <v>157.5</v>
          </cell>
          <cell r="FG55">
            <v>157.5</v>
          </cell>
          <cell r="FH55">
            <v>175</v>
          </cell>
          <cell r="FI55">
            <v>175</v>
          </cell>
          <cell r="FJ55">
            <v>175</v>
          </cell>
          <cell r="FK55">
            <v>175</v>
          </cell>
          <cell r="FL55">
            <v>25.000500000000002</v>
          </cell>
          <cell r="FM55">
            <v>25.000500000000002</v>
          </cell>
          <cell r="FN55">
            <v>25.000500000000002</v>
          </cell>
          <cell r="FO55">
            <v>25.000500000000002</v>
          </cell>
          <cell r="FP55">
            <v>25.000500000000002</v>
          </cell>
          <cell r="FQ55">
            <v>50.001000000000005</v>
          </cell>
          <cell r="FR55">
            <v>50.001000000000005</v>
          </cell>
          <cell r="FS55">
            <v>50.001000000000005</v>
          </cell>
          <cell r="FT55">
            <v>50.001000000000005</v>
          </cell>
          <cell r="FU55">
            <v>75.001500000000007</v>
          </cell>
          <cell r="FV55">
            <v>75.001500000000007</v>
          </cell>
          <cell r="FW55">
            <v>75.001500000000007</v>
          </cell>
          <cell r="FX55">
            <v>75.001500000000007</v>
          </cell>
          <cell r="FY55">
            <v>100.00200000000001</v>
          </cell>
          <cell r="FZ55">
            <v>100.00200000000001</v>
          </cell>
          <cell r="GA55">
            <v>100.00200000000001</v>
          </cell>
          <cell r="GB55">
            <v>100.00200000000001</v>
          </cell>
          <cell r="GC55">
            <v>124.999</v>
          </cell>
          <cell r="GD55">
            <v>124.999</v>
          </cell>
          <cell r="GE55">
            <v>124.999</v>
          </cell>
          <cell r="GF55">
            <v>124.999</v>
          </cell>
          <cell r="GG55">
            <v>149.99950000000001</v>
          </cell>
          <cell r="GH55">
            <v>149.99950000000001</v>
          </cell>
          <cell r="GI55">
            <v>149.99950000000001</v>
          </cell>
          <cell r="GJ55">
            <v>149.99950000000001</v>
          </cell>
          <cell r="GK55">
            <v>175</v>
          </cell>
          <cell r="GL55">
            <v>175</v>
          </cell>
          <cell r="GM55">
            <v>175</v>
          </cell>
          <cell r="GN55">
            <v>175</v>
          </cell>
          <cell r="GO55">
            <v>200.00049999999999</v>
          </cell>
          <cell r="GP55">
            <v>200.00049999999999</v>
          </cell>
          <cell r="GQ55">
            <v>200.00049999999999</v>
          </cell>
          <cell r="GR55">
            <v>200.00049999999999</v>
          </cell>
          <cell r="GS55">
            <v>225.001</v>
          </cell>
          <cell r="GT55">
            <v>225.001</v>
          </cell>
          <cell r="GU55">
            <v>225.001</v>
          </cell>
          <cell r="GV55">
            <v>225.001</v>
          </cell>
          <cell r="GW55">
            <v>250.00149999999999</v>
          </cell>
          <cell r="GX55">
            <v>250.00149999999999</v>
          </cell>
          <cell r="GY55">
            <v>250.00149999999999</v>
          </cell>
          <cell r="GZ55">
            <v>250.00149999999999</v>
          </cell>
          <cell r="HA55">
            <v>40.001500000000007</v>
          </cell>
          <cell r="HB55">
            <v>40.001500000000007</v>
          </cell>
          <cell r="HC55">
            <v>40.001500000000007</v>
          </cell>
          <cell r="HD55">
            <v>40.001500000000007</v>
          </cell>
          <cell r="HE55">
            <v>40.001500000000007</v>
          </cell>
          <cell r="HF55">
            <v>79.999499999999998</v>
          </cell>
          <cell r="HG55">
            <v>79.999499999999998</v>
          </cell>
          <cell r="HH55">
            <v>79.999499999999998</v>
          </cell>
          <cell r="HI55">
            <v>79.999499999999998</v>
          </cell>
          <cell r="HJ55">
            <v>120.001</v>
          </cell>
          <cell r="HK55">
            <v>120.001</v>
          </cell>
          <cell r="HL55">
            <v>120.001</v>
          </cell>
          <cell r="HM55">
            <v>120.001</v>
          </cell>
          <cell r="HN55">
            <v>159.999</v>
          </cell>
          <cell r="HO55">
            <v>159.999</v>
          </cell>
          <cell r="HP55">
            <v>159.999</v>
          </cell>
          <cell r="HQ55">
            <v>159.999</v>
          </cell>
          <cell r="HR55">
            <v>200.00049999999999</v>
          </cell>
          <cell r="HS55">
            <v>200.00049999999999</v>
          </cell>
          <cell r="HT55">
            <v>200.00049999999999</v>
          </cell>
          <cell r="HU55">
            <v>200.00049999999999</v>
          </cell>
          <cell r="HV55">
            <v>240.00200000000001</v>
          </cell>
          <cell r="HW55">
            <v>240.00200000000001</v>
          </cell>
          <cell r="HX55">
            <v>240.00200000000001</v>
          </cell>
          <cell r="HY55">
            <v>240.00200000000001</v>
          </cell>
          <cell r="HZ55">
            <v>280</v>
          </cell>
          <cell r="IA55">
            <v>280</v>
          </cell>
          <cell r="IB55">
            <v>280</v>
          </cell>
          <cell r="IC55">
            <v>280</v>
          </cell>
          <cell r="ID55">
            <v>320.00149999999996</v>
          </cell>
          <cell r="IE55">
            <v>320.00149999999996</v>
          </cell>
          <cell r="IF55">
            <v>320.00149999999996</v>
          </cell>
          <cell r="IG55">
            <v>320.00149999999996</v>
          </cell>
          <cell r="IH55">
            <v>359.99950000000001</v>
          </cell>
          <cell r="II55">
            <v>359.99950000000001</v>
          </cell>
          <cell r="IJ55">
            <v>359.99950000000001</v>
          </cell>
          <cell r="IK55">
            <v>359.99950000000001</v>
          </cell>
          <cell r="IL55">
            <v>400.00099999999998</v>
          </cell>
          <cell r="IM55">
            <v>400.00099999999998</v>
          </cell>
          <cell r="IN55">
            <v>400.00099999999998</v>
          </cell>
          <cell r="IO55">
            <v>400.00099999999998</v>
          </cell>
        </row>
        <row r="56">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DW56">
            <v>0</v>
          </cell>
          <cell r="DX56">
            <v>0</v>
          </cell>
          <cell r="DY56">
            <v>0</v>
          </cell>
          <cell r="DZ56">
            <v>0</v>
          </cell>
          <cell r="EA56">
            <v>0</v>
          </cell>
          <cell r="EB56">
            <v>0</v>
          </cell>
          <cell r="EC56">
            <v>0</v>
          </cell>
          <cell r="ED56">
            <v>0</v>
          </cell>
          <cell r="EE56">
            <v>0</v>
          </cell>
          <cell r="EF56">
            <v>0</v>
          </cell>
          <cell r="EG56">
            <v>0</v>
          </cell>
          <cell r="EH56">
            <v>0</v>
          </cell>
          <cell r="EI56">
            <v>0</v>
          </cell>
          <cell r="EJ56">
            <v>0</v>
          </cell>
          <cell r="EK56">
            <v>0</v>
          </cell>
          <cell r="EL56">
            <v>0</v>
          </cell>
          <cell r="EM56">
            <v>0</v>
          </cell>
          <cell r="EN56">
            <v>0</v>
          </cell>
          <cell r="EO56">
            <v>0</v>
          </cell>
          <cell r="EP56">
            <v>0</v>
          </cell>
          <cell r="EQ56">
            <v>0</v>
          </cell>
          <cell r="ER56">
            <v>0</v>
          </cell>
          <cell r="ES56">
            <v>0</v>
          </cell>
          <cell r="ET56">
            <v>0</v>
          </cell>
          <cell r="EU56">
            <v>0</v>
          </cell>
          <cell r="EV56">
            <v>0</v>
          </cell>
          <cell r="EW56">
            <v>0</v>
          </cell>
          <cell r="EX56">
            <v>0</v>
          </cell>
          <cell r="EY56">
            <v>0</v>
          </cell>
          <cell r="EZ56">
            <v>0</v>
          </cell>
          <cell r="FA56">
            <v>0</v>
          </cell>
          <cell r="FB56">
            <v>0</v>
          </cell>
          <cell r="FC56">
            <v>0</v>
          </cell>
          <cell r="FD56">
            <v>0</v>
          </cell>
          <cell r="FE56">
            <v>0</v>
          </cell>
          <cell r="FF56">
            <v>0</v>
          </cell>
          <cell r="FG56">
            <v>0</v>
          </cell>
          <cell r="FH56">
            <v>0</v>
          </cell>
          <cell r="FI56">
            <v>0</v>
          </cell>
          <cell r="FJ56">
            <v>0</v>
          </cell>
          <cell r="FK56">
            <v>0</v>
          </cell>
          <cell r="FL56">
            <v>0</v>
          </cell>
          <cell r="FM56">
            <v>0</v>
          </cell>
          <cell r="FN56">
            <v>0</v>
          </cell>
          <cell r="FO56">
            <v>0</v>
          </cell>
          <cell r="FP56">
            <v>0</v>
          </cell>
          <cell r="FQ56">
            <v>0</v>
          </cell>
          <cell r="FR56">
            <v>0</v>
          </cell>
          <cell r="FS56">
            <v>0</v>
          </cell>
          <cell r="FT56">
            <v>0</v>
          </cell>
          <cell r="FU56">
            <v>0</v>
          </cell>
          <cell r="FV56">
            <v>0</v>
          </cell>
          <cell r="FW56">
            <v>0</v>
          </cell>
          <cell r="FX56">
            <v>0</v>
          </cell>
          <cell r="FY56">
            <v>0</v>
          </cell>
          <cell r="FZ56">
            <v>0</v>
          </cell>
          <cell r="GA56">
            <v>0</v>
          </cell>
          <cell r="GB56">
            <v>0</v>
          </cell>
          <cell r="GC56">
            <v>0</v>
          </cell>
          <cell r="GD56">
            <v>0</v>
          </cell>
          <cell r="GE56">
            <v>0</v>
          </cell>
          <cell r="GF56">
            <v>0</v>
          </cell>
          <cell r="GG56">
            <v>0</v>
          </cell>
          <cell r="GH56">
            <v>0</v>
          </cell>
          <cell r="GI56">
            <v>0</v>
          </cell>
          <cell r="GJ56">
            <v>0</v>
          </cell>
          <cell r="GK56">
            <v>0</v>
          </cell>
          <cell r="GL56">
            <v>0</v>
          </cell>
          <cell r="GM56">
            <v>0</v>
          </cell>
          <cell r="GN56">
            <v>0</v>
          </cell>
          <cell r="GO56">
            <v>0</v>
          </cell>
          <cell r="GP56">
            <v>0</v>
          </cell>
          <cell r="GQ56">
            <v>0</v>
          </cell>
          <cell r="GR56">
            <v>0</v>
          </cell>
          <cell r="GS56">
            <v>0</v>
          </cell>
          <cell r="GT56">
            <v>0</v>
          </cell>
          <cell r="GU56">
            <v>0</v>
          </cell>
          <cell r="GV56">
            <v>0</v>
          </cell>
          <cell r="GW56">
            <v>0</v>
          </cell>
          <cell r="GX56">
            <v>0</v>
          </cell>
          <cell r="GY56">
            <v>0</v>
          </cell>
          <cell r="GZ56">
            <v>0</v>
          </cell>
          <cell r="HA56">
            <v>0</v>
          </cell>
          <cell r="HB56">
            <v>0</v>
          </cell>
          <cell r="HC56">
            <v>0</v>
          </cell>
          <cell r="HD56">
            <v>0</v>
          </cell>
          <cell r="HE56">
            <v>0</v>
          </cell>
          <cell r="HF56">
            <v>0</v>
          </cell>
          <cell r="HG56">
            <v>0</v>
          </cell>
          <cell r="HH56">
            <v>0</v>
          </cell>
          <cell r="HI56">
            <v>0</v>
          </cell>
          <cell r="HJ56">
            <v>0</v>
          </cell>
          <cell r="HK56">
            <v>0</v>
          </cell>
          <cell r="HL56">
            <v>0</v>
          </cell>
          <cell r="HM56">
            <v>0</v>
          </cell>
          <cell r="HN56">
            <v>0</v>
          </cell>
          <cell r="HO56">
            <v>0</v>
          </cell>
          <cell r="HP56">
            <v>0</v>
          </cell>
          <cell r="HQ56">
            <v>0</v>
          </cell>
          <cell r="HR56">
            <v>0</v>
          </cell>
          <cell r="HS56">
            <v>0</v>
          </cell>
          <cell r="HT56">
            <v>0</v>
          </cell>
          <cell r="HU56">
            <v>0</v>
          </cell>
          <cell r="HV56">
            <v>0</v>
          </cell>
          <cell r="HW56">
            <v>0</v>
          </cell>
          <cell r="HX56">
            <v>0</v>
          </cell>
          <cell r="HY56">
            <v>0</v>
          </cell>
          <cell r="HZ56">
            <v>0</v>
          </cell>
          <cell r="IA56">
            <v>0</v>
          </cell>
          <cell r="IB56">
            <v>0</v>
          </cell>
          <cell r="IC56">
            <v>0</v>
          </cell>
          <cell r="ID56">
            <v>0</v>
          </cell>
          <cell r="IE56">
            <v>0</v>
          </cell>
          <cell r="IF56">
            <v>0</v>
          </cell>
          <cell r="IG56">
            <v>0</v>
          </cell>
          <cell r="IH56">
            <v>0</v>
          </cell>
          <cell r="II56">
            <v>0</v>
          </cell>
          <cell r="IJ56">
            <v>0</v>
          </cell>
          <cell r="IK56">
            <v>0</v>
          </cell>
          <cell r="IL56">
            <v>0</v>
          </cell>
          <cell r="IM56">
            <v>0</v>
          </cell>
          <cell r="IN56">
            <v>0</v>
          </cell>
          <cell r="IO56">
            <v>0</v>
          </cell>
        </row>
        <row r="72">
          <cell r="B72" t="str">
            <v>NEW DESIGN</v>
          </cell>
          <cell r="D72">
            <v>80.003000000000014</v>
          </cell>
          <cell r="E72">
            <v>80.003000000000014</v>
          </cell>
          <cell r="F72">
            <v>80.003000000000014</v>
          </cell>
          <cell r="G72">
            <v>80.003000000000014</v>
          </cell>
          <cell r="H72">
            <v>80.003000000000014</v>
          </cell>
          <cell r="I72">
            <v>80.003000000000014</v>
          </cell>
          <cell r="J72">
            <v>80.003000000000014</v>
          </cell>
          <cell r="K72">
            <v>80.003000000000014</v>
          </cell>
          <cell r="L72">
            <v>80.003000000000014</v>
          </cell>
          <cell r="M72">
            <v>80.003000000000014</v>
          </cell>
        </row>
        <row r="73">
          <cell r="B73" t="str">
            <v>REPEAT &gt; 12 MONTHS</v>
          </cell>
          <cell r="D73">
            <v>40.001500000000007</v>
          </cell>
          <cell r="E73">
            <v>40.001500000000007</v>
          </cell>
          <cell r="F73">
            <v>40.001500000000007</v>
          </cell>
          <cell r="G73">
            <v>40.001500000000007</v>
          </cell>
          <cell r="H73">
            <v>40.001500000000007</v>
          </cell>
          <cell r="I73">
            <v>40.001500000000007</v>
          </cell>
          <cell r="J73">
            <v>40.001500000000007</v>
          </cell>
          <cell r="K73">
            <v>40.001500000000007</v>
          </cell>
          <cell r="L73">
            <v>40.001500000000007</v>
          </cell>
          <cell r="M73">
            <v>40.001500000000007</v>
          </cell>
        </row>
        <row r="74">
          <cell r="B74" t="str">
            <v>REPEAT &lt;12 MONTHS</v>
          </cell>
          <cell r="D74">
            <v>0</v>
          </cell>
          <cell r="E74">
            <v>0</v>
          </cell>
          <cell r="F74">
            <v>0</v>
          </cell>
          <cell r="G74">
            <v>0</v>
          </cell>
          <cell r="H74">
            <v>0</v>
          </cell>
          <cell r="I74">
            <v>0</v>
          </cell>
          <cell r="J74">
            <v>0</v>
          </cell>
          <cell r="K74">
            <v>0</v>
          </cell>
          <cell r="L74">
            <v>0</v>
          </cell>
          <cell r="M74">
            <v>0</v>
          </cell>
        </row>
        <row r="77">
          <cell r="C77" t="str">
            <v>RESET</v>
          </cell>
          <cell r="D77" t="str">
            <v>A41 COLOURWHITE COTTON OR NATURAL CALICO</v>
          </cell>
          <cell r="E77" t="str">
            <v>A41 COLOURDARK COTTON OR HEAVY CALICO</v>
          </cell>
          <cell r="F77" t="str">
            <v>A41 COLOURJUTE OR DARK CANVAS</v>
          </cell>
          <cell r="G77" t="str">
            <v>A42 COLOURSWHITE COTTON OR NATURAL CALICO</v>
          </cell>
          <cell r="H77" t="str">
            <v>A42 COLOURSDARK COTTON OR HEAVY CALICO</v>
          </cell>
          <cell r="I77" t="str">
            <v>A42 COLOURSJUTE OR DARK CANVAS</v>
          </cell>
          <cell r="J77" t="str">
            <v>A43 COLOURSWHITE COTTON OR NATURAL CALICO</v>
          </cell>
          <cell r="K77" t="str">
            <v>A43 COLOURSDARK COTTON OR HEAVY CALICO</v>
          </cell>
          <cell r="L77" t="str">
            <v>A43 COLOURSJUTE OR DARK CANVAS</v>
          </cell>
          <cell r="M77" t="str">
            <v>A44 COLOURSWHITE COTTON OR NATURAL CALICO</v>
          </cell>
          <cell r="N77" t="str">
            <v>A44 COLOURSDARK COTTON OR HEAVY CALICO</v>
          </cell>
          <cell r="O77" t="str">
            <v>A44 COLOURSJUTE OR DARK CANVAS</v>
          </cell>
          <cell r="P77" t="str">
            <v>A45 COLOURS WHITE COTTON OR NATURAL CALICO</v>
          </cell>
          <cell r="Q77" t="str">
            <v>A45 COLOURSDARK COTTON OR HEAVY CALICO</v>
          </cell>
          <cell r="R77" t="str">
            <v>A45 COLOURSJUTE OR DARK CANVAS</v>
          </cell>
          <cell r="S77" t="str">
            <v>A46 COLOURSWHITE COTTON OR NATURAL CALICO</v>
          </cell>
          <cell r="T77" t="str">
            <v>A46 COLOURSDARK COTTON OR HEAVY CALICO</v>
          </cell>
          <cell r="U77" t="str">
            <v>A46 COLOURSJUTE OR DARK CANVAS</v>
          </cell>
          <cell r="V77" t="str">
            <v>A31 COLOURWHITE COTTON OR NATURAL CALICO</v>
          </cell>
          <cell r="W77" t="str">
            <v>A31 COLOURDARK COTTON OR HEAVY CALICO</v>
          </cell>
          <cell r="X77" t="str">
            <v>A31 COLOURJUTE OR DARK CANVAS</v>
          </cell>
          <cell r="Y77" t="str">
            <v>A32 COLOURSWHITE COTTON OR NATURAL CALICO</v>
          </cell>
          <cell r="Z77" t="str">
            <v>A32 COLOURSDARK COTTON OR HEAVY CALICO</v>
          </cell>
          <cell r="AA77" t="str">
            <v>A32 COLOURSJUTE OR DARK CANVAS</v>
          </cell>
          <cell r="AB77" t="str">
            <v>A33 COLOURSWHITE COTTON OR NATURAL CALICO</v>
          </cell>
          <cell r="AC77" t="str">
            <v>A33 COLOURSDARK COTTON OR HEAVY CALICO</v>
          </cell>
          <cell r="AD77" t="str">
            <v>A33 COLOURSJUTE OR DARK CANVAS</v>
          </cell>
          <cell r="AE77" t="str">
            <v>A34 COLOURSWHITE COTTON OR NATURAL CALICO</v>
          </cell>
          <cell r="AF77" t="str">
            <v>A34 COLOURSDARK COTTON OR HEAVY CALICO</v>
          </cell>
          <cell r="AG77" t="str">
            <v>A34 COLOURSJUTE OR DARK CANVAS</v>
          </cell>
          <cell r="AH77" t="str">
            <v>A35 COLOURSWHITE COTTON OR NATURAL CALICO</v>
          </cell>
          <cell r="AI77" t="str">
            <v>A35 COLOURSDARK COTTON OR HEAVY CALICO</v>
          </cell>
          <cell r="AJ77" t="str">
            <v>A35 COLOURSJUTE OR DARK CANVAS</v>
          </cell>
          <cell r="AK77" t="str">
            <v>A36 COLOURS WHITE COTTON OR NATURAL CALICO</v>
          </cell>
          <cell r="AL77" t="str">
            <v>A36 COLOURSDARK COTTON OR HEAVY CALICO</v>
          </cell>
          <cell r="AM77" t="str">
            <v>A36 COLOURSJUTE OR DARK CANVAS</v>
          </cell>
        </row>
        <row r="78">
          <cell r="D78">
            <v>15.000000000000002</v>
          </cell>
          <cell r="E78">
            <v>18.600000000000005</v>
          </cell>
          <cell r="F78">
            <v>22.200000000000003</v>
          </cell>
          <cell r="G78">
            <v>18.600000000000005</v>
          </cell>
          <cell r="H78">
            <v>22.200000000000003</v>
          </cell>
          <cell r="I78">
            <v>25.800000000000008</v>
          </cell>
          <cell r="J78">
            <v>22.200000000000003</v>
          </cell>
          <cell r="K78">
            <v>25.800000000000008</v>
          </cell>
          <cell r="L78">
            <v>29.400000000000013</v>
          </cell>
          <cell r="M78">
            <v>25.800000000000008</v>
          </cell>
          <cell r="N78">
            <v>29.400000000000013</v>
          </cell>
          <cell r="O78">
            <v>33.000000000000007</v>
          </cell>
          <cell r="P78">
            <v>29.400000000000013</v>
          </cell>
          <cell r="Q78">
            <v>33.000000000000007</v>
          </cell>
          <cell r="R78">
            <v>36.600000000000009</v>
          </cell>
          <cell r="S78">
            <v>33.000000000000007</v>
          </cell>
          <cell r="T78">
            <v>36.600000000000009</v>
          </cell>
          <cell r="U78">
            <v>40.200000000000017</v>
          </cell>
          <cell r="V78">
            <v>18.899999999999999</v>
          </cell>
          <cell r="W78">
            <v>23.22</v>
          </cell>
          <cell r="X78">
            <v>27.540000000000006</v>
          </cell>
          <cell r="Y78">
            <v>23.22</v>
          </cell>
          <cell r="Z78">
            <v>27.540000000000006</v>
          </cell>
          <cell r="AA78">
            <v>31.860000000000007</v>
          </cell>
          <cell r="AB78">
            <v>27.540000000000006</v>
          </cell>
          <cell r="AC78">
            <v>31.860000000000007</v>
          </cell>
          <cell r="AD78">
            <v>36.180000000000007</v>
          </cell>
          <cell r="AE78">
            <v>31.860000000000007</v>
          </cell>
          <cell r="AF78">
            <v>36.180000000000007</v>
          </cell>
          <cell r="AG78">
            <v>40.500000000000007</v>
          </cell>
          <cell r="AH78">
            <v>36.180000000000007</v>
          </cell>
          <cell r="AI78">
            <v>40.500000000000007</v>
          </cell>
          <cell r="AJ78">
            <v>44.820000000000007</v>
          </cell>
          <cell r="AK78">
            <v>40.500000000000007</v>
          </cell>
          <cell r="AL78">
            <v>44.820000000000007</v>
          </cell>
          <cell r="AM78">
            <v>49.140000000000015</v>
          </cell>
        </row>
        <row r="79">
          <cell r="D79">
            <v>3.7500000000000004</v>
          </cell>
          <cell r="E79">
            <v>4.6500000000000012</v>
          </cell>
          <cell r="F79">
            <v>5.5500000000000007</v>
          </cell>
          <cell r="G79">
            <v>4.6500000000000012</v>
          </cell>
          <cell r="H79">
            <v>5.5500000000000007</v>
          </cell>
          <cell r="I79">
            <v>6.450000000000002</v>
          </cell>
          <cell r="J79">
            <v>5.5500000000000007</v>
          </cell>
          <cell r="K79">
            <v>6.450000000000002</v>
          </cell>
          <cell r="L79">
            <v>7.3500000000000032</v>
          </cell>
          <cell r="M79">
            <v>6.450000000000002</v>
          </cell>
          <cell r="N79">
            <v>7.3500000000000032</v>
          </cell>
          <cell r="O79">
            <v>8.2500000000000018</v>
          </cell>
          <cell r="P79">
            <v>7.3500000000000032</v>
          </cell>
          <cell r="Q79">
            <v>8.2500000000000018</v>
          </cell>
          <cell r="R79">
            <v>9.1500000000000021</v>
          </cell>
          <cell r="S79">
            <v>8.2500000000000018</v>
          </cell>
          <cell r="T79">
            <v>9.1500000000000021</v>
          </cell>
          <cell r="U79">
            <v>10.050000000000004</v>
          </cell>
          <cell r="V79">
            <v>4.9500000000000011</v>
          </cell>
          <cell r="W79">
            <v>6.0300000000000011</v>
          </cell>
          <cell r="X79">
            <v>7.1100000000000021</v>
          </cell>
          <cell r="Y79">
            <v>6.0300000000000011</v>
          </cell>
          <cell r="Z79">
            <v>7.1100000000000021</v>
          </cell>
          <cell r="AA79">
            <v>8.1900000000000013</v>
          </cell>
          <cell r="AB79">
            <v>7.1100000000000021</v>
          </cell>
          <cell r="AC79">
            <v>8.1900000000000013</v>
          </cell>
          <cell r="AD79">
            <v>9.2700000000000031</v>
          </cell>
          <cell r="AE79">
            <v>8.1900000000000013</v>
          </cell>
          <cell r="AF79">
            <v>9.2700000000000031</v>
          </cell>
          <cell r="AG79">
            <v>10.350000000000001</v>
          </cell>
          <cell r="AH79">
            <v>9.2700000000000031</v>
          </cell>
          <cell r="AI79">
            <v>10.350000000000001</v>
          </cell>
          <cell r="AJ79">
            <v>11.430000000000003</v>
          </cell>
          <cell r="AK79">
            <v>10.350000000000001</v>
          </cell>
          <cell r="AL79">
            <v>11.430000000000003</v>
          </cell>
          <cell r="AM79">
            <v>12.510000000000002</v>
          </cell>
        </row>
        <row r="80">
          <cell r="D80">
            <v>2.5</v>
          </cell>
          <cell r="E80">
            <v>3.1000000000000005</v>
          </cell>
          <cell r="F80">
            <v>3.7000000000000006</v>
          </cell>
          <cell r="G80">
            <v>3.1000000000000005</v>
          </cell>
          <cell r="H80">
            <v>3.7000000000000006</v>
          </cell>
          <cell r="I80">
            <v>4.3000000000000007</v>
          </cell>
          <cell r="J80">
            <v>3.7000000000000006</v>
          </cell>
          <cell r="K80">
            <v>4.3000000000000007</v>
          </cell>
          <cell r="L80">
            <v>4.9000000000000004</v>
          </cell>
          <cell r="M80">
            <v>4.3000000000000007</v>
          </cell>
          <cell r="N80">
            <v>4.9000000000000004</v>
          </cell>
          <cell r="O80">
            <v>5.5</v>
          </cell>
          <cell r="P80">
            <v>4.9000000000000004</v>
          </cell>
          <cell r="Q80">
            <v>5.5</v>
          </cell>
          <cell r="R80">
            <v>6.1</v>
          </cell>
          <cell r="S80">
            <v>5.5</v>
          </cell>
          <cell r="T80">
            <v>6.1</v>
          </cell>
          <cell r="U80">
            <v>6.6999999999999993</v>
          </cell>
          <cell r="V80">
            <v>3.3</v>
          </cell>
          <cell r="W80">
            <v>4.0199999999999996</v>
          </cell>
          <cell r="X80">
            <v>4.74</v>
          </cell>
          <cell r="Y80">
            <v>4.0199999999999996</v>
          </cell>
          <cell r="Z80">
            <v>4.74</v>
          </cell>
          <cell r="AA80">
            <v>5.4599999999999991</v>
          </cell>
          <cell r="AB80">
            <v>4.74</v>
          </cell>
          <cell r="AC80">
            <v>5.4599999999999991</v>
          </cell>
          <cell r="AD80">
            <v>6.18</v>
          </cell>
          <cell r="AE80">
            <v>5.4599999999999991</v>
          </cell>
          <cell r="AF80">
            <v>6.18</v>
          </cell>
          <cell r="AG80">
            <v>6.8999999999999986</v>
          </cell>
          <cell r="AH80">
            <v>6.18</v>
          </cell>
          <cell r="AI80">
            <v>6.8999999999999986</v>
          </cell>
          <cell r="AJ80">
            <v>7.6199999999999992</v>
          </cell>
          <cell r="AK80">
            <v>6.8999999999999986</v>
          </cell>
          <cell r="AL80">
            <v>7.6199999999999992</v>
          </cell>
          <cell r="AM80">
            <v>8.34</v>
          </cell>
        </row>
        <row r="81">
          <cell r="D81">
            <v>1.25</v>
          </cell>
          <cell r="E81">
            <v>1.5500000000000003</v>
          </cell>
          <cell r="F81">
            <v>1.7000000000000002</v>
          </cell>
          <cell r="G81">
            <v>1.5500000000000003</v>
          </cell>
          <cell r="H81">
            <v>1.7000000000000002</v>
          </cell>
          <cell r="I81">
            <v>1.85</v>
          </cell>
          <cell r="J81">
            <v>1.7000000000000002</v>
          </cell>
          <cell r="K81">
            <v>1.85</v>
          </cell>
          <cell r="L81">
            <v>2</v>
          </cell>
          <cell r="M81">
            <v>1.85</v>
          </cell>
          <cell r="N81">
            <v>2</v>
          </cell>
          <cell r="O81">
            <v>2.1500000000000004</v>
          </cell>
          <cell r="P81">
            <v>2</v>
          </cell>
          <cell r="Q81">
            <v>2.1500000000000004</v>
          </cell>
          <cell r="R81">
            <v>2.2999999999999998</v>
          </cell>
          <cell r="S81">
            <v>2.1500000000000004</v>
          </cell>
          <cell r="T81">
            <v>2.2999999999999998</v>
          </cell>
          <cell r="U81">
            <v>2.4500000000000002</v>
          </cell>
          <cell r="V81">
            <v>1.65</v>
          </cell>
          <cell r="W81">
            <v>2.0450000000000004</v>
          </cell>
          <cell r="X81">
            <v>2.2250000000000001</v>
          </cell>
          <cell r="Y81">
            <v>2.0450000000000004</v>
          </cell>
          <cell r="Z81">
            <v>2.2250000000000001</v>
          </cell>
          <cell r="AA81">
            <v>2.4049999999999998</v>
          </cell>
          <cell r="AB81">
            <v>2.2250000000000001</v>
          </cell>
          <cell r="AC81">
            <v>2.4049999999999998</v>
          </cell>
          <cell r="AD81">
            <v>2.585</v>
          </cell>
          <cell r="AE81">
            <v>2.4049999999999998</v>
          </cell>
          <cell r="AF81">
            <v>2.585</v>
          </cell>
          <cell r="AG81">
            <v>2.7649999999999997</v>
          </cell>
          <cell r="AH81">
            <v>2.585</v>
          </cell>
          <cell r="AI81">
            <v>2.7649999999999997</v>
          </cell>
          <cell r="AJ81">
            <v>2.9450000000000003</v>
          </cell>
          <cell r="AK81">
            <v>2.7649999999999997</v>
          </cell>
          <cell r="AL81">
            <v>2.9450000000000003</v>
          </cell>
          <cell r="AM81">
            <v>3.1249999999999996</v>
          </cell>
        </row>
        <row r="82">
          <cell r="D82">
            <v>0.7</v>
          </cell>
          <cell r="E82">
            <v>0.85000000000000009</v>
          </cell>
          <cell r="F82">
            <v>1</v>
          </cell>
          <cell r="G82">
            <v>0.85000000000000009</v>
          </cell>
          <cell r="H82">
            <v>1</v>
          </cell>
          <cell r="I82">
            <v>1.2000000000000002</v>
          </cell>
          <cell r="J82">
            <v>1</v>
          </cell>
          <cell r="K82">
            <v>1.2000000000000002</v>
          </cell>
          <cell r="L82">
            <v>1.4</v>
          </cell>
          <cell r="M82">
            <v>1.2000000000000002</v>
          </cell>
          <cell r="N82">
            <v>1.4</v>
          </cell>
          <cell r="O82">
            <v>1.6</v>
          </cell>
          <cell r="P82">
            <v>1.4</v>
          </cell>
          <cell r="Q82">
            <v>1.6</v>
          </cell>
          <cell r="R82">
            <v>1.7999999999999998</v>
          </cell>
          <cell r="S82">
            <v>1.6</v>
          </cell>
          <cell r="T82">
            <v>1.7999999999999998</v>
          </cell>
          <cell r="U82">
            <v>2</v>
          </cell>
          <cell r="V82">
            <v>0.94000000000000017</v>
          </cell>
          <cell r="W82">
            <v>1.17</v>
          </cell>
          <cell r="X82">
            <v>1.35</v>
          </cell>
          <cell r="Y82">
            <v>1.17</v>
          </cell>
          <cell r="Z82">
            <v>1.35</v>
          </cell>
          <cell r="AA82">
            <v>1.5899999999999999</v>
          </cell>
          <cell r="AB82">
            <v>1.35</v>
          </cell>
          <cell r="AC82">
            <v>1.5899999999999999</v>
          </cell>
          <cell r="AD82">
            <v>1.83</v>
          </cell>
          <cell r="AE82">
            <v>1.5899999999999999</v>
          </cell>
          <cell r="AF82">
            <v>1.83</v>
          </cell>
          <cell r="AG82">
            <v>2.0700000000000003</v>
          </cell>
          <cell r="AH82">
            <v>1.83</v>
          </cell>
          <cell r="AI82">
            <v>2.0700000000000003</v>
          </cell>
          <cell r="AJ82">
            <v>2.31</v>
          </cell>
          <cell r="AK82">
            <v>2.0700000000000003</v>
          </cell>
          <cell r="AL82">
            <v>2.31</v>
          </cell>
          <cell r="AM82">
            <v>2.5499999999999998</v>
          </cell>
        </row>
        <row r="83">
          <cell r="D83">
            <v>0.65000000000000013</v>
          </cell>
          <cell r="E83">
            <v>0.8</v>
          </cell>
          <cell r="F83">
            <v>0.95000000000000018</v>
          </cell>
          <cell r="G83">
            <v>0.8</v>
          </cell>
          <cell r="H83">
            <v>0.95000000000000018</v>
          </cell>
          <cell r="I83">
            <v>1.1500000000000004</v>
          </cell>
          <cell r="J83">
            <v>0.95000000000000018</v>
          </cell>
          <cell r="K83">
            <v>1.1500000000000004</v>
          </cell>
          <cell r="L83">
            <v>1.35</v>
          </cell>
          <cell r="M83">
            <v>1.1500000000000004</v>
          </cell>
          <cell r="N83">
            <v>1.35</v>
          </cell>
          <cell r="O83">
            <v>1.5500000000000003</v>
          </cell>
          <cell r="P83">
            <v>1.35</v>
          </cell>
          <cell r="Q83">
            <v>1.5500000000000003</v>
          </cell>
          <cell r="R83">
            <v>1.75</v>
          </cell>
          <cell r="S83">
            <v>1.5500000000000003</v>
          </cell>
          <cell r="T83">
            <v>1.75</v>
          </cell>
          <cell r="U83">
            <v>1.9500000000000002</v>
          </cell>
          <cell r="V83">
            <v>0.87000000000000011</v>
          </cell>
          <cell r="W83">
            <v>1.095</v>
          </cell>
          <cell r="X83">
            <v>1.2750000000000004</v>
          </cell>
          <cell r="Y83">
            <v>1.095</v>
          </cell>
          <cell r="Z83">
            <v>1.2750000000000004</v>
          </cell>
          <cell r="AA83">
            <v>1.5150000000000001</v>
          </cell>
          <cell r="AB83">
            <v>1.2750000000000004</v>
          </cell>
          <cell r="AC83">
            <v>1.5150000000000001</v>
          </cell>
          <cell r="AD83">
            <v>1.7550000000000003</v>
          </cell>
          <cell r="AE83">
            <v>1.5150000000000001</v>
          </cell>
          <cell r="AF83">
            <v>1.7550000000000003</v>
          </cell>
          <cell r="AG83">
            <v>1.9950000000000001</v>
          </cell>
          <cell r="AH83">
            <v>1.7550000000000003</v>
          </cell>
          <cell r="AI83">
            <v>1.9950000000000001</v>
          </cell>
          <cell r="AJ83">
            <v>2.2350000000000003</v>
          </cell>
          <cell r="AK83">
            <v>1.9950000000000001</v>
          </cell>
          <cell r="AL83">
            <v>2.2350000000000003</v>
          </cell>
          <cell r="AM83">
            <v>2.4749999999999996</v>
          </cell>
        </row>
        <row r="84">
          <cell r="D84">
            <v>0.60000000000000009</v>
          </cell>
          <cell r="E84">
            <v>0.75</v>
          </cell>
          <cell r="F84">
            <v>0.90000000000000013</v>
          </cell>
          <cell r="G84">
            <v>0.75</v>
          </cell>
          <cell r="H84">
            <v>0.90000000000000013</v>
          </cell>
          <cell r="I84">
            <v>1.1000000000000001</v>
          </cell>
          <cell r="J84">
            <v>0.90000000000000013</v>
          </cell>
          <cell r="K84">
            <v>1.1000000000000001</v>
          </cell>
          <cell r="L84">
            <v>1.3000000000000003</v>
          </cell>
          <cell r="M84">
            <v>1.1000000000000001</v>
          </cell>
          <cell r="N84">
            <v>1.3000000000000003</v>
          </cell>
          <cell r="O84">
            <v>1.5</v>
          </cell>
          <cell r="P84">
            <v>1.3000000000000003</v>
          </cell>
          <cell r="Q84">
            <v>1.5</v>
          </cell>
          <cell r="R84">
            <v>1.7000000000000002</v>
          </cell>
          <cell r="S84">
            <v>1.5</v>
          </cell>
          <cell r="T84">
            <v>1.7000000000000002</v>
          </cell>
          <cell r="U84">
            <v>1.9000000000000001</v>
          </cell>
          <cell r="V84">
            <v>0.8</v>
          </cell>
          <cell r="W84">
            <v>1.02</v>
          </cell>
          <cell r="X84">
            <v>1.2000000000000002</v>
          </cell>
          <cell r="Y84">
            <v>1.02</v>
          </cell>
          <cell r="Z84">
            <v>1.2000000000000002</v>
          </cell>
          <cell r="AA84">
            <v>1.4400000000000002</v>
          </cell>
          <cell r="AB84">
            <v>1.2000000000000002</v>
          </cell>
          <cell r="AC84">
            <v>1.4400000000000002</v>
          </cell>
          <cell r="AD84">
            <v>1.6800000000000002</v>
          </cell>
          <cell r="AE84">
            <v>1.4400000000000002</v>
          </cell>
          <cell r="AF84">
            <v>1.6800000000000002</v>
          </cell>
          <cell r="AG84">
            <v>1.92</v>
          </cell>
          <cell r="AH84">
            <v>1.6800000000000002</v>
          </cell>
          <cell r="AI84">
            <v>1.92</v>
          </cell>
          <cell r="AJ84">
            <v>2.1600000000000006</v>
          </cell>
          <cell r="AK84">
            <v>1.92</v>
          </cell>
          <cell r="AL84">
            <v>2.1600000000000006</v>
          </cell>
          <cell r="AM84">
            <v>2.4000000000000004</v>
          </cell>
        </row>
        <row r="85">
          <cell r="D85">
            <v>0.55000000000000004</v>
          </cell>
          <cell r="E85">
            <v>0.70000000000000018</v>
          </cell>
          <cell r="F85">
            <v>0.85000000000000009</v>
          </cell>
          <cell r="G85">
            <v>0.70000000000000018</v>
          </cell>
          <cell r="H85">
            <v>0.85000000000000009</v>
          </cell>
          <cell r="I85">
            <v>1.0500000000000003</v>
          </cell>
          <cell r="J85">
            <v>0.85000000000000009</v>
          </cell>
          <cell r="K85">
            <v>1.0500000000000003</v>
          </cell>
          <cell r="L85">
            <v>1.25</v>
          </cell>
          <cell r="M85">
            <v>1.0500000000000003</v>
          </cell>
          <cell r="N85">
            <v>1.25</v>
          </cell>
          <cell r="O85">
            <v>1.4500000000000002</v>
          </cell>
          <cell r="P85">
            <v>1.25</v>
          </cell>
          <cell r="Q85">
            <v>1.4500000000000002</v>
          </cell>
          <cell r="R85">
            <v>1.65</v>
          </cell>
          <cell r="S85">
            <v>1.4500000000000002</v>
          </cell>
          <cell r="T85">
            <v>1.65</v>
          </cell>
          <cell r="U85">
            <v>1.85</v>
          </cell>
          <cell r="V85">
            <v>0.73</v>
          </cell>
          <cell r="W85">
            <v>0.94500000000000006</v>
          </cell>
          <cell r="X85">
            <v>1.125</v>
          </cell>
          <cell r="Y85">
            <v>0.94500000000000006</v>
          </cell>
          <cell r="Z85">
            <v>1.125</v>
          </cell>
          <cell r="AA85">
            <v>1.3650000000000002</v>
          </cell>
          <cell r="AB85">
            <v>1.125</v>
          </cell>
          <cell r="AC85">
            <v>1.3650000000000002</v>
          </cell>
          <cell r="AD85">
            <v>1.6050000000000002</v>
          </cell>
          <cell r="AE85">
            <v>1.3650000000000002</v>
          </cell>
          <cell r="AF85">
            <v>1.6050000000000002</v>
          </cell>
          <cell r="AG85">
            <v>1.845</v>
          </cell>
          <cell r="AH85">
            <v>1.6050000000000002</v>
          </cell>
          <cell r="AI85">
            <v>1.845</v>
          </cell>
          <cell r="AJ85">
            <v>2.085</v>
          </cell>
          <cell r="AK85">
            <v>1.845</v>
          </cell>
          <cell r="AL85">
            <v>2.085</v>
          </cell>
          <cell r="AM85">
            <v>2.3249999999999997</v>
          </cell>
        </row>
        <row r="86">
          <cell r="D86">
            <v>0.5</v>
          </cell>
          <cell r="E86">
            <v>0.65000000000000013</v>
          </cell>
          <cell r="F86">
            <v>0.8</v>
          </cell>
          <cell r="G86">
            <v>0.65000000000000013</v>
          </cell>
          <cell r="H86">
            <v>0.8</v>
          </cell>
          <cell r="I86">
            <v>1</v>
          </cell>
          <cell r="J86">
            <v>0.8</v>
          </cell>
          <cell r="K86">
            <v>1</v>
          </cell>
          <cell r="L86">
            <v>1.2000000000000002</v>
          </cell>
          <cell r="M86">
            <v>1</v>
          </cell>
          <cell r="N86">
            <v>1.2000000000000002</v>
          </cell>
          <cell r="O86">
            <v>1.4</v>
          </cell>
          <cell r="P86">
            <v>1.2000000000000002</v>
          </cell>
          <cell r="Q86">
            <v>1.4</v>
          </cell>
          <cell r="R86">
            <v>1.6</v>
          </cell>
          <cell r="S86">
            <v>1.4</v>
          </cell>
          <cell r="T86">
            <v>1.6</v>
          </cell>
          <cell r="U86">
            <v>1.7999999999999998</v>
          </cell>
          <cell r="V86">
            <v>0.65999999999999992</v>
          </cell>
          <cell r="W86">
            <v>0.87000000000000011</v>
          </cell>
          <cell r="X86">
            <v>1.0500000000000003</v>
          </cell>
          <cell r="Y86">
            <v>0.87000000000000011</v>
          </cell>
          <cell r="Z86">
            <v>1.0500000000000003</v>
          </cell>
          <cell r="AA86">
            <v>1.29</v>
          </cell>
          <cell r="AB86">
            <v>1.0500000000000003</v>
          </cell>
          <cell r="AC86">
            <v>1.29</v>
          </cell>
          <cell r="AD86">
            <v>1.5300000000000002</v>
          </cell>
          <cell r="AE86">
            <v>1.29</v>
          </cell>
          <cell r="AF86">
            <v>1.5300000000000002</v>
          </cell>
          <cell r="AG86">
            <v>1.7700000000000002</v>
          </cell>
          <cell r="AH86">
            <v>1.5300000000000002</v>
          </cell>
          <cell r="AI86">
            <v>1.7700000000000002</v>
          </cell>
          <cell r="AJ86">
            <v>2.0099999999999998</v>
          </cell>
          <cell r="AK86">
            <v>1.7700000000000002</v>
          </cell>
          <cell r="AL86">
            <v>2.0099999999999998</v>
          </cell>
          <cell r="AM86">
            <v>2.25</v>
          </cell>
        </row>
        <row r="87">
          <cell r="D87">
            <v>0.49000000000000005</v>
          </cell>
          <cell r="E87">
            <v>0.64000000000000012</v>
          </cell>
          <cell r="F87">
            <v>0.79000000000000015</v>
          </cell>
          <cell r="G87">
            <v>0.64000000000000012</v>
          </cell>
          <cell r="H87">
            <v>0.79000000000000015</v>
          </cell>
          <cell r="I87">
            <v>0.99</v>
          </cell>
          <cell r="J87">
            <v>0.79000000000000015</v>
          </cell>
          <cell r="K87">
            <v>0.99</v>
          </cell>
          <cell r="L87">
            <v>1.19</v>
          </cell>
          <cell r="M87">
            <v>0.99</v>
          </cell>
          <cell r="N87">
            <v>1.19</v>
          </cell>
          <cell r="O87">
            <v>1.3900000000000001</v>
          </cell>
          <cell r="P87">
            <v>1.19</v>
          </cell>
          <cell r="Q87">
            <v>1.3900000000000001</v>
          </cell>
          <cell r="R87">
            <v>1.5899999999999999</v>
          </cell>
          <cell r="S87">
            <v>1.3900000000000001</v>
          </cell>
          <cell r="T87">
            <v>1.5899999999999999</v>
          </cell>
          <cell r="U87">
            <v>1.79</v>
          </cell>
          <cell r="V87">
            <v>0.64300000000000013</v>
          </cell>
          <cell r="W87">
            <v>0.85050000000000003</v>
          </cell>
          <cell r="X87">
            <v>1.0305</v>
          </cell>
          <cell r="Y87">
            <v>0.85050000000000003</v>
          </cell>
          <cell r="Z87">
            <v>1.0305</v>
          </cell>
          <cell r="AA87">
            <v>1.2705000000000002</v>
          </cell>
          <cell r="AB87">
            <v>1.0305</v>
          </cell>
          <cell r="AC87">
            <v>1.2705000000000002</v>
          </cell>
          <cell r="AD87">
            <v>1.5105</v>
          </cell>
          <cell r="AE87">
            <v>1.2705000000000002</v>
          </cell>
          <cell r="AF87">
            <v>1.5105</v>
          </cell>
          <cell r="AG87">
            <v>1.7505000000000002</v>
          </cell>
          <cell r="AH87">
            <v>1.5105</v>
          </cell>
          <cell r="AI87">
            <v>1.7505000000000002</v>
          </cell>
          <cell r="AJ87">
            <v>1.9904999999999999</v>
          </cell>
          <cell r="AK87">
            <v>1.7505000000000002</v>
          </cell>
          <cell r="AL87">
            <v>1.9904999999999999</v>
          </cell>
          <cell r="AM87">
            <v>2.2305000000000001</v>
          </cell>
        </row>
        <row r="88">
          <cell r="D88">
            <v>0.48</v>
          </cell>
          <cell r="E88">
            <v>0.63</v>
          </cell>
          <cell r="F88">
            <v>0.78</v>
          </cell>
          <cell r="G88">
            <v>0.63</v>
          </cell>
          <cell r="H88">
            <v>0.78</v>
          </cell>
          <cell r="I88">
            <v>0.98000000000000009</v>
          </cell>
          <cell r="J88">
            <v>0.78</v>
          </cell>
          <cell r="K88">
            <v>0.98000000000000009</v>
          </cell>
          <cell r="L88">
            <v>1.1800000000000002</v>
          </cell>
          <cell r="M88">
            <v>0.98000000000000009</v>
          </cell>
          <cell r="N88">
            <v>1.1800000000000002</v>
          </cell>
          <cell r="O88">
            <v>1.38</v>
          </cell>
          <cell r="P88">
            <v>1.1800000000000002</v>
          </cell>
          <cell r="Q88">
            <v>1.38</v>
          </cell>
          <cell r="R88">
            <v>1.58</v>
          </cell>
          <cell r="S88">
            <v>1.38</v>
          </cell>
          <cell r="T88">
            <v>1.58</v>
          </cell>
          <cell r="U88">
            <v>1.7799999999999998</v>
          </cell>
          <cell r="V88">
            <v>0.62600000000000011</v>
          </cell>
          <cell r="W88">
            <v>0.83099999999999996</v>
          </cell>
          <cell r="X88">
            <v>1.0109999999999999</v>
          </cell>
          <cell r="Y88">
            <v>0.83099999999999996</v>
          </cell>
          <cell r="Z88">
            <v>1.0109999999999999</v>
          </cell>
          <cell r="AA88">
            <v>1.2509999999999999</v>
          </cell>
          <cell r="AB88">
            <v>1.0109999999999999</v>
          </cell>
          <cell r="AC88">
            <v>1.2509999999999999</v>
          </cell>
          <cell r="AD88">
            <v>1.4910000000000001</v>
          </cell>
          <cell r="AE88">
            <v>1.2509999999999999</v>
          </cell>
          <cell r="AF88">
            <v>1.4910000000000001</v>
          </cell>
          <cell r="AG88">
            <v>1.7309999999999999</v>
          </cell>
          <cell r="AH88">
            <v>1.4910000000000001</v>
          </cell>
          <cell r="AI88">
            <v>1.7309999999999999</v>
          </cell>
          <cell r="AJ88">
            <v>1.9709999999999996</v>
          </cell>
          <cell r="AK88">
            <v>1.7309999999999999</v>
          </cell>
          <cell r="AL88">
            <v>1.9709999999999996</v>
          </cell>
          <cell r="AM88">
            <v>2.2109999999999999</v>
          </cell>
        </row>
        <row r="89">
          <cell r="D89">
            <v>0.46000000000000008</v>
          </cell>
          <cell r="E89">
            <v>0.6100000000000001</v>
          </cell>
          <cell r="F89">
            <v>0.76000000000000012</v>
          </cell>
          <cell r="G89">
            <v>0.6100000000000001</v>
          </cell>
          <cell r="H89">
            <v>0.76000000000000012</v>
          </cell>
          <cell r="I89">
            <v>0.96</v>
          </cell>
          <cell r="J89">
            <v>0.76000000000000012</v>
          </cell>
          <cell r="K89">
            <v>0.96</v>
          </cell>
          <cell r="L89">
            <v>1.1599999999999999</v>
          </cell>
          <cell r="M89">
            <v>0.96</v>
          </cell>
          <cell r="N89">
            <v>1.1599999999999999</v>
          </cell>
          <cell r="O89">
            <v>1.3599999999999999</v>
          </cell>
          <cell r="P89">
            <v>1.1599999999999999</v>
          </cell>
          <cell r="Q89">
            <v>1.3599999999999999</v>
          </cell>
          <cell r="R89">
            <v>1.56</v>
          </cell>
          <cell r="S89">
            <v>1.3599999999999999</v>
          </cell>
          <cell r="T89">
            <v>1.56</v>
          </cell>
          <cell r="U89">
            <v>1.76</v>
          </cell>
          <cell r="V89">
            <v>0.59200000000000008</v>
          </cell>
          <cell r="W89">
            <v>0.79200000000000004</v>
          </cell>
          <cell r="X89">
            <v>0.97199999999999998</v>
          </cell>
          <cell r="Y89">
            <v>0.79200000000000004</v>
          </cell>
          <cell r="Z89">
            <v>0.97199999999999998</v>
          </cell>
          <cell r="AA89">
            <v>1.2120000000000002</v>
          </cell>
          <cell r="AB89">
            <v>0.97199999999999998</v>
          </cell>
          <cell r="AC89">
            <v>1.2120000000000002</v>
          </cell>
          <cell r="AD89">
            <v>1.452</v>
          </cell>
          <cell r="AE89">
            <v>1.2120000000000002</v>
          </cell>
          <cell r="AF89">
            <v>1.452</v>
          </cell>
          <cell r="AG89">
            <v>1.6920000000000002</v>
          </cell>
          <cell r="AH89">
            <v>1.452</v>
          </cell>
          <cell r="AI89">
            <v>1.6920000000000002</v>
          </cell>
          <cell r="AJ89">
            <v>1.9319999999999999</v>
          </cell>
          <cell r="AK89">
            <v>1.6920000000000002</v>
          </cell>
          <cell r="AL89">
            <v>1.9319999999999999</v>
          </cell>
          <cell r="AM89">
            <v>2.1719999999999997</v>
          </cell>
        </row>
        <row r="90">
          <cell r="D90">
            <v>0.44000000000000006</v>
          </cell>
          <cell r="E90">
            <v>0.59000000000000008</v>
          </cell>
          <cell r="F90">
            <v>0.74</v>
          </cell>
          <cell r="G90">
            <v>0.59000000000000008</v>
          </cell>
          <cell r="H90">
            <v>0.74</v>
          </cell>
          <cell r="I90">
            <v>0.94000000000000017</v>
          </cell>
          <cell r="J90">
            <v>0.74</v>
          </cell>
          <cell r="K90">
            <v>0.94000000000000017</v>
          </cell>
          <cell r="L90">
            <v>1.1400000000000001</v>
          </cell>
          <cell r="M90">
            <v>0.94000000000000017</v>
          </cell>
          <cell r="N90">
            <v>1.1400000000000001</v>
          </cell>
          <cell r="O90">
            <v>1.3399999999999999</v>
          </cell>
          <cell r="P90">
            <v>1.1400000000000001</v>
          </cell>
          <cell r="Q90">
            <v>1.3399999999999999</v>
          </cell>
          <cell r="R90">
            <v>1.5399999999999998</v>
          </cell>
          <cell r="S90">
            <v>1.3399999999999999</v>
          </cell>
          <cell r="T90">
            <v>1.5399999999999998</v>
          </cell>
          <cell r="U90">
            <v>1.7399999999999998</v>
          </cell>
          <cell r="V90">
            <v>0.55800000000000005</v>
          </cell>
          <cell r="W90">
            <v>0.75300000000000011</v>
          </cell>
          <cell r="X90">
            <v>0.93300000000000005</v>
          </cell>
          <cell r="Y90">
            <v>0.75300000000000011</v>
          </cell>
          <cell r="Z90">
            <v>0.93300000000000005</v>
          </cell>
          <cell r="AA90">
            <v>1.1729999999999998</v>
          </cell>
          <cell r="AB90">
            <v>0.93300000000000005</v>
          </cell>
          <cell r="AC90">
            <v>1.1729999999999998</v>
          </cell>
          <cell r="AD90">
            <v>1.4129999999999998</v>
          </cell>
          <cell r="AE90">
            <v>1.1729999999999998</v>
          </cell>
          <cell r="AF90">
            <v>1.4129999999999998</v>
          </cell>
          <cell r="AG90">
            <v>1.653</v>
          </cell>
          <cell r="AH90">
            <v>1.4129999999999998</v>
          </cell>
          <cell r="AI90">
            <v>1.653</v>
          </cell>
          <cell r="AJ90">
            <v>1.8929999999999998</v>
          </cell>
          <cell r="AK90">
            <v>1.653</v>
          </cell>
          <cell r="AL90">
            <v>1.8929999999999998</v>
          </cell>
          <cell r="AM90">
            <v>2.133</v>
          </cell>
        </row>
        <row r="91">
          <cell r="D91">
            <v>0.42</v>
          </cell>
          <cell r="E91">
            <v>0.57000000000000006</v>
          </cell>
          <cell r="F91">
            <v>0.72000000000000008</v>
          </cell>
          <cell r="G91">
            <v>0.57000000000000006</v>
          </cell>
          <cell r="H91">
            <v>0.72000000000000008</v>
          </cell>
          <cell r="I91">
            <v>0.91999999999999993</v>
          </cell>
          <cell r="J91">
            <v>0.72000000000000008</v>
          </cell>
          <cell r="K91">
            <v>0.91999999999999993</v>
          </cell>
          <cell r="L91">
            <v>1.1199999999999999</v>
          </cell>
          <cell r="M91">
            <v>0.91999999999999993</v>
          </cell>
          <cell r="N91">
            <v>1.1199999999999999</v>
          </cell>
          <cell r="O91">
            <v>1.3199999999999998</v>
          </cell>
          <cell r="P91">
            <v>1.1199999999999999</v>
          </cell>
          <cell r="Q91">
            <v>1.3199999999999998</v>
          </cell>
          <cell r="R91">
            <v>1.52</v>
          </cell>
          <cell r="S91">
            <v>1.3199999999999998</v>
          </cell>
          <cell r="T91">
            <v>1.52</v>
          </cell>
          <cell r="U91">
            <v>1.7199999999999998</v>
          </cell>
          <cell r="V91">
            <v>0.52400000000000002</v>
          </cell>
          <cell r="W91">
            <v>0.71399999999999997</v>
          </cell>
          <cell r="X91">
            <v>0.89400000000000013</v>
          </cell>
          <cell r="Y91">
            <v>0.71399999999999997</v>
          </cell>
          <cell r="Z91">
            <v>0.89400000000000013</v>
          </cell>
          <cell r="AA91">
            <v>1.1339999999999999</v>
          </cell>
          <cell r="AB91">
            <v>0.89400000000000013</v>
          </cell>
          <cell r="AC91">
            <v>1.1339999999999999</v>
          </cell>
          <cell r="AD91">
            <v>1.3740000000000001</v>
          </cell>
          <cell r="AE91">
            <v>1.1339999999999999</v>
          </cell>
          <cell r="AF91">
            <v>1.3740000000000001</v>
          </cell>
          <cell r="AG91">
            <v>1.6139999999999999</v>
          </cell>
          <cell r="AH91">
            <v>1.3740000000000001</v>
          </cell>
          <cell r="AI91">
            <v>1.6139999999999999</v>
          </cell>
          <cell r="AJ91">
            <v>1.8539999999999996</v>
          </cell>
          <cell r="AK91">
            <v>1.6139999999999999</v>
          </cell>
          <cell r="AL91">
            <v>1.8539999999999996</v>
          </cell>
          <cell r="AM91">
            <v>2.0939999999999994</v>
          </cell>
        </row>
        <row r="92">
          <cell r="D92">
            <v>0.4</v>
          </cell>
          <cell r="E92">
            <v>0.55000000000000004</v>
          </cell>
          <cell r="F92">
            <v>0.70000000000000018</v>
          </cell>
          <cell r="G92">
            <v>0.55000000000000004</v>
          </cell>
          <cell r="H92">
            <v>0.70000000000000018</v>
          </cell>
          <cell r="I92">
            <v>0.90000000000000024</v>
          </cell>
          <cell r="J92">
            <v>0.70000000000000018</v>
          </cell>
          <cell r="K92">
            <v>0.90000000000000024</v>
          </cell>
          <cell r="L92">
            <v>1.1000000000000001</v>
          </cell>
          <cell r="M92">
            <v>0.90000000000000024</v>
          </cell>
          <cell r="N92">
            <v>1.1000000000000001</v>
          </cell>
          <cell r="O92">
            <v>1.3000000000000003</v>
          </cell>
          <cell r="P92">
            <v>1.1000000000000001</v>
          </cell>
          <cell r="Q92">
            <v>1.3000000000000003</v>
          </cell>
          <cell r="R92">
            <v>1.5</v>
          </cell>
          <cell r="S92">
            <v>1.3000000000000003</v>
          </cell>
          <cell r="T92">
            <v>1.5</v>
          </cell>
          <cell r="U92">
            <v>1.7000000000000002</v>
          </cell>
          <cell r="V92">
            <v>0.49000000000000005</v>
          </cell>
          <cell r="W92">
            <v>0.67500000000000004</v>
          </cell>
          <cell r="X92">
            <v>0.85500000000000009</v>
          </cell>
          <cell r="Y92">
            <v>0.67500000000000004</v>
          </cell>
          <cell r="Z92">
            <v>0.85500000000000009</v>
          </cell>
          <cell r="AA92">
            <v>1.095</v>
          </cell>
          <cell r="AB92">
            <v>0.85500000000000009</v>
          </cell>
          <cell r="AC92">
            <v>1.095</v>
          </cell>
          <cell r="AD92">
            <v>1.335</v>
          </cell>
          <cell r="AE92">
            <v>1.095</v>
          </cell>
          <cell r="AF92">
            <v>1.335</v>
          </cell>
          <cell r="AG92">
            <v>1.5750000000000002</v>
          </cell>
          <cell r="AH92">
            <v>1.335</v>
          </cell>
          <cell r="AI92">
            <v>1.5750000000000002</v>
          </cell>
          <cell r="AJ92">
            <v>1.8149999999999999</v>
          </cell>
          <cell r="AK92">
            <v>1.5750000000000002</v>
          </cell>
          <cell r="AL92">
            <v>1.8149999999999999</v>
          </cell>
          <cell r="AM92">
            <v>2.0550000000000002</v>
          </cell>
        </row>
        <row r="93">
          <cell r="B93" t="str">
            <v>NEW DESIGN</v>
          </cell>
          <cell r="D93">
            <v>35</v>
          </cell>
          <cell r="E93">
            <v>35</v>
          </cell>
          <cell r="F93">
            <v>35</v>
          </cell>
          <cell r="G93">
            <v>70</v>
          </cell>
          <cell r="H93">
            <v>70</v>
          </cell>
          <cell r="I93">
            <v>70</v>
          </cell>
          <cell r="J93">
            <v>105</v>
          </cell>
          <cell r="K93">
            <v>105</v>
          </cell>
          <cell r="L93">
            <v>105</v>
          </cell>
          <cell r="M93">
            <v>140</v>
          </cell>
          <cell r="N93">
            <v>140</v>
          </cell>
          <cell r="O93">
            <v>140</v>
          </cell>
          <cell r="P93">
            <v>175</v>
          </cell>
          <cell r="Q93">
            <v>175</v>
          </cell>
          <cell r="R93">
            <v>175</v>
          </cell>
          <cell r="S93">
            <v>210</v>
          </cell>
          <cell r="T93">
            <v>210</v>
          </cell>
          <cell r="U93">
            <v>210</v>
          </cell>
          <cell r="V93">
            <v>50.001000000000005</v>
          </cell>
          <cell r="W93">
            <v>50.001000000000005</v>
          </cell>
          <cell r="X93">
            <v>50.001000000000005</v>
          </cell>
          <cell r="Y93">
            <v>100.00200000000001</v>
          </cell>
          <cell r="Z93">
            <v>100.00200000000001</v>
          </cell>
          <cell r="AA93">
            <v>100.00200000000001</v>
          </cell>
          <cell r="AB93">
            <v>150.00300000000001</v>
          </cell>
          <cell r="AC93">
            <v>150.00300000000001</v>
          </cell>
          <cell r="AD93">
            <v>150.00300000000001</v>
          </cell>
          <cell r="AE93">
            <v>200.00400000000002</v>
          </cell>
          <cell r="AF93">
            <v>200.00400000000002</v>
          </cell>
          <cell r="AG93">
            <v>200.00400000000002</v>
          </cell>
          <cell r="AH93">
            <v>250.00500000000002</v>
          </cell>
          <cell r="AI93">
            <v>250.00500000000002</v>
          </cell>
          <cell r="AJ93">
            <v>250.00500000000002</v>
          </cell>
          <cell r="AK93">
            <v>300.00600000000003</v>
          </cell>
          <cell r="AL93">
            <v>300.00600000000003</v>
          </cell>
          <cell r="AM93">
            <v>300.00600000000003</v>
          </cell>
        </row>
        <row r="94">
          <cell r="B94" t="str">
            <v>REPEAT &gt; 12 MONTHS</v>
          </cell>
          <cell r="D94">
            <v>17.5</v>
          </cell>
          <cell r="E94">
            <v>17.5</v>
          </cell>
          <cell r="F94">
            <v>17.5</v>
          </cell>
          <cell r="G94">
            <v>35</v>
          </cell>
          <cell r="H94">
            <v>35</v>
          </cell>
          <cell r="I94">
            <v>35</v>
          </cell>
          <cell r="J94">
            <v>52.5</v>
          </cell>
          <cell r="K94">
            <v>52.5</v>
          </cell>
          <cell r="L94">
            <v>52.5</v>
          </cell>
          <cell r="M94">
            <v>70</v>
          </cell>
          <cell r="N94">
            <v>70</v>
          </cell>
          <cell r="O94">
            <v>70</v>
          </cell>
          <cell r="P94">
            <v>87.5</v>
          </cell>
          <cell r="Q94">
            <v>87.5</v>
          </cell>
          <cell r="R94">
            <v>87.5</v>
          </cell>
          <cell r="S94">
            <v>105</v>
          </cell>
          <cell r="T94">
            <v>105</v>
          </cell>
          <cell r="U94">
            <v>105</v>
          </cell>
          <cell r="V94">
            <v>25.000500000000002</v>
          </cell>
          <cell r="W94">
            <v>25.000500000000002</v>
          </cell>
          <cell r="X94">
            <v>25.000500000000002</v>
          </cell>
          <cell r="Y94">
            <v>50.001000000000005</v>
          </cell>
          <cell r="Z94">
            <v>50.001000000000005</v>
          </cell>
          <cell r="AA94">
            <v>50.001000000000005</v>
          </cell>
          <cell r="AB94">
            <v>75.001500000000007</v>
          </cell>
          <cell r="AC94">
            <v>75.001500000000007</v>
          </cell>
          <cell r="AD94">
            <v>75.001500000000007</v>
          </cell>
          <cell r="AE94">
            <v>100.00200000000001</v>
          </cell>
          <cell r="AF94">
            <v>100.00200000000001</v>
          </cell>
          <cell r="AG94">
            <v>100.00200000000001</v>
          </cell>
          <cell r="AH94">
            <v>125.00250000000001</v>
          </cell>
          <cell r="AI94">
            <v>125.00250000000001</v>
          </cell>
          <cell r="AJ94">
            <v>125.00250000000001</v>
          </cell>
          <cell r="AK94">
            <v>150.00300000000001</v>
          </cell>
          <cell r="AL94">
            <v>150.00300000000001</v>
          </cell>
          <cell r="AM94">
            <v>150.00300000000001</v>
          </cell>
        </row>
        <row r="95">
          <cell r="B95" t="str">
            <v>REPEAT &lt;12 MONTHS</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116">
          <cell r="E116" t="str">
            <v>TOTE BAG - SIDE 1</v>
          </cell>
          <cell r="F116" t="str">
            <v>TOTE BAG - SIDE 2</v>
          </cell>
          <cell r="G116">
            <v>0</v>
          </cell>
          <cell r="H116" t="str">
            <v>TEA TOWELS</v>
          </cell>
          <cell r="I116" t="e">
            <v>#REF!</v>
          </cell>
          <cell r="J116" t="e">
            <v>#REF!</v>
          </cell>
        </row>
        <row r="117">
          <cell r="E117">
            <v>1.5500000000000003</v>
          </cell>
          <cell r="F117">
            <v>1.5500000000000003</v>
          </cell>
          <cell r="H117">
            <v>4</v>
          </cell>
        </row>
        <row r="118">
          <cell r="E118">
            <v>1.9220000000000004</v>
          </cell>
          <cell r="F118">
            <v>1.9220000000000004</v>
          </cell>
          <cell r="H118">
            <v>5.60006</v>
          </cell>
        </row>
        <row r="119">
          <cell r="E119">
            <v>18.600000000000005</v>
          </cell>
          <cell r="F119">
            <v>18.600000000000005</v>
          </cell>
          <cell r="H119">
            <v>80.003000000000014</v>
          </cell>
          <cell r="I119" t="e">
            <v>#REF!</v>
          </cell>
          <cell r="J119" t="e">
            <v>#REF!</v>
          </cell>
        </row>
        <row r="120">
          <cell r="E120">
            <v>77.500000000000014</v>
          </cell>
          <cell r="F120">
            <v>77.500000000000014</v>
          </cell>
          <cell r="H120">
            <v>200</v>
          </cell>
        </row>
        <row r="121">
          <cell r="E121">
            <v>96.100000000000023</v>
          </cell>
          <cell r="F121">
            <v>96.100000000000023</v>
          </cell>
          <cell r="H121">
            <v>280.00300000000004</v>
          </cell>
        </row>
        <row r="122">
          <cell r="E122">
            <v>2.2142857142857149</v>
          </cell>
          <cell r="F122">
            <v>2.2142857142857149</v>
          </cell>
          <cell r="H122">
            <v>5.7142857142857144</v>
          </cell>
        </row>
        <row r="123">
          <cell r="E123">
            <v>2.7457142857142864</v>
          </cell>
          <cell r="F123">
            <v>2.7457142857142864</v>
          </cell>
          <cell r="H123">
            <v>8.0000857142857154</v>
          </cell>
        </row>
        <row r="124">
          <cell r="E124">
            <v>110.71428571428574</v>
          </cell>
          <cell r="F124">
            <v>110.71428571428574</v>
          </cell>
          <cell r="H124">
            <v>285.71428571428572</v>
          </cell>
        </row>
        <row r="125">
          <cell r="E125">
            <v>137.28571428571433</v>
          </cell>
          <cell r="F125">
            <v>137.28571428571433</v>
          </cell>
          <cell r="H125">
            <v>400.0042857142858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ING SET UP "/>
      <sheetName val="WORKING SCREENPRINT GRID"/>
      <sheetName val="WORKING RETAIL GRID"/>
      <sheetName val="SCREENPRINTING"/>
      <sheetName val="EMBROIDERY"/>
      <sheetName val="TRANSFERS, NAMES &amp; NUMBERS"/>
      <sheetName val="LASER ETCHING"/>
      <sheetName val="CE RETAIL PRICE"/>
      <sheetName val="YOUR SELL PRICE"/>
      <sheetName val="NAMES &amp; NUMBERS TEMPLATE"/>
      <sheetName val="BLUNT UMBRELLAS"/>
      <sheetName val="SUPPLIER WEBSITES"/>
      <sheetName val="INFORMATION &amp; FAQ'S"/>
      <sheetName val="Credit Application"/>
      <sheetName val="Sheet1"/>
    </sheetNames>
    <sheetDataSet>
      <sheetData sheetId="0"/>
      <sheetData sheetId="1">
        <row r="31">
          <cell r="D31" t="str">
            <v>RESET</v>
          </cell>
          <cell r="E31" t="str">
            <v>1 COLOUR LIGHT</v>
          </cell>
          <cell r="F31" t="str">
            <v>1 COLOUR 
STANDARD</v>
          </cell>
          <cell r="G31" t="str">
            <v>1 COLOUR POLY</v>
          </cell>
          <cell r="H31" t="str">
            <v>1 COLOUR
WATERBASED</v>
          </cell>
          <cell r="I31" t="str">
            <v>1 COLOUR
SPECIALTY</v>
          </cell>
          <cell r="J31" t="str">
            <v>2 COLOUR
LIGHT</v>
          </cell>
          <cell r="K31" t="str">
            <v>2 COLOUR 
STANDARD</v>
          </cell>
          <cell r="L31" t="str">
            <v>2 COLOUR 
POLY</v>
          </cell>
          <cell r="M31" t="str">
            <v>2 COLOUR
WATERBASED</v>
          </cell>
          <cell r="N31" t="str">
            <v>3 COLOUR
LIGHT</v>
          </cell>
          <cell r="O31" t="str">
            <v>3 COLOUR 
STANDARD</v>
          </cell>
          <cell r="P31" t="str">
            <v>3 COLOUR 
POLY</v>
          </cell>
          <cell r="Q31" t="str">
            <v>3 COLOUR 
WATERBASED</v>
          </cell>
          <cell r="R31" t="str">
            <v>4 COLOUR 
LIGHT</v>
          </cell>
          <cell r="S31" t="str">
            <v>4 COLOUR 
STANDARD</v>
          </cell>
          <cell r="T31" t="str">
            <v>4 COLOUR
POLY</v>
          </cell>
          <cell r="U31" t="str">
            <v>4 COLOUR 
WATERBASED</v>
          </cell>
          <cell r="V31" t="str">
            <v>5 COLOUR 
LIGHT</v>
          </cell>
          <cell r="W31" t="str">
            <v>5 COLOUR
STANDARD</v>
          </cell>
          <cell r="X31" t="str">
            <v>5  COLOUR 
POLY</v>
          </cell>
          <cell r="Y31" t="str">
            <v>5 COLOUR
WATERBASED</v>
          </cell>
          <cell r="Z31" t="str">
            <v>6 COLOUR 
LIGHT</v>
          </cell>
          <cell r="AA31" t="str">
            <v>6 COLOUR
STANDARD</v>
          </cell>
          <cell r="AB31" t="str">
            <v>6 COLOUR 
POLY</v>
          </cell>
          <cell r="AC31" t="str">
            <v>6 COLOUR
WATERBASED</v>
          </cell>
          <cell r="AD31" t="str">
            <v>7 COLOUR 
LIGHT</v>
          </cell>
          <cell r="AE31" t="str">
            <v>7 COLOUR 
STANDARD</v>
          </cell>
          <cell r="AF31" t="str">
            <v>7 COLOUR 
POLY</v>
          </cell>
          <cell r="AG31" t="str">
            <v>7 COLOUR 
WATERBASED</v>
          </cell>
          <cell r="AH31" t="str">
            <v>8 COLOUR 
LIGHT</v>
          </cell>
          <cell r="AI31" t="str">
            <v>8 COLOUR 
STANDARD</v>
          </cell>
          <cell r="AJ31" t="str">
            <v>8 COLOUR
POLY</v>
          </cell>
          <cell r="AK31" t="str">
            <v>8 COLOUR 
WATERBASED</v>
          </cell>
          <cell r="AL31" t="str">
            <v>9 COLOUR 
LIGHT</v>
          </cell>
          <cell r="AM31" t="str">
            <v>9 COLOUR 
STANDARD</v>
          </cell>
          <cell r="AN31" t="str">
            <v>9 COLOUR 
POLY</v>
          </cell>
          <cell r="AO31" t="str">
            <v>9 COLOUR 
WATERBASED</v>
          </cell>
          <cell r="AP31" t="str">
            <v>10 COLOUR 
LIGHT</v>
          </cell>
          <cell r="AQ31" t="str">
            <v>10 COLOUR 
STANDARD</v>
          </cell>
          <cell r="AR31" t="str">
            <v>10 COLOUR 
POLY</v>
          </cell>
          <cell r="AS31" t="str">
            <v>10 COLOUR 
WATERBASED</v>
          </cell>
        </row>
        <row r="32">
          <cell r="C32">
            <v>1</v>
          </cell>
          <cell r="D32"/>
          <cell r="E32">
            <v>16.378255208333332</v>
          </cell>
          <cell r="F32">
            <v>22.810807291666677</v>
          </cell>
          <cell r="G32">
            <v>29.237109375000003</v>
          </cell>
          <cell r="H32" t="str">
            <v>MOQ 50</v>
          </cell>
          <cell r="I32">
            <v>12.501999999999999</v>
          </cell>
          <cell r="J32">
            <v>22.810807291666677</v>
          </cell>
          <cell r="K32">
            <v>29.237109375000003</v>
          </cell>
          <cell r="L32">
            <v>35.669661458333337</v>
          </cell>
          <cell r="M32" t="str">
            <v>MOQ 50</v>
          </cell>
          <cell r="N32">
            <v>29.237109375000003</v>
          </cell>
          <cell r="O32">
            <v>35.669661458333337</v>
          </cell>
          <cell r="P32">
            <v>42.102213541666671</v>
          </cell>
          <cell r="Q32" t="str">
            <v>MOQ 50</v>
          </cell>
          <cell r="R32">
            <v>35.669661458333337</v>
          </cell>
          <cell r="S32">
            <v>42.102213541666671</v>
          </cell>
          <cell r="T32">
            <v>48.528515624999997</v>
          </cell>
          <cell r="U32" t="str">
            <v>MOQ 50</v>
          </cell>
          <cell r="V32">
            <v>42.102213541666671</v>
          </cell>
          <cell r="W32">
            <v>48.528515624999997</v>
          </cell>
          <cell r="X32">
            <v>54.961067708333353</v>
          </cell>
          <cell r="Y32" t="str">
            <v>MOQ 50</v>
          </cell>
          <cell r="Z32">
            <v>48.528515624999997</v>
          </cell>
          <cell r="AA32">
            <v>54.961067708333353</v>
          </cell>
          <cell r="AB32">
            <v>61.393619791666652</v>
          </cell>
          <cell r="AC32" t="str">
            <v>MOQ 50</v>
          </cell>
          <cell r="AD32">
            <v>54.961067708333353</v>
          </cell>
          <cell r="AE32">
            <v>61.393619791666652</v>
          </cell>
          <cell r="AF32">
            <v>66.643619791666652</v>
          </cell>
          <cell r="AG32" t="str">
            <v>MOQ 50</v>
          </cell>
          <cell r="AH32">
            <v>61.393619791666652</v>
          </cell>
          <cell r="AI32">
            <v>66.643619791666652</v>
          </cell>
          <cell r="AJ32">
            <v>71.893619791666652</v>
          </cell>
          <cell r="AK32" t="str">
            <v>MOQ 50</v>
          </cell>
          <cell r="AL32">
            <v>66.643619791666652</v>
          </cell>
          <cell r="AM32">
            <v>71.893619791666652</v>
          </cell>
          <cell r="AN32">
            <v>77.143619791666652</v>
          </cell>
          <cell r="AO32" t="str">
            <v>MOQ 50</v>
          </cell>
          <cell r="AP32">
            <v>71.893619791666652</v>
          </cell>
          <cell r="AQ32">
            <v>77.143619791666652</v>
          </cell>
          <cell r="AR32">
            <v>82.393619791666652</v>
          </cell>
          <cell r="AS32" t="str">
            <v>MOQ 50</v>
          </cell>
        </row>
        <row r="33">
          <cell r="C33">
            <v>5</v>
          </cell>
          <cell r="D33"/>
          <cell r="E33">
            <v>6.5855119047619066</v>
          </cell>
          <cell r="F33">
            <v>8.7835952380952413</v>
          </cell>
          <cell r="G33">
            <v>10.975678571428574</v>
          </cell>
          <cell r="H33" t="str">
            <v>MOQ 50</v>
          </cell>
          <cell r="I33">
            <v>10.003</v>
          </cell>
          <cell r="J33">
            <v>8.7835952380952413</v>
          </cell>
          <cell r="K33">
            <v>10.975678571428574</v>
          </cell>
          <cell r="L33">
            <v>13.173761904761907</v>
          </cell>
          <cell r="M33" t="str">
            <v>MOQ 50</v>
          </cell>
          <cell r="N33">
            <v>10.975678571428574</v>
          </cell>
          <cell r="O33">
            <v>13.173761904761907</v>
          </cell>
          <cell r="P33">
            <v>15.37184523809524</v>
          </cell>
          <cell r="Q33" t="str">
            <v>MOQ 50</v>
          </cell>
          <cell r="R33">
            <v>13.173761904761907</v>
          </cell>
          <cell r="S33">
            <v>15.37184523809524</v>
          </cell>
          <cell r="T33">
            <v>17.563928571428576</v>
          </cell>
          <cell r="U33" t="str">
            <v>MOQ 50</v>
          </cell>
          <cell r="V33">
            <v>15.37184523809524</v>
          </cell>
          <cell r="W33">
            <v>17.563928571428576</v>
          </cell>
          <cell r="X33">
            <v>19.762011904761913</v>
          </cell>
          <cell r="Y33" t="str">
            <v>MOQ 50</v>
          </cell>
          <cell r="Z33">
            <v>17.563928571428576</v>
          </cell>
          <cell r="AA33">
            <v>19.762011904761913</v>
          </cell>
          <cell r="AB33">
            <v>21.960095238095242</v>
          </cell>
          <cell r="AC33" t="str">
            <v>MOQ 50</v>
          </cell>
          <cell r="AD33">
            <v>19.762011904761913</v>
          </cell>
          <cell r="AE33">
            <v>21.960095238095242</v>
          </cell>
          <cell r="AF33">
            <v>24.210095238095242</v>
          </cell>
          <cell r="AG33" t="str">
            <v>MOQ 50</v>
          </cell>
          <cell r="AH33">
            <v>21.960095238095242</v>
          </cell>
          <cell r="AI33">
            <v>24.210095238095242</v>
          </cell>
          <cell r="AJ33">
            <v>26.460095238095242</v>
          </cell>
          <cell r="AK33" t="str">
            <v>MOQ 50</v>
          </cell>
          <cell r="AL33">
            <v>24.210095238095242</v>
          </cell>
          <cell r="AM33">
            <v>26.460095238095242</v>
          </cell>
          <cell r="AN33">
            <v>28.710095238095246</v>
          </cell>
          <cell r="AO33" t="str">
            <v>MOQ 50</v>
          </cell>
          <cell r="AP33">
            <v>26.460095238095242</v>
          </cell>
          <cell r="AQ33">
            <v>28.710095238095246</v>
          </cell>
          <cell r="AR33">
            <v>30.960095238095246</v>
          </cell>
          <cell r="AS33" t="str">
            <v>MOQ 50</v>
          </cell>
        </row>
        <row r="34">
          <cell r="C34">
            <v>10</v>
          </cell>
          <cell r="D34"/>
          <cell r="E34">
            <v>4.3412827901265398</v>
          </cell>
          <cell r="F34">
            <v>5.7185971112221106</v>
          </cell>
          <cell r="G34">
            <v>7.090161432317684</v>
          </cell>
          <cell r="H34" t="str">
            <v>MOQ 50</v>
          </cell>
          <cell r="I34">
            <v>7.4970000000000008</v>
          </cell>
          <cell r="J34">
            <v>5.7185971112221106</v>
          </cell>
          <cell r="K34">
            <v>7.090161432317684</v>
          </cell>
          <cell r="L34">
            <v>8.4674757534132539</v>
          </cell>
          <cell r="M34" t="str">
            <v>MOQ 50</v>
          </cell>
          <cell r="N34">
            <v>7.090161432317684</v>
          </cell>
          <cell r="O34">
            <v>8.4674757534132539</v>
          </cell>
          <cell r="P34">
            <v>9.8447900745088255</v>
          </cell>
          <cell r="Q34" t="str">
            <v>MOQ 50</v>
          </cell>
          <cell r="R34">
            <v>8.4674757534132539</v>
          </cell>
          <cell r="S34">
            <v>9.8447900745088255</v>
          </cell>
          <cell r="T34">
            <v>11.216354395604398</v>
          </cell>
          <cell r="U34" t="str">
            <v>MOQ 50</v>
          </cell>
          <cell r="V34">
            <v>9.8447900745088255</v>
          </cell>
          <cell r="W34">
            <v>11.216354395604398</v>
          </cell>
          <cell r="X34">
            <v>12.593668716699966</v>
          </cell>
          <cell r="Y34" t="str">
            <v>MOQ 50</v>
          </cell>
          <cell r="Z34">
            <v>11.216354395604398</v>
          </cell>
          <cell r="AA34">
            <v>12.593668716699966</v>
          </cell>
          <cell r="AB34">
            <v>13.970983037795538</v>
          </cell>
          <cell r="AC34" t="str">
            <v>MOQ 50</v>
          </cell>
          <cell r="AD34">
            <v>12.593668716699966</v>
          </cell>
          <cell r="AE34">
            <v>13.970983037795538</v>
          </cell>
          <cell r="AF34">
            <v>15.220983037795538</v>
          </cell>
          <cell r="AG34" t="str">
            <v>MOQ 50</v>
          </cell>
          <cell r="AH34">
            <v>13.970983037795538</v>
          </cell>
          <cell r="AI34">
            <v>15.220983037795538</v>
          </cell>
          <cell r="AJ34">
            <v>16.470983037795534</v>
          </cell>
          <cell r="AK34" t="str">
            <v>MOQ 50</v>
          </cell>
          <cell r="AL34">
            <v>15.220983037795538</v>
          </cell>
          <cell r="AM34">
            <v>16.470983037795534</v>
          </cell>
          <cell r="AN34">
            <v>17.720983037795534</v>
          </cell>
          <cell r="AO34" t="str">
            <v>MOQ 50</v>
          </cell>
          <cell r="AP34">
            <v>16.470983037795534</v>
          </cell>
          <cell r="AQ34">
            <v>17.720983037795534</v>
          </cell>
          <cell r="AR34">
            <v>18.970983037795534</v>
          </cell>
          <cell r="AS34" t="str">
            <v>MOQ 50</v>
          </cell>
        </row>
        <row r="35">
          <cell r="C35">
            <v>15</v>
          </cell>
          <cell r="D35"/>
          <cell r="E35">
            <v>3.2293299618915556</v>
          </cell>
          <cell r="F35">
            <v>4.2043922710805823</v>
          </cell>
          <cell r="G35">
            <v>5.1739545802696085</v>
          </cell>
          <cell r="H35" t="str">
            <v>MOQ 50</v>
          </cell>
          <cell r="I35">
            <v>7.4970000000000008</v>
          </cell>
          <cell r="J35">
            <v>4.2043922710805823</v>
          </cell>
          <cell r="K35">
            <v>5.1739545802696085</v>
          </cell>
          <cell r="L35">
            <v>6.1490168894586361</v>
          </cell>
          <cell r="M35" t="str">
            <v>MOQ 50</v>
          </cell>
          <cell r="N35">
            <v>5.1739545802696085</v>
          </cell>
          <cell r="O35">
            <v>6.1490168894586361</v>
          </cell>
          <cell r="P35">
            <v>7.1240791986476637</v>
          </cell>
          <cell r="Q35" t="str">
            <v>MOQ 50</v>
          </cell>
          <cell r="R35">
            <v>6.1490168894586361</v>
          </cell>
          <cell r="S35">
            <v>7.1240791986476637</v>
          </cell>
          <cell r="T35">
            <v>8.0936415078366917</v>
          </cell>
          <cell r="U35" t="str">
            <v>MOQ 50</v>
          </cell>
          <cell r="V35">
            <v>7.1240791986476637</v>
          </cell>
          <cell r="W35"/>
          <cell r="X35"/>
          <cell r="Y35" t="str">
            <v>MOQ 50</v>
          </cell>
          <cell r="Z35">
            <v>8.0936415078366917</v>
          </cell>
          <cell r="AA35">
            <v>9.0687038170257175</v>
          </cell>
          <cell r="AB35">
            <v>10.043766126214742</v>
          </cell>
          <cell r="AC35" t="str">
            <v>MOQ 50</v>
          </cell>
          <cell r="AD35">
            <v>9.0687038170257175</v>
          </cell>
          <cell r="AE35">
            <v>10.043766126214742</v>
          </cell>
          <cell r="AF35">
            <v>11.043766126214742</v>
          </cell>
          <cell r="AG35" t="str">
            <v>MOQ 50</v>
          </cell>
          <cell r="AH35">
            <v>10.043766126214742</v>
          </cell>
          <cell r="AI35">
            <v>11.043766126214742</v>
          </cell>
          <cell r="AJ35">
            <v>12.043766126214742</v>
          </cell>
          <cell r="AK35" t="str">
            <v>MOQ 50</v>
          </cell>
          <cell r="AL35">
            <v>11.043766126214742</v>
          </cell>
          <cell r="AM35">
            <v>12.043766126214742</v>
          </cell>
          <cell r="AN35">
            <v>13.04376612621474</v>
          </cell>
          <cell r="AO35" t="str">
            <v>MOQ 50</v>
          </cell>
          <cell r="AP35">
            <v>12.043766126214742</v>
          </cell>
          <cell r="AQ35">
            <v>13.04376612621474</v>
          </cell>
          <cell r="AR35">
            <v>14.043766126214742</v>
          </cell>
          <cell r="AS35" t="str">
            <v>MOQ 50</v>
          </cell>
        </row>
        <row r="36">
          <cell r="C36">
            <v>25</v>
          </cell>
          <cell r="D36"/>
          <cell r="E36">
            <v>2.3574052437781035</v>
          </cell>
          <cell r="F36">
            <v>3.0218163959468427</v>
          </cell>
          <cell r="G36">
            <v>3.6809775481155813</v>
          </cell>
          <cell r="H36" t="str">
            <v>MOQ 50</v>
          </cell>
          <cell r="I36">
            <v>4.9979999999999993</v>
          </cell>
          <cell r="J36">
            <v>3.0218163959468427</v>
          </cell>
          <cell r="K36">
            <v>3.6809775481155813</v>
          </cell>
          <cell r="L36">
            <v>4.3453887002843201</v>
          </cell>
          <cell r="M36" t="str">
            <v>MOQ 50</v>
          </cell>
          <cell r="N36">
            <v>3.6809775481155813</v>
          </cell>
          <cell r="O36">
            <v>4.3453887002843201</v>
          </cell>
          <cell r="P36">
            <v>5.0097998524530611</v>
          </cell>
          <cell r="Q36" t="str">
            <v>MOQ 50</v>
          </cell>
          <cell r="R36">
            <v>4.3453887002843201</v>
          </cell>
          <cell r="S36">
            <v>5.0097998524530611</v>
          </cell>
          <cell r="T36">
            <v>5.6689610046217984</v>
          </cell>
          <cell r="U36" t="str">
            <v>MOQ 50</v>
          </cell>
          <cell r="V36">
            <v>5.0097998524530611</v>
          </cell>
          <cell r="W36"/>
          <cell r="X36"/>
          <cell r="Y36" t="str">
            <v>MOQ 50</v>
          </cell>
          <cell r="Z36">
            <v>5.6689610046217984</v>
          </cell>
          <cell r="AA36">
            <v>6.3333721567905386</v>
          </cell>
          <cell r="AB36">
            <v>6.9977833089592796</v>
          </cell>
          <cell r="AC36" t="str">
            <v>MOQ 50</v>
          </cell>
          <cell r="AD36">
            <v>6.3333721567905386</v>
          </cell>
          <cell r="AE36">
            <v>6.9977833089592796</v>
          </cell>
          <cell r="AF36">
            <v>7.7477833089592796</v>
          </cell>
          <cell r="AG36" t="str">
            <v>MOQ 50</v>
          </cell>
          <cell r="AH36">
            <v>6.9977833089592796</v>
          </cell>
          <cell r="AI36">
            <v>7.7477833089592796</v>
          </cell>
          <cell r="AJ36">
            <v>8.4977833089592796</v>
          </cell>
          <cell r="AK36" t="str">
            <v>MOQ 50</v>
          </cell>
          <cell r="AL36">
            <v>7.7477833089592796</v>
          </cell>
          <cell r="AM36">
            <v>8.4977833089592796</v>
          </cell>
          <cell r="AN36">
            <v>9.2477833089592796</v>
          </cell>
          <cell r="AO36" t="str">
            <v>MOQ 50</v>
          </cell>
          <cell r="AP36">
            <v>8.4977833089592796</v>
          </cell>
          <cell r="AQ36">
            <v>9.2477833089592796</v>
          </cell>
          <cell r="AR36">
            <v>9.9977833089592814</v>
          </cell>
          <cell r="AS36" t="str">
            <v>MOQ 50</v>
          </cell>
        </row>
        <row r="37">
          <cell r="C37">
            <v>50</v>
          </cell>
          <cell r="D37"/>
          <cell r="E37">
            <v>1.960925930735931</v>
          </cell>
          <cell r="F37">
            <v>2.5015001731601743</v>
          </cell>
          <cell r="G37">
            <v>3.0368744155844158</v>
          </cell>
          <cell r="H37">
            <v>3.0515001731601741</v>
          </cell>
          <cell r="I37">
            <v>3.9969999999999999</v>
          </cell>
          <cell r="J37">
            <v>2.5015001731601743</v>
          </cell>
          <cell r="K37">
            <v>3.0368744155844158</v>
          </cell>
          <cell r="L37">
            <v>3.5774486580086595</v>
          </cell>
          <cell r="M37">
            <v>3.5868744155844157</v>
          </cell>
          <cell r="N37">
            <v>3.0368744155844158</v>
          </cell>
          <cell r="O37">
            <v>3.5774486580086595</v>
          </cell>
          <cell r="P37">
            <v>4.1180229004329014</v>
          </cell>
          <cell r="Q37">
            <v>4.1274486580086593</v>
          </cell>
          <cell r="R37">
            <v>3.5774486580086595</v>
          </cell>
          <cell r="S37">
            <v>4.1180229004329014</v>
          </cell>
          <cell r="T37">
            <v>4.6533971428571421</v>
          </cell>
          <cell r="U37">
            <v>4.6680229004329021</v>
          </cell>
          <cell r="V37">
            <v>4.1180229004329014</v>
          </cell>
          <cell r="W37"/>
          <cell r="X37"/>
          <cell r="Y37">
            <v>5.2033971428571419</v>
          </cell>
          <cell r="Z37">
            <v>4.6533971428571421</v>
          </cell>
          <cell r="AA37">
            <v>5.1939713852813867</v>
          </cell>
          <cell r="AB37">
            <v>5.7345456277056268</v>
          </cell>
          <cell r="AC37">
            <v>5.7439713852813874</v>
          </cell>
          <cell r="AD37">
            <v>5.1939713852813867</v>
          </cell>
          <cell r="AE37">
            <v>5.7345456277056268</v>
          </cell>
          <cell r="AF37">
            <v>6.2845456277056266</v>
          </cell>
          <cell r="AG37">
            <v>6.2845456277056275</v>
          </cell>
          <cell r="AH37">
            <v>5.7345456277056268</v>
          </cell>
          <cell r="AI37">
            <v>6.2845456277056266</v>
          </cell>
          <cell r="AJ37">
            <v>6.8345456277056273</v>
          </cell>
          <cell r="AK37">
            <v>6.8345456277056273</v>
          </cell>
          <cell r="AL37">
            <v>6.2845456277056266</v>
          </cell>
          <cell r="AM37">
            <v>6.8345456277056273</v>
          </cell>
          <cell r="AN37">
            <v>7.3845456277056272</v>
          </cell>
          <cell r="AO37">
            <v>7.3845456277056272</v>
          </cell>
          <cell r="AP37">
            <v>6.8345456277056273</v>
          </cell>
          <cell r="AQ37">
            <v>7.3845456277056272</v>
          </cell>
          <cell r="AR37">
            <v>7.934545627705627</v>
          </cell>
          <cell r="AS37">
            <v>7.934545627705627</v>
          </cell>
        </row>
        <row r="38">
          <cell r="C38">
            <v>75</v>
          </cell>
          <cell r="D38"/>
          <cell r="E38">
            <v>1.7700329216116271</v>
          </cell>
          <cell r="F38">
            <v>2.2521110992862061</v>
          </cell>
          <cell r="G38">
            <v>2.7290392769607852</v>
          </cell>
          <cell r="H38">
            <v>2.7521110992862061</v>
          </cell>
          <cell r="I38">
            <v>3.8010000000000002</v>
          </cell>
          <cell r="J38">
            <v>2.2521110992862061</v>
          </cell>
          <cell r="K38">
            <v>2.7290392769607852</v>
          </cell>
          <cell r="L38">
            <v>3.2111174546353638</v>
          </cell>
          <cell r="M38">
            <v>3.2290392769607852</v>
          </cell>
          <cell r="N38">
            <v>2.7290392769607852</v>
          </cell>
          <cell r="O38">
            <v>3.2111174546353638</v>
          </cell>
          <cell r="P38">
            <v>3.693195632309942</v>
          </cell>
          <cell r="Q38">
            <v>3.7111174546353638</v>
          </cell>
          <cell r="R38">
            <v>3.2111174546353638</v>
          </cell>
          <cell r="S38">
            <v>3.693195632309942</v>
          </cell>
          <cell r="T38">
            <v>4.1701238099845206</v>
          </cell>
          <cell r="U38">
            <v>4.1931956323099424</v>
          </cell>
          <cell r="V38">
            <v>3.693195632309942</v>
          </cell>
          <cell r="W38">
            <v>4.1701238099845206</v>
          </cell>
          <cell r="X38">
            <v>4.6522019876590992</v>
          </cell>
          <cell r="Y38">
            <v>4.6701238099845206</v>
          </cell>
          <cell r="Z38">
            <v>4.1701238099845206</v>
          </cell>
          <cell r="AA38">
            <v>4.6522019876590992</v>
          </cell>
          <cell r="AB38">
            <v>5.1342801653336778</v>
          </cell>
          <cell r="AC38">
            <v>5.1522019876590992</v>
          </cell>
          <cell r="AD38">
            <v>4.6522019876590992</v>
          </cell>
          <cell r="AE38">
            <v>5.1342801653336778</v>
          </cell>
          <cell r="AF38">
            <v>5.6342801653336778</v>
          </cell>
          <cell r="AG38">
            <v>5.6342801653336778</v>
          </cell>
          <cell r="AH38">
            <v>5.1342801653336778</v>
          </cell>
          <cell r="AI38">
            <v>5.6342801653336778</v>
          </cell>
          <cell r="AJ38">
            <v>6.1342801653336769</v>
          </cell>
          <cell r="AK38">
            <v>6.1342801653336769</v>
          </cell>
          <cell r="AL38">
            <v>5.6342801653336778</v>
          </cell>
          <cell r="AM38">
            <v>6.1342801653336769</v>
          </cell>
          <cell r="AN38">
            <v>6.6342801653336778</v>
          </cell>
          <cell r="AO38">
            <v>6.634280165333676</v>
          </cell>
          <cell r="AP38">
            <v>6.1342801653336769</v>
          </cell>
          <cell r="AQ38">
            <v>6.6342801653336778</v>
          </cell>
          <cell r="AR38">
            <v>7.1342801653336769</v>
          </cell>
          <cell r="AS38">
            <v>7.1842801653336785</v>
          </cell>
        </row>
        <row r="39">
          <cell r="C39">
            <v>100</v>
          </cell>
          <cell r="D39"/>
          <cell r="E39">
            <v>1.5420678055792054</v>
          </cell>
          <cell r="F39">
            <v>1.9543954332063014</v>
          </cell>
          <cell r="G39">
            <v>2.3616230608333977</v>
          </cell>
          <cell r="H39">
            <v>2.4043954332063016</v>
          </cell>
          <cell r="I39">
            <v>3.5979999999999999</v>
          </cell>
          <cell r="J39">
            <v>1.9543954332063014</v>
          </cell>
          <cell r="K39">
            <v>2.3616230608333977</v>
          </cell>
          <cell r="L39">
            <v>2.7739506884604941</v>
          </cell>
          <cell r="M39">
            <v>2.8116230608333979</v>
          </cell>
          <cell r="N39">
            <v>2.3616230608333977</v>
          </cell>
          <cell r="O39">
            <v>2.7739506884604941</v>
          </cell>
          <cell r="P39">
            <v>3.1862783160875905</v>
          </cell>
          <cell r="Q39">
            <v>3.2239506884604934</v>
          </cell>
          <cell r="R39">
            <v>2.7739506884604941</v>
          </cell>
          <cell r="S39">
            <v>3.1862783160875905</v>
          </cell>
          <cell r="T39">
            <v>3.5935059437146872</v>
          </cell>
          <cell r="U39">
            <v>3.6362783160875907</v>
          </cell>
          <cell r="V39">
            <v>3.1862783160875905</v>
          </cell>
          <cell r="W39">
            <v>3.5935059437146872</v>
          </cell>
          <cell r="X39">
            <v>4.0058335713417828</v>
          </cell>
          <cell r="Y39">
            <v>4.0435059437146865</v>
          </cell>
          <cell r="Z39">
            <v>3.5935059437146872</v>
          </cell>
          <cell r="AA39">
            <v>4.0058335713417828</v>
          </cell>
          <cell r="AB39">
            <v>4.4181611989688783</v>
          </cell>
          <cell r="AC39">
            <v>4.4558335713417829</v>
          </cell>
          <cell r="AD39">
            <v>4.0058335713417828</v>
          </cell>
          <cell r="AE39">
            <v>4.4181611989688783</v>
          </cell>
          <cell r="AF39">
            <v>4.8681611989688784</v>
          </cell>
          <cell r="AG39">
            <v>4.8681611989688776</v>
          </cell>
          <cell r="AH39">
            <v>4.4181611989688783</v>
          </cell>
          <cell r="AI39">
            <v>4.8681611989688784</v>
          </cell>
          <cell r="AJ39">
            <v>5.3181611989688786</v>
          </cell>
          <cell r="AK39">
            <v>5.3181611989688786</v>
          </cell>
          <cell r="AL39">
            <v>4.8681611989688784</v>
          </cell>
          <cell r="AM39">
            <v>5.3181611989688786</v>
          </cell>
          <cell r="AN39">
            <v>5.7681611989688797</v>
          </cell>
          <cell r="AO39">
            <v>5.7681611989688779</v>
          </cell>
          <cell r="AP39">
            <v>5.3181611989688786</v>
          </cell>
          <cell r="AQ39">
            <v>5.7681611989688797</v>
          </cell>
          <cell r="AR39">
            <v>6.218161198968879</v>
          </cell>
          <cell r="AS39">
            <v>6.3181611989688804</v>
          </cell>
        </row>
        <row r="40">
          <cell r="C40">
            <v>250</v>
          </cell>
          <cell r="D40"/>
          <cell r="E40">
            <v>1.3567252866491151</v>
          </cell>
          <cell r="F40">
            <v>1.7172506405486878</v>
          </cell>
          <cell r="G40">
            <v>2.0727259944482599</v>
          </cell>
          <cell r="H40">
            <v>2.1172506405486873</v>
          </cell>
          <cell r="I40">
            <v>3.4020000000000001</v>
          </cell>
          <cell r="J40">
            <v>1.7172506405486878</v>
          </cell>
          <cell r="K40">
            <v>2.0727259944482599</v>
          </cell>
          <cell r="L40">
            <v>2.4332513483478335</v>
          </cell>
          <cell r="M40">
            <v>2.4727259944482598</v>
          </cell>
          <cell r="N40">
            <v>2.0727259944482599</v>
          </cell>
          <cell r="O40">
            <v>2.4332513483478335</v>
          </cell>
          <cell r="P40">
            <v>2.7937767022474063</v>
          </cell>
          <cell r="Q40">
            <v>2.833251348347833</v>
          </cell>
          <cell r="R40">
            <v>2.4332513483478335</v>
          </cell>
          <cell r="S40">
            <v>2.7937767022474063</v>
          </cell>
          <cell r="T40">
            <v>3.1492520561469783</v>
          </cell>
          <cell r="U40">
            <v>3.1937767022474066</v>
          </cell>
          <cell r="V40">
            <v>2.7937767022474063</v>
          </cell>
          <cell r="W40">
            <v>3.1492520561469783</v>
          </cell>
          <cell r="X40">
            <v>3.509777410046552</v>
          </cell>
          <cell r="Y40">
            <v>3.5492520561469778</v>
          </cell>
          <cell r="Z40">
            <v>3.1492520561469783</v>
          </cell>
          <cell r="AA40">
            <v>3.509777410046552</v>
          </cell>
          <cell r="AB40">
            <v>3.8703027639461238</v>
          </cell>
          <cell r="AC40">
            <v>3.9097774100465519</v>
          </cell>
          <cell r="AD40">
            <v>3.509777410046552</v>
          </cell>
          <cell r="AE40">
            <v>3.8703027639461238</v>
          </cell>
          <cell r="AF40">
            <v>4.2703027639461251</v>
          </cell>
          <cell r="AG40">
            <v>4.2703027639461242</v>
          </cell>
          <cell r="AH40">
            <v>3.8703027639461238</v>
          </cell>
          <cell r="AI40">
            <v>4.2703027639461251</v>
          </cell>
          <cell r="AJ40">
            <v>4.6703027639461254</v>
          </cell>
          <cell r="AK40">
            <v>4.6703027639461245</v>
          </cell>
          <cell r="AL40">
            <v>4.2703027639461251</v>
          </cell>
          <cell r="AM40">
            <v>4.6703027639461254</v>
          </cell>
          <cell r="AN40">
            <v>5.0703027639461258</v>
          </cell>
          <cell r="AO40">
            <v>5.0703027639461249</v>
          </cell>
          <cell r="AP40">
            <v>4.6703027639461254</v>
          </cell>
          <cell r="AQ40">
            <v>5.0703027639461258</v>
          </cell>
          <cell r="AR40">
            <v>5.4703027639461261</v>
          </cell>
          <cell r="AS40">
            <v>5.6203027639461247</v>
          </cell>
        </row>
        <row r="41">
          <cell r="C41">
            <v>500</v>
          </cell>
          <cell r="D41"/>
          <cell r="E41">
            <v>1.2518880702630706</v>
          </cell>
          <cell r="F41">
            <v>1.5891788628038632</v>
          </cell>
          <cell r="G41">
            <v>1.9214696553446555</v>
          </cell>
          <cell r="H41">
            <v>1.9391788628038631</v>
          </cell>
          <cell r="I41">
            <v>3.1990000000000003</v>
          </cell>
          <cell r="J41">
            <v>1.5891788628038632</v>
          </cell>
          <cell r="K41">
            <v>1.9214696553446555</v>
          </cell>
          <cell r="L41">
            <v>2.2587604478854484</v>
          </cell>
          <cell r="M41">
            <v>2.2714696553446556</v>
          </cell>
          <cell r="N41">
            <v>1.9214696553446555</v>
          </cell>
          <cell r="O41">
            <v>2.2587604478854484</v>
          </cell>
          <cell r="P41">
            <v>2.5960512404262404</v>
          </cell>
          <cell r="Q41">
            <v>2.6087604478854485</v>
          </cell>
          <cell r="R41">
            <v>2.2587604478854484</v>
          </cell>
          <cell r="S41">
            <v>2.5960512404262404</v>
          </cell>
          <cell r="T41">
            <v>2.9283420329670333</v>
          </cell>
          <cell r="U41">
            <v>2.9460512404262404</v>
          </cell>
          <cell r="V41">
            <v>2.5960512404262404</v>
          </cell>
          <cell r="W41">
            <v>2.9283420329670333</v>
          </cell>
          <cell r="X41">
            <v>3.2656328255078257</v>
          </cell>
          <cell r="Y41">
            <v>3.2783420329670334</v>
          </cell>
          <cell r="Z41">
            <v>2.9283420329670333</v>
          </cell>
          <cell r="AA41">
            <v>3.2656328255078257</v>
          </cell>
          <cell r="AB41">
            <v>3.602923618048619</v>
          </cell>
          <cell r="AC41">
            <v>3.6156328255078263</v>
          </cell>
          <cell r="AD41">
            <v>3.2656328255078257</v>
          </cell>
          <cell r="AE41">
            <v>3.602923618048619</v>
          </cell>
          <cell r="AF41">
            <v>3.9529236180486191</v>
          </cell>
          <cell r="AG41">
            <v>3.9529236180486191</v>
          </cell>
          <cell r="AH41">
            <v>3.602923618048619</v>
          </cell>
          <cell r="AI41">
            <v>3.9529236180486191</v>
          </cell>
          <cell r="AJ41">
            <v>4.3029236180486183</v>
          </cell>
          <cell r="AK41">
            <v>4.3029236180486192</v>
          </cell>
          <cell r="AL41">
            <v>3.9529236180486191</v>
          </cell>
          <cell r="AM41">
            <v>4.3029236180486183</v>
          </cell>
          <cell r="AN41">
            <v>4.6529236180486189</v>
          </cell>
          <cell r="AO41">
            <v>4.6529236180486189</v>
          </cell>
          <cell r="AP41">
            <v>4.3029236180486183</v>
          </cell>
          <cell r="AQ41">
            <v>4.6529236180486189</v>
          </cell>
          <cell r="AR41">
            <v>5.0029236180486176</v>
          </cell>
          <cell r="AS41">
            <v>5.2029236180486187</v>
          </cell>
        </row>
        <row r="42">
          <cell r="C42">
            <v>750</v>
          </cell>
          <cell r="D42"/>
          <cell r="E42">
            <v>1.1708266600554698</v>
          </cell>
          <cell r="F42">
            <v>1.4892774614615589</v>
          </cell>
          <cell r="G42">
            <v>1.8028532628676472</v>
          </cell>
          <cell r="H42">
            <v>1.789277461461559</v>
          </cell>
          <cell r="I42">
            <v>3.101</v>
          </cell>
          <cell r="J42">
            <v>1.4892774614615589</v>
          </cell>
          <cell r="K42">
            <v>1.8028532628676472</v>
          </cell>
          <cell r="L42">
            <v>2.121304064273736</v>
          </cell>
          <cell r="M42">
            <v>2.1028532628676473</v>
          </cell>
          <cell r="N42">
            <v>1.8028532628676472</v>
          </cell>
          <cell r="O42">
            <v>2.121304064273736</v>
          </cell>
          <cell r="P42">
            <v>2.4397548656798245</v>
          </cell>
          <cell r="Q42">
            <v>2.4213040642737358</v>
          </cell>
          <cell r="R42">
            <v>2.121304064273736</v>
          </cell>
          <cell r="S42">
            <v>2.4397548656798245</v>
          </cell>
          <cell r="T42">
            <v>2.7533306670859137</v>
          </cell>
          <cell r="U42">
            <v>2.7397548656798247</v>
          </cell>
          <cell r="V42">
            <v>2.4397548656798245</v>
          </cell>
          <cell r="W42">
            <v>2.7533306670859137</v>
          </cell>
          <cell r="X42">
            <v>3.0717814684920026</v>
          </cell>
          <cell r="Y42">
            <v>3.0533306670859135</v>
          </cell>
          <cell r="Z42">
            <v>2.7533306670859137</v>
          </cell>
          <cell r="AA42">
            <v>3.0717814684920026</v>
          </cell>
          <cell r="AB42">
            <v>3.3902322698980911</v>
          </cell>
          <cell r="AC42">
            <v>3.3717814684920029</v>
          </cell>
          <cell r="AD42">
            <v>3.0717814684920026</v>
          </cell>
          <cell r="AE42">
            <v>3.3902322698980911</v>
          </cell>
          <cell r="AF42">
            <v>3.6902322698980905</v>
          </cell>
          <cell r="AG42">
            <v>3.6902322698980914</v>
          </cell>
          <cell r="AH42">
            <v>3.3902322698980911</v>
          </cell>
          <cell r="AI42">
            <v>3.6902322698980905</v>
          </cell>
          <cell r="AJ42">
            <v>3.9902322698980912</v>
          </cell>
          <cell r="AK42">
            <v>3.9902322698980912</v>
          </cell>
          <cell r="AL42">
            <v>3.6902322698980905</v>
          </cell>
          <cell r="AM42">
            <v>3.9902322698980912</v>
          </cell>
          <cell r="AN42">
            <v>4.290232269898091</v>
          </cell>
          <cell r="AO42">
            <v>4.290232269898091</v>
          </cell>
          <cell r="AP42">
            <v>3.9902322698980912</v>
          </cell>
          <cell r="AQ42">
            <v>4.290232269898091</v>
          </cell>
          <cell r="AR42">
            <v>4.59023226989809</v>
          </cell>
          <cell r="AS42">
            <v>4.84023226989809</v>
          </cell>
        </row>
        <row r="43">
          <cell r="C43">
            <v>1000</v>
          </cell>
          <cell r="D43"/>
          <cell r="E43">
            <v>1.1014062500000001</v>
          </cell>
          <cell r="F43">
            <v>1.4036249999999999</v>
          </cell>
          <cell r="G43">
            <v>1.7010937500000001</v>
          </cell>
          <cell r="H43">
            <v>1.6536250000000001</v>
          </cell>
          <cell r="I43">
            <v>3.0030000000000001</v>
          </cell>
          <cell r="J43">
            <v>1.4036249999999999</v>
          </cell>
          <cell r="K43">
            <v>1.7010937500000001</v>
          </cell>
          <cell r="L43">
            <v>2.0033124999999998</v>
          </cell>
          <cell r="M43">
            <v>1.9510937500000001</v>
          </cell>
          <cell r="N43">
            <v>1.7010937500000001</v>
          </cell>
          <cell r="O43">
            <v>2.0033124999999998</v>
          </cell>
          <cell r="P43">
            <v>2.3055312499999996</v>
          </cell>
          <cell r="Q43">
            <v>2.2533124999999998</v>
          </cell>
          <cell r="R43">
            <v>2.0033124999999998</v>
          </cell>
          <cell r="S43">
            <v>2.3055312499999996</v>
          </cell>
          <cell r="T43">
            <v>2.6030000000000006</v>
          </cell>
          <cell r="U43">
            <v>2.5555312499999996</v>
          </cell>
          <cell r="V43">
            <v>2.3055312499999996</v>
          </cell>
          <cell r="W43">
            <v>2.6030000000000006</v>
          </cell>
          <cell r="X43">
            <v>2.9052187500000004</v>
          </cell>
          <cell r="Y43">
            <v>2.8530000000000006</v>
          </cell>
          <cell r="Z43">
            <v>2.6030000000000006</v>
          </cell>
          <cell r="AA43">
            <v>2.9052187500000004</v>
          </cell>
          <cell r="AB43">
            <v>3.2074375000000002</v>
          </cell>
          <cell r="AC43">
            <v>3.1552187500000004</v>
          </cell>
          <cell r="AD43">
            <v>2.9052187500000004</v>
          </cell>
          <cell r="AE43">
            <v>3.2074375000000002</v>
          </cell>
          <cell r="AF43">
            <v>3.4574374999999997</v>
          </cell>
          <cell r="AG43">
            <v>3.4574374999999997</v>
          </cell>
          <cell r="AH43">
            <v>3.2074375000000002</v>
          </cell>
          <cell r="AI43">
            <v>3.4574374999999997</v>
          </cell>
          <cell r="AJ43">
            <v>3.7074375000000002</v>
          </cell>
          <cell r="AK43">
            <v>3.7074374999999993</v>
          </cell>
          <cell r="AL43">
            <v>3.4574374999999997</v>
          </cell>
          <cell r="AM43">
            <v>3.7074375000000002</v>
          </cell>
          <cell r="AN43">
            <v>3.9574374999999997</v>
          </cell>
          <cell r="AO43">
            <v>3.9574374999999997</v>
          </cell>
          <cell r="AP43">
            <v>3.7074375000000002</v>
          </cell>
          <cell r="AQ43">
            <v>3.9574374999999997</v>
          </cell>
          <cell r="AR43">
            <v>4.2074374999999993</v>
          </cell>
          <cell r="AS43">
            <v>4.5074375</v>
          </cell>
        </row>
        <row r="44">
          <cell r="C44">
            <v>2500</v>
          </cell>
          <cell r="D44"/>
          <cell r="E44">
            <v>1.0463359375000003</v>
          </cell>
          <cell r="F44">
            <v>1.3334437499999998</v>
          </cell>
          <cell r="G44">
            <v>1.6160390625000001</v>
          </cell>
          <cell r="H44">
            <v>1.5334437499999998</v>
          </cell>
          <cell r="I44">
            <v>3.0030000000000001</v>
          </cell>
          <cell r="J44">
            <v>1.3334437499999998</v>
          </cell>
          <cell r="K44">
            <v>1.6160390625000001</v>
          </cell>
          <cell r="L44">
            <v>1.9031468749999998</v>
          </cell>
          <cell r="M44">
            <v>1.8160390625000002</v>
          </cell>
          <cell r="N44">
            <v>1.6160390625000001</v>
          </cell>
          <cell r="O44">
            <v>1.9031468749999998</v>
          </cell>
          <cell r="P44">
            <v>2.1902546874999995</v>
          </cell>
          <cell r="Q44">
            <v>2.1031468749999997</v>
          </cell>
          <cell r="R44">
            <v>1.9031468749999998</v>
          </cell>
          <cell r="S44">
            <v>2.1902546874999995</v>
          </cell>
          <cell r="T44">
            <v>2.4728500000000011</v>
          </cell>
          <cell r="U44">
            <v>2.3902546874999997</v>
          </cell>
          <cell r="V44">
            <v>2.1902546874999995</v>
          </cell>
          <cell r="W44">
            <v>2.4728500000000011</v>
          </cell>
          <cell r="X44">
            <v>2.7599578125000006</v>
          </cell>
          <cell r="Y44">
            <v>2.6728500000000008</v>
          </cell>
          <cell r="Z44">
            <v>2.4728500000000011</v>
          </cell>
          <cell r="AA44">
            <v>2.7599578125000006</v>
          </cell>
          <cell r="AB44">
            <v>3.0470656250000001</v>
          </cell>
          <cell r="AC44">
            <v>2.9599578125000008</v>
          </cell>
          <cell r="AD44">
            <v>2.7599578125000006</v>
          </cell>
          <cell r="AE44">
            <v>3.0470656250000001</v>
          </cell>
          <cell r="AF44">
            <v>3.2845656249999995</v>
          </cell>
          <cell r="AG44">
            <v>3.2470656249999998</v>
          </cell>
          <cell r="AH44">
            <v>3.0470656250000001</v>
          </cell>
          <cell r="AI44">
            <v>3.2845656249999995</v>
          </cell>
          <cell r="AJ44">
            <v>3.5220656250000002</v>
          </cell>
          <cell r="AK44">
            <v>3.4845656249999992</v>
          </cell>
          <cell r="AL44">
            <v>3.2845656249999995</v>
          </cell>
          <cell r="AM44">
            <v>3.5220656250000002</v>
          </cell>
          <cell r="AN44">
            <v>3.7595656250000005</v>
          </cell>
          <cell r="AO44">
            <v>3.7220656249999999</v>
          </cell>
          <cell r="AP44">
            <v>3.5220656250000002</v>
          </cell>
          <cell r="AQ44">
            <v>3.7595656250000005</v>
          </cell>
          <cell r="AR44">
            <v>3.9970656250000003</v>
          </cell>
          <cell r="AS44">
            <v>4.3095656250000003</v>
          </cell>
        </row>
        <row r="45">
          <cell r="C45">
            <v>5000</v>
          </cell>
          <cell r="D45"/>
          <cell r="E45">
            <v>0.99401914062500007</v>
          </cell>
          <cell r="F45">
            <v>1.2667715624999998</v>
          </cell>
          <cell r="G45">
            <v>1.5352371093750001</v>
          </cell>
          <cell r="H45">
            <v>1.4167715625000001</v>
          </cell>
          <cell r="I45">
            <v>3.0030000000000001</v>
          </cell>
          <cell r="J45">
            <v>1.2667715624999998</v>
          </cell>
          <cell r="K45">
            <v>1.5352371093750001</v>
          </cell>
          <cell r="L45">
            <v>1.8079895312500001</v>
          </cell>
          <cell r="M45">
            <v>1.685237109375</v>
          </cell>
          <cell r="N45">
            <v>1.5352371093750001</v>
          </cell>
          <cell r="O45">
            <v>1.8079895312500001</v>
          </cell>
          <cell r="P45">
            <v>2.0807419531249995</v>
          </cell>
          <cell r="Q45">
            <v>1.95798953125</v>
          </cell>
          <cell r="R45">
            <v>1.8079895312500001</v>
          </cell>
          <cell r="S45">
            <v>2.0807419531249995</v>
          </cell>
          <cell r="T45">
            <v>2.3492075000000003</v>
          </cell>
          <cell r="U45">
            <v>2.2307419531249999</v>
          </cell>
          <cell r="V45">
            <v>2.0807419531249995</v>
          </cell>
          <cell r="W45">
            <v>2.3492075000000003</v>
          </cell>
          <cell r="X45">
            <v>2.6219599218749998</v>
          </cell>
          <cell r="Y45">
            <v>2.4992075000000007</v>
          </cell>
          <cell r="Z45">
            <v>2.3492075000000003</v>
          </cell>
          <cell r="AA45">
            <v>2.6219599218749998</v>
          </cell>
          <cell r="AB45">
            <v>2.8947123437499998</v>
          </cell>
          <cell r="AC45">
            <v>2.7719599218750002</v>
          </cell>
          <cell r="AD45">
            <v>2.6219599218749998</v>
          </cell>
          <cell r="AE45">
            <v>2.8947123437499998</v>
          </cell>
          <cell r="AF45">
            <v>3.1203373437499993</v>
          </cell>
          <cell r="AG45">
            <v>3.0447123437499997</v>
          </cell>
          <cell r="AH45">
            <v>2.8947123437499998</v>
          </cell>
          <cell r="AI45">
            <v>3.1203373437499993</v>
          </cell>
          <cell r="AJ45">
            <v>3.3459623437500001</v>
          </cell>
          <cell r="AK45">
            <v>3.2703373437499996</v>
          </cell>
          <cell r="AL45">
            <v>3.1203373437499993</v>
          </cell>
          <cell r="AM45">
            <v>3.3459623437500001</v>
          </cell>
          <cell r="AN45">
            <v>3.5715873437500005</v>
          </cell>
          <cell r="AO45">
            <v>3.49596234375</v>
          </cell>
          <cell r="AP45">
            <v>3.3459623437500001</v>
          </cell>
          <cell r="AQ45">
            <v>3.5715873437500005</v>
          </cell>
          <cell r="AR45">
            <v>3.7972123437500009</v>
          </cell>
          <cell r="AS45">
            <v>4.1215873437500008</v>
          </cell>
        </row>
        <row r="46">
          <cell r="C46">
            <v>7500</v>
          </cell>
          <cell r="D46"/>
          <cell r="E46">
            <v>0.94431818359375008</v>
          </cell>
          <cell r="F46">
            <v>1.203432984375</v>
          </cell>
          <cell r="G46">
            <v>1.4584752539062498</v>
          </cell>
          <cell r="H46">
            <v>1.3034329843749999</v>
          </cell>
          <cell r="I46">
            <v>3.0030000000000001</v>
          </cell>
          <cell r="J46">
            <v>1.203432984375</v>
          </cell>
          <cell r="K46">
            <v>1.4584752539062498</v>
          </cell>
          <cell r="L46">
            <v>1.7175900546874996</v>
          </cell>
          <cell r="M46">
            <v>1.5584752539062499</v>
          </cell>
          <cell r="N46">
            <v>1.4584752539062498</v>
          </cell>
          <cell r="O46">
            <v>1.7175900546874996</v>
          </cell>
          <cell r="P46">
            <v>1.9767048554687499</v>
          </cell>
          <cell r="Q46">
            <v>1.8175900546874995</v>
          </cell>
          <cell r="R46">
            <v>1.7175900546874996</v>
          </cell>
          <cell r="S46">
            <v>1.9767048554687499</v>
          </cell>
          <cell r="T46">
            <v>2.2317471250000001</v>
          </cell>
          <cell r="U46">
            <v>2.0767048554687495</v>
          </cell>
          <cell r="V46">
            <v>1.9767048554687499</v>
          </cell>
          <cell r="W46">
            <v>2.2317471250000001</v>
          </cell>
          <cell r="X46">
            <v>2.4908619257812497</v>
          </cell>
          <cell r="Y46">
            <v>2.3317471250000001</v>
          </cell>
          <cell r="Z46">
            <v>2.2317471250000001</v>
          </cell>
          <cell r="AA46">
            <v>2.4908619257812497</v>
          </cell>
          <cell r="AB46">
            <v>2.7499767265625001</v>
          </cell>
          <cell r="AC46">
            <v>2.5908619257812497</v>
          </cell>
          <cell r="AD46">
            <v>2.4908619257812497</v>
          </cell>
          <cell r="AE46">
            <v>2.7499767265625001</v>
          </cell>
          <cell r="AF46">
            <v>2.9643204765624995</v>
          </cell>
          <cell r="AG46">
            <v>2.8499767265624998</v>
          </cell>
          <cell r="AH46">
            <v>2.7499767265625001</v>
          </cell>
          <cell r="AI46">
            <v>2.9643204765624995</v>
          </cell>
          <cell r="AJ46">
            <v>3.1786642265624994</v>
          </cell>
          <cell r="AK46">
            <v>3.0643204765625001</v>
          </cell>
          <cell r="AL46">
            <v>2.9643204765624995</v>
          </cell>
          <cell r="AM46">
            <v>3.1786642265624994</v>
          </cell>
          <cell r="AN46">
            <v>3.3930079765625001</v>
          </cell>
          <cell r="AO46">
            <v>3.2786642265624995</v>
          </cell>
          <cell r="AP46">
            <v>3.1786642265624994</v>
          </cell>
          <cell r="AQ46">
            <v>3.3930079765625001</v>
          </cell>
          <cell r="AR46">
            <v>3.6073517265625004</v>
          </cell>
          <cell r="AS46">
            <v>3.9430079765624999</v>
          </cell>
        </row>
        <row r="47">
          <cell r="C47">
            <v>10000</v>
          </cell>
          <cell r="D47"/>
          <cell r="E47">
            <v>0.89710227441406254</v>
          </cell>
          <cell r="F47">
            <v>1.1432613351562497</v>
          </cell>
          <cell r="G47">
            <v>1.3855514912109372</v>
          </cell>
          <cell r="H47">
            <v>1.1932613351562498</v>
          </cell>
          <cell r="I47">
            <v>3.0030000000000001</v>
          </cell>
          <cell r="J47">
            <v>1.1432613351562497</v>
          </cell>
          <cell r="K47">
            <v>1.3855514912109372</v>
          </cell>
          <cell r="L47">
            <v>1.6317105519531248</v>
          </cell>
          <cell r="M47">
            <v>1.4355514912109375</v>
          </cell>
          <cell r="N47">
            <v>1.3855514912109372</v>
          </cell>
          <cell r="O47">
            <v>1.6317105519531248</v>
          </cell>
          <cell r="P47">
            <v>1.8778696126953121</v>
          </cell>
          <cell r="Q47">
            <v>1.6817105519531248</v>
          </cell>
          <cell r="R47">
            <v>1.6317105519531248</v>
          </cell>
          <cell r="S47">
            <v>1.8778696126953121</v>
          </cell>
          <cell r="T47">
            <v>2.1201597687499998</v>
          </cell>
          <cell r="U47">
            <v>1.9278696126953121</v>
          </cell>
          <cell r="V47">
            <v>1.8778696126953121</v>
          </cell>
          <cell r="W47">
            <v>2.1201597687499998</v>
          </cell>
          <cell r="X47">
            <v>2.3663188294921871</v>
          </cell>
          <cell r="Y47">
            <v>2.1701597687500001</v>
          </cell>
          <cell r="Z47">
            <v>2.1201597687499998</v>
          </cell>
          <cell r="AA47">
            <v>2.3663188294921871</v>
          </cell>
          <cell r="AB47">
            <v>2.6124778902343748</v>
          </cell>
          <cell r="AC47">
            <v>2.4163188294921873</v>
          </cell>
          <cell r="AD47">
            <v>2.3663188294921871</v>
          </cell>
          <cell r="AE47">
            <v>2.6124778902343748</v>
          </cell>
          <cell r="AF47">
            <v>2.8161044527343742</v>
          </cell>
          <cell r="AG47">
            <v>2.6624778902343751</v>
          </cell>
          <cell r="AH47">
            <v>2.6124778902343748</v>
          </cell>
          <cell r="AI47">
            <v>2.8161044527343742</v>
          </cell>
          <cell r="AJ47">
            <v>3.0197310152343744</v>
          </cell>
          <cell r="AK47">
            <v>2.866104452734374</v>
          </cell>
          <cell r="AL47">
            <v>2.8161044527343742</v>
          </cell>
          <cell r="AM47">
            <v>3.0197310152343744</v>
          </cell>
          <cell r="AN47">
            <v>3.223357577734375</v>
          </cell>
          <cell r="AO47">
            <v>3.0697310152343742</v>
          </cell>
          <cell r="AP47">
            <v>3.0197310152343744</v>
          </cell>
          <cell r="AQ47">
            <v>3.223357577734375</v>
          </cell>
          <cell r="AR47">
            <v>3.4269841402343753</v>
          </cell>
          <cell r="AS47">
            <v>3.7733575777343749</v>
          </cell>
        </row>
        <row r="48">
          <cell r="D48"/>
          <cell r="E48">
            <v>24.997</v>
          </cell>
          <cell r="F48">
            <v>24.997</v>
          </cell>
          <cell r="G48">
            <v>24.997</v>
          </cell>
          <cell r="H48">
            <v>24.997</v>
          </cell>
          <cell r="I48">
            <v>24.997</v>
          </cell>
          <cell r="J48">
            <v>50.001000000000005</v>
          </cell>
          <cell r="K48">
            <v>50.001000000000005</v>
          </cell>
          <cell r="L48">
            <v>50.001000000000005</v>
          </cell>
          <cell r="M48">
            <v>50.001000000000005</v>
          </cell>
          <cell r="N48">
            <v>74.998000000000005</v>
          </cell>
          <cell r="O48">
            <v>74.998000000000005</v>
          </cell>
          <cell r="P48">
            <v>74.998000000000005</v>
          </cell>
          <cell r="Q48">
            <v>74.998000000000005</v>
          </cell>
          <cell r="R48">
            <v>99.995000000000005</v>
          </cell>
          <cell r="S48">
            <v>99.995000000000005</v>
          </cell>
          <cell r="T48">
            <v>99.995000000000005</v>
          </cell>
          <cell r="U48">
            <v>99.995000000000005</v>
          </cell>
          <cell r="V48">
            <v>124.999</v>
          </cell>
          <cell r="W48">
            <v>124.999</v>
          </cell>
          <cell r="X48">
            <v>124.999</v>
          </cell>
          <cell r="Y48">
            <v>124.999</v>
          </cell>
          <cell r="Z48">
            <v>149.99600000000001</v>
          </cell>
          <cell r="AA48">
            <v>149.99600000000001</v>
          </cell>
          <cell r="AB48">
            <v>149.99600000000001</v>
          </cell>
          <cell r="AC48">
            <v>149.99600000000001</v>
          </cell>
          <cell r="AD48">
            <v>175</v>
          </cell>
          <cell r="AE48">
            <v>175</v>
          </cell>
          <cell r="AF48">
            <v>175</v>
          </cell>
          <cell r="AG48">
            <v>175</v>
          </cell>
          <cell r="AH48">
            <v>199.99699999999999</v>
          </cell>
          <cell r="AI48">
            <v>199.99699999999999</v>
          </cell>
          <cell r="AJ48">
            <v>199.99699999999999</v>
          </cell>
          <cell r="AK48">
            <v>199.99699999999999</v>
          </cell>
          <cell r="AL48">
            <v>225.001</v>
          </cell>
          <cell r="AM48">
            <v>225.001</v>
          </cell>
          <cell r="AN48">
            <v>225.001</v>
          </cell>
          <cell r="AO48">
            <v>225.001</v>
          </cell>
          <cell r="AP48">
            <v>249.99799999999999</v>
          </cell>
          <cell r="AQ48">
            <v>249.99799999999999</v>
          </cell>
          <cell r="AR48">
            <v>249.99799999999999</v>
          </cell>
          <cell r="AS48">
            <v>249.99799999999999</v>
          </cell>
        </row>
        <row r="49">
          <cell r="D49"/>
          <cell r="E49">
            <v>12.4985</v>
          </cell>
          <cell r="F49">
            <v>12.4985</v>
          </cell>
          <cell r="G49">
            <v>12.4985</v>
          </cell>
          <cell r="H49">
            <v>12.4985</v>
          </cell>
          <cell r="I49">
            <v>12.4985</v>
          </cell>
          <cell r="J49">
            <v>25.000500000000002</v>
          </cell>
          <cell r="K49">
            <v>25.000500000000002</v>
          </cell>
          <cell r="L49">
            <v>25.000500000000002</v>
          </cell>
          <cell r="M49">
            <v>25.000500000000002</v>
          </cell>
          <cell r="N49">
            <v>37.499000000000002</v>
          </cell>
          <cell r="O49">
            <v>37.499000000000002</v>
          </cell>
          <cell r="P49">
            <v>37.499000000000002</v>
          </cell>
          <cell r="Q49">
            <v>37.499000000000002</v>
          </cell>
          <cell r="R49">
            <v>49.997500000000002</v>
          </cell>
          <cell r="S49">
            <v>49.997500000000002</v>
          </cell>
          <cell r="T49">
            <v>49.997500000000002</v>
          </cell>
          <cell r="U49">
            <v>49.997500000000002</v>
          </cell>
          <cell r="V49">
            <v>62.499499999999998</v>
          </cell>
          <cell r="W49">
            <v>62.499499999999998</v>
          </cell>
          <cell r="X49">
            <v>62.499499999999998</v>
          </cell>
          <cell r="Y49">
            <v>62.499499999999998</v>
          </cell>
          <cell r="Z49">
            <v>74.998000000000005</v>
          </cell>
          <cell r="AA49">
            <v>74.998000000000005</v>
          </cell>
          <cell r="AB49">
            <v>74.998000000000005</v>
          </cell>
          <cell r="AC49">
            <v>74.998000000000005</v>
          </cell>
          <cell r="AD49">
            <v>87.5</v>
          </cell>
          <cell r="AE49">
            <v>87.5</v>
          </cell>
          <cell r="AF49">
            <v>87.5</v>
          </cell>
          <cell r="AG49">
            <v>87.5</v>
          </cell>
          <cell r="AH49">
            <v>99.998499999999993</v>
          </cell>
          <cell r="AI49">
            <v>99.998499999999993</v>
          </cell>
          <cell r="AJ49">
            <v>99.998499999999993</v>
          </cell>
          <cell r="AK49">
            <v>99.998499999999993</v>
          </cell>
          <cell r="AL49">
            <v>112.5005</v>
          </cell>
          <cell r="AM49">
            <v>112.5005</v>
          </cell>
          <cell r="AN49">
            <v>112.5005</v>
          </cell>
          <cell r="AO49">
            <v>112.5005</v>
          </cell>
          <cell r="AP49">
            <v>124.999</v>
          </cell>
          <cell r="AQ49">
            <v>124.999</v>
          </cell>
          <cell r="AR49">
            <v>124.999</v>
          </cell>
          <cell r="AS49">
            <v>124.999</v>
          </cell>
        </row>
        <row r="50">
          <cell r="D50"/>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row>
        <row r="54">
          <cell r="D54"/>
          <cell r="E54">
            <v>18.155598958333332</v>
          </cell>
          <cell r="F54">
            <v>24.602994791666674</v>
          </cell>
          <cell r="G54">
            <v>31.056640625</v>
          </cell>
          <cell r="H54" t="str">
            <v>MOQ 50</v>
          </cell>
          <cell r="I54">
            <v>17.5</v>
          </cell>
          <cell r="J54">
            <v>24.602994791666674</v>
          </cell>
          <cell r="K54">
            <v>31.056640625</v>
          </cell>
          <cell r="L54">
            <v>37.51028645833334</v>
          </cell>
          <cell r="M54" t="str">
            <v>MOQ 50</v>
          </cell>
          <cell r="N54">
            <v>31.056640625</v>
          </cell>
          <cell r="O54">
            <v>37.51028645833334</v>
          </cell>
          <cell r="P54">
            <v>43.963932291666666</v>
          </cell>
          <cell r="Q54" t="str">
            <v>MOQ 50</v>
          </cell>
          <cell r="R54">
            <v>37.51028645833334</v>
          </cell>
          <cell r="S54">
            <v>43.963932291666666</v>
          </cell>
          <cell r="T54">
            <v>50.417578125000013</v>
          </cell>
          <cell r="U54" t="str">
            <v>MOQ 50</v>
          </cell>
          <cell r="V54">
            <v>43.963932291666666</v>
          </cell>
          <cell r="W54">
            <v>50.417578125000013</v>
          </cell>
          <cell r="X54">
            <v>56.864973958333337</v>
          </cell>
          <cell r="Y54" t="str">
            <v>MOQ 50</v>
          </cell>
          <cell r="Z54">
            <v>50.417578125000013</v>
          </cell>
          <cell r="AA54">
            <v>56.864973958333337</v>
          </cell>
          <cell r="AB54">
            <v>63.318619791666677</v>
          </cell>
          <cell r="AC54" t="str">
            <v>MOQ 50</v>
          </cell>
          <cell r="AD54">
            <v>56.864973958333337</v>
          </cell>
          <cell r="AE54">
            <v>56.864973958333337</v>
          </cell>
          <cell r="AF54">
            <v>63.318619791666677</v>
          </cell>
          <cell r="AG54" t="str">
            <v>MOQ 50</v>
          </cell>
          <cell r="AH54">
            <v>56.864973958333337</v>
          </cell>
          <cell r="AI54">
            <v>63.318619791666677</v>
          </cell>
          <cell r="AJ54">
            <v>73.818619791666663</v>
          </cell>
          <cell r="AK54" t="str">
            <v>MOQ 50</v>
          </cell>
          <cell r="AL54">
            <v>63.318619791666677</v>
          </cell>
          <cell r="AM54">
            <v>73.818619791666663</v>
          </cell>
          <cell r="AN54">
            <v>79.068619791666663</v>
          </cell>
          <cell r="AO54" t="str">
            <v>MOQ 50</v>
          </cell>
          <cell r="AP54">
            <v>73.818619791666663</v>
          </cell>
          <cell r="AQ54">
            <v>79.068619791666663</v>
          </cell>
          <cell r="AR54">
            <v>84.318619791666663</v>
          </cell>
          <cell r="AS54" t="str">
            <v>MOQ 50</v>
          </cell>
        </row>
        <row r="55">
          <cell r="D55"/>
          <cell r="E55">
            <v>7.7630119047619051</v>
          </cell>
          <cell r="F55">
            <v>9.9753452380952439</v>
          </cell>
          <cell r="G55">
            <v>12.193678571428578</v>
          </cell>
          <cell r="H55" t="str">
            <v>MOQ 50</v>
          </cell>
          <cell r="I55">
            <v>12.501999999999999</v>
          </cell>
          <cell r="J55">
            <v>9.9753452380952439</v>
          </cell>
          <cell r="K55">
            <v>12.193678571428578</v>
          </cell>
          <cell r="L55">
            <v>14.412011904761904</v>
          </cell>
          <cell r="M55" t="str">
            <v>MOQ 50</v>
          </cell>
          <cell r="N55">
            <v>12.193678571428578</v>
          </cell>
          <cell r="O55">
            <v>14.412011904761904</v>
          </cell>
          <cell r="P55">
            <v>16.630345238095238</v>
          </cell>
          <cell r="Q55" t="str">
            <v>MOQ 50</v>
          </cell>
          <cell r="R55">
            <v>14.412011904761904</v>
          </cell>
          <cell r="S55">
            <v>16.630345238095238</v>
          </cell>
          <cell r="T55">
            <v>18.848678571428572</v>
          </cell>
          <cell r="U55" t="str">
            <v>MOQ 50</v>
          </cell>
          <cell r="V55">
            <v>16.630345238095238</v>
          </cell>
          <cell r="W55">
            <v>18.848678571428572</v>
          </cell>
          <cell r="X55">
            <v>21.061011904761912</v>
          </cell>
          <cell r="Y55" t="str">
            <v>MOQ 50</v>
          </cell>
          <cell r="Z55">
            <v>18.848678571428572</v>
          </cell>
          <cell r="AA55">
            <v>21.061011904761912</v>
          </cell>
          <cell r="AB55">
            <v>23.279345238095246</v>
          </cell>
          <cell r="AC55" t="str">
            <v>MOQ 50</v>
          </cell>
          <cell r="AD55">
            <v>21.061011904761912</v>
          </cell>
          <cell r="AE55">
            <v>21.061011904761912</v>
          </cell>
          <cell r="AF55">
            <v>23.279345238095246</v>
          </cell>
          <cell r="AG55" t="str">
            <v>MOQ 50</v>
          </cell>
          <cell r="AH55">
            <v>21.061011904761912</v>
          </cell>
          <cell r="AI55">
            <v>23.279345238095246</v>
          </cell>
          <cell r="AJ55">
            <v>27.779345238095246</v>
          </cell>
          <cell r="AK55" t="str">
            <v>MOQ 50</v>
          </cell>
          <cell r="AL55">
            <v>23.279345238095246</v>
          </cell>
          <cell r="AM55">
            <v>27.779345238095246</v>
          </cell>
          <cell r="AN55">
            <v>30.029345238095246</v>
          </cell>
          <cell r="AO55" t="str">
            <v>MOQ 50</v>
          </cell>
          <cell r="AP55">
            <v>27.779345238095246</v>
          </cell>
          <cell r="AQ55">
            <v>30.029345238095246</v>
          </cell>
          <cell r="AR55">
            <v>32.279345238095246</v>
          </cell>
          <cell r="AS55" t="str">
            <v>MOQ 50</v>
          </cell>
        </row>
        <row r="56">
          <cell r="D56"/>
          <cell r="E56">
            <v>4.7646265401265406</v>
          </cell>
          <cell r="F56">
            <v>6.1555971112221126</v>
          </cell>
          <cell r="G56">
            <v>7.5523176823176819</v>
          </cell>
          <cell r="H56" t="str">
            <v>MOQ 50</v>
          </cell>
          <cell r="I56">
            <v>10.003</v>
          </cell>
          <cell r="J56">
            <v>6.1555971112221126</v>
          </cell>
          <cell r="K56">
            <v>7.5523176823176819</v>
          </cell>
          <cell r="L56">
            <v>8.9490382534132564</v>
          </cell>
          <cell r="M56" t="str">
            <v>MOQ 50</v>
          </cell>
          <cell r="N56">
            <v>7.5523176823176819</v>
          </cell>
          <cell r="O56">
            <v>8.9490382534132564</v>
          </cell>
          <cell r="P56">
            <v>10.345758824508824</v>
          </cell>
          <cell r="Q56" t="str">
            <v>MOQ 50</v>
          </cell>
          <cell r="R56">
            <v>8.9490382534132564</v>
          </cell>
          <cell r="S56">
            <v>10.345758824508824</v>
          </cell>
          <cell r="T56">
            <v>11.742479395604395</v>
          </cell>
          <cell r="U56" t="str">
            <v>MOQ 50</v>
          </cell>
          <cell r="V56">
            <v>10.345758824508824</v>
          </cell>
          <cell r="W56"/>
          <cell r="X56"/>
          <cell r="Y56" t="str">
            <v>MOQ 50</v>
          </cell>
          <cell r="Z56">
            <v>11.742479395604395</v>
          </cell>
          <cell r="AA56">
            <v>13.13344996669997</v>
          </cell>
          <cell r="AB56">
            <v>14.53017053779554</v>
          </cell>
          <cell r="AC56" t="str">
            <v>MOQ 50</v>
          </cell>
          <cell r="AD56">
            <v>13.13344996669997</v>
          </cell>
          <cell r="AE56">
            <v>13.13344996669997</v>
          </cell>
          <cell r="AF56">
            <v>14.53017053779554</v>
          </cell>
          <cell r="AG56" t="str">
            <v>MOQ 50</v>
          </cell>
          <cell r="AH56">
            <v>13.13344996669997</v>
          </cell>
          <cell r="AI56">
            <v>14.53017053779554</v>
          </cell>
          <cell r="AJ56">
            <v>17.030170537795538</v>
          </cell>
          <cell r="AK56" t="str">
            <v>MOQ 50</v>
          </cell>
          <cell r="AL56">
            <v>14.53017053779554</v>
          </cell>
          <cell r="AM56">
            <v>17.030170537795538</v>
          </cell>
          <cell r="AN56">
            <v>18.280170537795541</v>
          </cell>
          <cell r="AO56" t="str">
            <v>MOQ 50</v>
          </cell>
          <cell r="AP56">
            <v>17.030170537795538</v>
          </cell>
          <cell r="AQ56">
            <v>18.280170537795541</v>
          </cell>
          <cell r="AR56">
            <v>19.530170537795541</v>
          </cell>
          <cell r="AS56" t="str">
            <v>MOQ 50</v>
          </cell>
        </row>
        <row r="57">
          <cell r="D57"/>
          <cell r="E57">
            <v>3.5223768368915556</v>
          </cell>
          <cell r="F57">
            <v>4.5105016460805825</v>
          </cell>
          <cell r="G57">
            <v>5.5041264552696072</v>
          </cell>
          <cell r="H57" t="str">
            <v>MOQ 50</v>
          </cell>
          <cell r="I57">
            <v>10.003</v>
          </cell>
          <cell r="J57">
            <v>4.5105016460805825</v>
          </cell>
          <cell r="K57">
            <v>5.5041264552696072</v>
          </cell>
          <cell r="L57">
            <v>6.4977512644586355</v>
          </cell>
          <cell r="M57" t="str">
            <v>MOQ 50</v>
          </cell>
          <cell r="N57">
            <v>5.5041264552696072</v>
          </cell>
          <cell r="O57">
            <v>6.4977512644586355</v>
          </cell>
          <cell r="P57">
            <v>7.4913760736476647</v>
          </cell>
          <cell r="Q57" t="str">
            <v>MOQ 50</v>
          </cell>
          <cell r="R57">
            <v>6.4977512644586355</v>
          </cell>
          <cell r="S57">
            <v>7.4913760736476647</v>
          </cell>
          <cell r="T57">
            <v>8.4850008828366903</v>
          </cell>
          <cell r="U57" t="str">
            <v>MOQ 50</v>
          </cell>
          <cell r="V57">
            <v>7.4913760736476647</v>
          </cell>
          <cell r="W57"/>
          <cell r="X57"/>
          <cell r="Y57" t="str">
            <v>MOQ 50</v>
          </cell>
          <cell r="Z57">
            <v>8.4850008828366903</v>
          </cell>
          <cell r="AA57">
            <v>9.4731256920257181</v>
          </cell>
          <cell r="AB57">
            <v>10.466750501214744</v>
          </cell>
          <cell r="AC57" t="str">
            <v>MOQ 50</v>
          </cell>
          <cell r="AD57">
            <v>9.4731256920257181</v>
          </cell>
          <cell r="AE57">
            <v>9.4731256920257181</v>
          </cell>
          <cell r="AF57">
            <v>10.466750501214744</v>
          </cell>
          <cell r="AG57" t="str">
            <v>MOQ 50</v>
          </cell>
          <cell r="AH57">
            <v>9.4731256920257181</v>
          </cell>
          <cell r="AI57">
            <v>10.466750501214744</v>
          </cell>
          <cell r="AJ57">
            <v>12.466750501214744</v>
          </cell>
          <cell r="AK57" t="str">
            <v>MOQ 50</v>
          </cell>
          <cell r="AL57">
            <v>10.466750501214744</v>
          </cell>
          <cell r="AM57">
            <v>12.466750501214744</v>
          </cell>
          <cell r="AN57">
            <v>13.466750501214744</v>
          </cell>
          <cell r="AO57" t="str">
            <v>MOQ 50</v>
          </cell>
          <cell r="AP57">
            <v>12.466750501214744</v>
          </cell>
          <cell r="AQ57">
            <v>13.466750501214744</v>
          </cell>
          <cell r="AR57">
            <v>14.466750501214744</v>
          </cell>
          <cell r="AS57" t="str">
            <v>MOQ 50</v>
          </cell>
        </row>
        <row r="58">
          <cell r="D58"/>
          <cell r="E58">
            <v>2.6412333687781038</v>
          </cell>
          <cell r="F58">
            <v>3.3181132709468431</v>
          </cell>
          <cell r="G58">
            <v>4.0002431731155816</v>
          </cell>
          <cell r="H58" t="str">
            <v>MOQ 50</v>
          </cell>
          <cell r="I58">
            <v>7.4970000000000008</v>
          </cell>
          <cell r="J58">
            <v>3.3181132709468431</v>
          </cell>
          <cell r="K58">
            <v>4.0002431731155816</v>
          </cell>
          <cell r="L58">
            <v>4.6823730752843202</v>
          </cell>
          <cell r="M58" t="str">
            <v>MOQ 50</v>
          </cell>
          <cell r="N58">
            <v>4.0002431731155816</v>
          </cell>
          <cell r="O58">
            <v>4.6823730752843202</v>
          </cell>
          <cell r="P58">
            <v>5.3645029774530606</v>
          </cell>
          <cell r="Q58" t="str">
            <v>MOQ 50</v>
          </cell>
          <cell r="R58">
            <v>4.6823730752843202</v>
          </cell>
          <cell r="S58">
            <v>5.3645029774530606</v>
          </cell>
          <cell r="T58">
            <v>6.0466328796218001</v>
          </cell>
          <cell r="U58" t="str">
            <v>MOQ 50</v>
          </cell>
          <cell r="V58">
            <v>5.3645029774530606</v>
          </cell>
          <cell r="W58"/>
          <cell r="X58"/>
          <cell r="Y58" t="str">
            <v>MOQ 50</v>
          </cell>
          <cell r="Z58">
            <v>6.0466328796218001</v>
          </cell>
          <cell r="AA58">
            <v>6.7235127817905393</v>
          </cell>
          <cell r="AB58">
            <v>7.4056426839592788</v>
          </cell>
          <cell r="AC58" t="str">
            <v>MOQ 50</v>
          </cell>
          <cell r="AD58">
            <v>6.7235127817905393</v>
          </cell>
          <cell r="AE58">
            <v>6.7235127817905393</v>
          </cell>
          <cell r="AF58">
            <v>7.4056426839592788</v>
          </cell>
          <cell r="AG58" t="str">
            <v>MOQ 50</v>
          </cell>
          <cell r="AH58">
            <v>6.7235127817905393</v>
          </cell>
          <cell r="AI58">
            <v>7.4056426839592788</v>
          </cell>
          <cell r="AJ58">
            <v>8.9056426839592788</v>
          </cell>
          <cell r="AK58" t="str">
            <v>MOQ 50</v>
          </cell>
          <cell r="AL58">
            <v>7.4056426839592788</v>
          </cell>
          <cell r="AM58">
            <v>8.9056426839592788</v>
          </cell>
          <cell r="AN58">
            <v>9.6556426839592788</v>
          </cell>
          <cell r="AO58" t="str">
            <v>MOQ 50</v>
          </cell>
          <cell r="AP58">
            <v>8.9056426839592788</v>
          </cell>
          <cell r="AQ58">
            <v>9.6556426839592788</v>
          </cell>
          <cell r="AR58">
            <v>10.405642683959279</v>
          </cell>
          <cell r="AS58" t="str">
            <v>MOQ 50</v>
          </cell>
        </row>
        <row r="59">
          <cell r="D59"/>
          <cell r="E59">
            <v>2.1862159307359308</v>
          </cell>
          <cell r="F59">
            <v>2.7391401731601741</v>
          </cell>
          <cell r="G59">
            <v>3.297264415584416</v>
          </cell>
          <cell r="H59">
            <v>3.8360000000000003</v>
          </cell>
          <cell r="I59">
            <v>4.9979999999999993</v>
          </cell>
          <cell r="J59">
            <v>2.7391401731601741</v>
          </cell>
          <cell r="K59">
            <v>3.297264415584416</v>
          </cell>
          <cell r="L59">
            <v>3.8553886580086596</v>
          </cell>
          <cell r="M59">
            <v>4.3972644155844165</v>
          </cell>
          <cell r="N59">
            <v>3.297264415584416</v>
          </cell>
          <cell r="O59">
            <v>3.8553886580086596</v>
          </cell>
          <cell r="P59">
            <v>4.4135129004329006</v>
          </cell>
          <cell r="Q59">
            <v>4.9553886580086592</v>
          </cell>
          <cell r="R59">
            <v>3.8553886580086596</v>
          </cell>
          <cell r="S59">
            <v>4.4135129004329006</v>
          </cell>
          <cell r="T59">
            <v>4.9716371428571442</v>
          </cell>
          <cell r="U59">
            <v>5.5135129004329002</v>
          </cell>
          <cell r="V59">
            <v>4.4135129004329006</v>
          </cell>
          <cell r="W59">
            <v>4.9716371428571442</v>
          </cell>
          <cell r="X59">
            <v>5.5245613852813875</v>
          </cell>
          <cell r="Y59">
            <v>6.0716371428571438</v>
          </cell>
          <cell r="Z59">
            <v>4.9716371428571442</v>
          </cell>
          <cell r="AA59">
            <v>5.5245613852813875</v>
          </cell>
          <cell r="AB59">
            <v>6.0826856277056294</v>
          </cell>
          <cell r="AC59">
            <v>6.6245613852813872</v>
          </cell>
          <cell r="AD59">
            <v>5.5245613852813875</v>
          </cell>
          <cell r="AE59">
            <v>5.5245613852813875</v>
          </cell>
          <cell r="AF59">
            <v>6.0826856277056294</v>
          </cell>
          <cell r="AG59">
            <v>6.6245613852813872</v>
          </cell>
          <cell r="AH59">
            <v>5.5245613852813875</v>
          </cell>
          <cell r="AI59">
            <v>6.0826856277056294</v>
          </cell>
          <cell r="AJ59">
            <v>7.182685627705629</v>
          </cell>
          <cell r="AK59">
            <v>7.182685627705629</v>
          </cell>
          <cell r="AL59">
            <v>6.0826856277056294</v>
          </cell>
          <cell r="AM59">
            <v>7.182685627705629</v>
          </cell>
          <cell r="AN59">
            <v>7.732685627705628</v>
          </cell>
          <cell r="AO59">
            <v>8.2826856277056287</v>
          </cell>
          <cell r="AP59">
            <v>7.182685627705629</v>
          </cell>
          <cell r="AQ59">
            <v>7.732685627705628</v>
          </cell>
          <cell r="AR59">
            <v>8.2826856277056287</v>
          </cell>
          <cell r="AS59">
            <v>8.8326856277056276</v>
          </cell>
        </row>
        <row r="60">
          <cell r="D60"/>
          <cell r="E60">
            <v>1.988907921611627</v>
          </cell>
          <cell r="F60">
            <v>2.4832173492862064</v>
          </cell>
          <cell r="G60">
            <v>2.9826767769607847</v>
          </cell>
          <cell r="H60">
            <v>3.0332173492862067</v>
          </cell>
          <cell r="I60">
            <v>4.7530000000000001</v>
          </cell>
          <cell r="J60">
            <v>2.4832173492862064</v>
          </cell>
          <cell r="K60">
            <v>2.9826767769607847</v>
          </cell>
          <cell r="L60">
            <v>3.4821362046353639</v>
          </cell>
          <cell r="M60">
            <v>3.5326767769607845</v>
          </cell>
          <cell r="N60">
            <v>2.9826767769607847</v>
          </cell>
          <cell r="O60">
            <v>3.4821362046353639</v>
          </cell>
          <cell r="P60">
            <v>3.9815956323099435</v>
          </cell>
          <cell r="Q60">
            <v>4.0321362046353642</v>
          </cell>
          <cell r="R60">
            <v>3.4821362046353639</v>
          </cell>
          <cell r="S60">
            <v>3.9815956323099435</v>
          </cell>
          <cell r="T60">
            <v>4.4810550599845236</v>
          </cell>
          <cell r="U60">
            <v>4.5315956323099433</v>
          </cell>
          <cell r="V60">
            <v>3.9815956323099435</v>
          </cell>
          <cell r="W60">
            <v>4.4810550599845236</v>
          </cell>
          <cell r="X60">
            <v>4.9753644876590997</v>
          </cell>
          <cell r="Y60">
            <v>5.0310550599845225</v>
          </cell>
          <cell r="Z60">
            <v>4.4810550599845236</v>
          </cell>
          <cell r="AA60">
            <v>4.9753644876590997</v>
          </cell>
          <cell r="AB60">
            <v>5.474823915333678</v>
          </cell>
          <cell r="AC60">
            <v>5.5253644876591004</v>
          </cell>
          <cell r="AD60">
            <v>4.9753644876590997</v>
          </cell>
          <cell r="AE60">
            <v>4.9753644876590997</v>
          </cell>
          <cell r="AF60">
            <v>5.474823915333678</v>
          </cell>
          <cell r="AG60">
            <v>5.5253644876591004</v>
          </cell>
          <cell r="AH60">
            <v>4.9753644876590997</v>
          </cell>
          <cell r="AI60">
            <v>5.474823915333678</v>
          </cell>
          <cell r="AJ60">
            <v>6.4748239153336788</v>
          </cell>
          <cell r="AK60">
            <v>6.0248239153336787</v>
          </cell>
          <cell r="AL60">
            <v>5.474823915333678</v>
          </cell>
          <cell r="AM60">
            <v>6.4748239153336788</v>
          </cell>
          <cell r="AN60">
            <v>6.974823915333678</v>
          </cell>
          <cell r="AO60">
            <v>7.0248239153336787</v>
          </cell>
          <cell r="AP60">
            <v>6.4748239153336788</v>
          </cell>
          <cell r="AQ60">
            <v>6.974823915333678</v>
          </cell>
          <cell r="AR60">
            <v>7.4748239153336788</v>
          </cell>
          <cell r="AS60">
            <v>7.5248239153336787</v>
          </cell>
        </row>
        <row r="61">
          <cell r="D61"/>
          <cell r="E61">
            <v>1.7505793440407436</v>
          </cell>
          <cell r="F61">
            <v>2.1845819716678401</v>
          </cell>
          <cell r="G61">
            <v>2.6236845992949362</v>
          </cell>
          <cell r="H61">
            <v>2.7345819716678399</v>
          </cell>
          <cell r="I61">
            <v>4.5009999999999994</v>
          </cell>
          <cell r="J61">
            <v>2.1845819716678401</v>
          </cell>
          <cell r="K61">
            <v>2.6236845992949362</v>
          </cell>
          <cell r="L61">
            <v>3.0627872269220333</v>
          </cell>
          <cell r="M61">
            <v>3.1736845992949361</v>
          </cell>
          <cell r="N61">
            <v>2.6236845992949362</v>
          </cell>
          <cell r="O61">
            <v>3.0627872269220333</v>
          </cell>
          <cell r="P61">
            <v>3.5018898545491286</v>
          </cell>
          <cell r="Q61">
            <v>3.6127872269220331</v>
          </cell>
          <cell r="R61">
            <v>3.0627872269220333</v>
          </cell>
          <cell r="S61">
            <v>3.5018898545491286</v>
          </cell>
          <cell r="T61">
            <v>3.9409924821762248</v>
          </cell>
          <cell r="U61">
            <v>4.0518898545491284</v>
          </cell>
          <cell r="V61">
            <v>3.5018898545491286</v>
          </cell>
          <cell r="W61">
            <v>3.9409924821762248</v>
          </cell>
          <cell r="X61">
            <v>4.3749951098033213</v>
          </cell>
          <cell r="Y61">
            <v>4.4909924821762246</v>
          </cell>
          <cell r="Z61">
            <v>3.9409924821762248</v>
          </cell>
          <cell r="AA61">
            <v>4.3749951098033213</v>
          </cell>
          <cell r="AB61">
            <v>4.8140977374304192</v>
          </cell>
          <cell r="AC61">
            <v>4.9249951098033211</v>
          </cell>
          <cell r="AD61">
            <v>4.3749951098033213</v>
          </cell>
          <cell r="AE61">
            <v>4.3749951098033213</v>
          </cell>
          <cell r="AF61">
            <v>4.8140977374304192</v>
          </cell>
          <cell r="AG61">
            <v>4.9249951098033211</v>
          </cell>
          <cell r="AH61">
            <v>4.3749951098033213</v>
          </cell>
          <cell r="AI61">
            <v>4.8140977374304192</v>
          </cell>
          <cell r="AJ61">
            <v>5.7140977374304196</v>
          </cell>
          <cell r="AK61">
            <v>5.3640977374304182</v>
          </cell>
          <cell r="AL61">
            <v>4.8140977374304192</v>
          </cell>
          <cell r="AM61">
            <v>5.7140977374304196</v>
          </cell>
          <cell r="AN61">
            <v>6.1640977374304189</v>
          </cell>
          <cell r="AO61">
            <v>6.2640977374304203</v>
          </cell>
          <cell r="AP61">
            <v>5.7140977374304196</v>
          </cell>
          <cell r="AQ61">
            <v>6.1640977374304189</v>
          </cell>
          <cell r="AR61">
            <v>6.61409773743042</v>
          </cell>
          <cell r="AS61">
            <v>6.7140977374304196</v>
          </cell>
        </row>
        <row r="62">
          <cell r="D62"/>
          <cell r="E62">
            <v>1.5486252866491153</v>
          </cell>
          <cell r="F62">
            <v>1.9306131405486875</v>
          </cell>
          <cell r="G62">
            <v>2.3176509944482611</v>
          </cell>
          <cell r="H62">
            <v>2.4806131405486873</v>
          </cell>
          <cell r="I62">
            <v>4.2511000000000001</v>
          </cell>
          <cell r="J62">
            <v>1.9306131405486875</v>
          </cell>
          <cell r="K62">
            <v>2.3176509944482611</v>
          </cell>
          <cell r="L62">
            <v>2.7046888483478329</v>
          </cell>
          <cell r="M62">
            <v>2.8676509944482609</v>
          </cell>
          <cell r="N62">
            <v>2.3176509944482611</v>
          </cell>
          <cell r="O62">
            <v>2.7046888483478329</v>
          </cell>
          <cell r="P62">
            <v>3.0917267022474051</v>
          </cell>
          <cell r="Q62">
            <v>3.2546888483478336</v>
          </cell>
          <cell r="R62">
            <v>2.7046888483478329</v>
          </cell>
          <cell r="S62">
            <v>3.0917267022474051</v>
          </cell>
          <cell r="T62">
            <v>3.4787645561469791</v>
          </cell>
          <cell r="U62">
            <v>3.6417267022474054</v>
          </cell>
          <cell r="V62">
            <v>3.0917267022474051</v>
          </cell>
          <cell r="W62">
            <v>3.4787645561469791</v>
          </cell>
          <cell r="X62">
            <v>3.860752410046552</v>
          </cell>
          <cell r="Y62">
            <v>4.0287645561469789</v>
          </cell>
          <cell r="Z62">
            <v>3.4787645561469791</v>
          </cell>
          <cell r="AA62">
            <v>3.860752410046552</v>
          </cell>
          <cell r="AB62">
            <v>4.2477902639461238</v>
          </cell>
          <cell r="AC62">
            <v>4.4107524100465518</v>
          </cell>
          <cell r="AD62">
            <v>3.860752410046552</v>
          </cell>
          <cell r="AE62">
            <v>3.860752410046552</v>
          </cell>
          <cell r="AF62">
            <v>4.2477902639461238</v>
          </cell>
          <cell r="AG62">
            <v>4.4107524100465518</v>
          </cell>
          <cell r="AH62">
            <v>3.860752410046552</v>
          </cell>
          <cell r="AI62">
            <v>4.2477902639461238</v>
          </cell>
          <cell r="AJ62">
            <v>5.0477902639461245</v>
          </cell>
          <cell r="AK62">
            <v>4.7977902639461236</v>
          </cell>
          <cell r="AL62">
            <v>4.2477902639461238</v>
          </cell>
          <cell r="AM62">
            <v>5.0477902639461245</v>
          </cell>
          <cell r="AN62">
            <v>5.4477902639461249</v>
          </cell>
          <cell r="AO62">
            <v>5.5977902639461252</v>
          </cell>
          <cell r="AP62">
            <v>5.0477902639461245</v>
          </cell>
          <cell r="AQ62">
            <v>5.4477902639461249</v>
          </cell>
          <cell r="AR62">
            <v>5.8477902639461252</v>
          </cell>
          <cell r="AS62">
            <v>5.9977902639461256</v>
          </cell>
        </row>
        <row r="63">
          <cell r="D63"/>
          <cell r="E63">
            <v>1.4231380702630705</v>
          </cell>
          <cell r="F63">
            <v>1.7816788628038633</v>
          </cell>
          <cell r="G63">
            <v>2.1452196553446554</v>
          </cell>
          <cell r="H63">
            <v>2.3316788628038632</v>
          </cell>
          <cell r="I63">
            <v>3.9969999999999999</v>
          </cell>
          <cell r="J63">
            <v>1.7816788628038633</v>
          </cell>
          <cell r="K63">
            <v>2.1452196553446554</v>
          </cell>
          <cell r="L63">
            <v>2.5087604478854484</v>
          </cell>
          <cell r="M63">
            <v>2.6952196553446557</v>
          </cell>
          <cell r="N63">
            <v>2.1452196553446554</v>
          </cell>
          <cell r="O63">
            <v>2.5087604478854484</v>
          </cell>
          <cell r="P63">
            <v>2.8723012404262409</v>
          </cell>
          <cell r="Q63">
            <v>3.0587604478854482</v>
          </cell>
          <cell r="R63">
            <v>2.5087604478854484</v>
          </cell>
          <cell r="S63">
            <v>2.8723012404262409</v>
          </cell>
          <cell r="T63">
            <v>3.2358420329670325</v>
          </cell>
          <cell r="U63">
            <v>3.4223012404262407</v>
          </cell>
          <cell r="V63">
            <v>2.8723012404262409</v>
          </cell>
          <cell r="W63">
            <v>3.2358420329670325</v>
          </cell>
          <cell r="X63">
            <v>3.5943828255078261</v>
          </cell>
          <cell r="Y63">
            <v>3.7858420329670324</v>
          </cell>
          <cell r="Z63">
            <v>3.2358420329670325</v>
          </cell>
          <cell r="AA63">
            <v>3.5943828255078261</v>
          </cell>
          <cell r="AB63">
            <v>3.9579236180486195</v>
          </cell>
          <cell r="AC63">
            <v>4.1443828255078259</v>
          </cell>
          <cell r="AD63">
            <v>3.5943828255078261</v>
          </cell>
          <cell r="AE63">
            <v>3.5943828255078261</v>
          </cell>
          <cell r="AF63">
            <v>3.9579236180486195</v>
          </cell>
          <cell r="AG63">
            <v>4.1443828255078259</v>
          </cell>
          <cell r="AH63">
            <v>3.5943828255078261</v>
          </cell>
          <cell r="AI63">
            <v>3.9579236180486195</v>
          </cell>
          <cell r="AJ63">
            <v>4.6579236180486188</v>
          </cell>
          <cell r="AK63">
            <v>4.5079236180486202</v>
          </cell>
          <cell r="AL63">
            <v>3.9579236180486195</v>
          </cell>
          <cell r="AM63">
            <v>4.6579236180486188</v>
          </cell>
          <cell r="AN63">
            <v>5.0079236180486184</v>
          </cell>
          <cell r="AO63">
            <v>5.2079236180486195</v>
          </cell>
          <cell r="AP63">
            <v>4.6579236180486188</v>
          </cell>
          <cell r="AQ63">
            <v>5.0079236180486184</v>
          </cell>
          <cell r="AR63">
            <v>5.3579236180486181</v>
          </cell>
          <cell r="AS63">
            <v>5.5579236180486191</v>
          </cell>
        </row>
        <row r="64">
          <cell r="D64"/>
          <cell r="E64">
            <v>1.3432797850554696</v>
          </cell>
          <cell r="F64">
            <v>1.6824493364615585</v>
          </cell>
          <cell r="G64">
            <v>2.0264938878676473</v>
          </cell>
          <cell r="H64">
            <v>2.2324493364615585</v>
          </cell>
          <cell r="I64">
            <v>3.8710000000000004</v>
          </cell>
          <cell r="J64">
            <v>1.6824493364615585</v>
          </cell>
          <cell r="K64">
            <v>2.0264938878676473</v>
          </cell>
          <cell r="L64">
            <v>2.3705384392737359</v>
          </cell>
          <cell r="M64">
            <v>2.5764938878676471</v>
          </cell>
          <cell r="N64">
            <v>2.0264938878676473</v>
          </cell>
          <cell r="O64">
            <v>2.3705384392737359</v>
          </cell>
          <cell r="P64">
            <v>2.7145829906798236</v>
          </cell>
          <cell r="Q64">
            <v>2.9205384392737361</v>
          </cell>
          <cell r="R64">
            <v>2.3705384392737359</v>
          </cell>
          <cell r="S64">
            <v>2.7145829906798236</v>
          </cell>
          <cell r="T64">
            <v>3.0586275420859144</v>
          </cell>
          <cell r="U64">
            <v>3.2645829906798243</v>
          </cell>
          <cell r="V64">
            <v>2.7145829906798236</v>
          </cell>
          <cell r="W64">
            <v>3.0586275420859144</v>
          </cell>
          <cell r="X64">
            <v>3.3977970934920023</v>
          </cell>
          <cell r="Y64">
            <v>3.6086275420859142</v>
          </cell>
          <cell r="Z64">
            <v>3.0586275420859144</v>
          </cell>
          <cell r="AA64">
            <v>3.3977970934920023</v>
          </cell>
          <cell r="AB64">
            <v>3.7418416448980922</v>
          </cell>
          <cell r="AC64">
            <v>3.9477970934920021</v>
          </cell>
          <cell r="AD64">
            <v>3.3977970934920023</v>
          </cell>
          <cell r="AE64">
            <v>3.3977970934920023</v>
          </cell>
          <cell r="AF64">
            <v>3.7418416448980922</v>
          </cell>
          <cell r="AG64">
            <v>3.9477970934920021</v>
          </cell>
          <cell r="AH64">
            <v>3.3977970934920023</v>
          </cell>
          <cell r="AI64">
            <v>3.7418416448980922</v>
          </cell>
          <cell r="AJ64">
            <v>4.3418416448980919</v>
          </cell>
          <cell r="AK64">
            <v>4.2918416448980921</v>
          </cell>
          <cell r="AL64">
            <v>3.7418416448980922</v>
          </cell>
          <cell r="AM64">
            <v>4.3418416448980919</v>
          </cell>
          <cell r="AN64">
            <v>4.6418416448980926</v>
          </cell>
          <cell r="AO64">
            <v>4.8918416448980917</v>
          </cell>
          <cell r="AP64">
            <v>4.3418416448980919</v>
          </cell>
          <cell r="AQ64">
            <v>4.6418416448980926</v>
          </cell>
          <cell r="AR64">
            <v>4.9418416448980924</v>
          </cell>
          <cell r="AS64">
            <v>5.1918416448980924</v>
          </cell>
        </row>
        <row r="65">
          <cell r="D65"/>
          <cell r="E65">
            <v>1.2761157958026961</v>
          </cell>
          <cell r="F65">
            <v>1.5983268696384805</v>
          </cell>
          <cell r="G65">
            <v>1.925169193474265</v>
          </cell>
          <cell r="H65">
            <v>2.1483268696384803</v>
          </cell>
          <cell r="I65">
            <v>3.7520000000000002</v>
          </cell>
          <cell r="J65">
            <v>1.5983268696384805</v>
          </cell>
          <cell r="K65">
            <v>1.925169193474265</v>
          </cell>
          <cell r="L65">
            <v>2.2520115173100494</v>
          </cell>
          <cell r="M65">
            <v>2.4751691934742652</v>
          </cell>
          <cell r="N65">
            <v>1.925169193474265</v>
          </cell>
          <cell r="O65">
            <v>2.2520115173100494</v>
          </cell>
          <cell r="P65">
            <v>2.5788538411458322</v>
          </cell>
          <cell r="Q65">
            <v>2.8020115173100493</v>
          </cell>
          <cell r="R65">
            <v>2.2520115173100494</v>
          </cell>
          <cell r="S65">
            <v>2.5788538411458322</v>
          </cell>
          <cell r="T65">
            <v>2.905696164981618</v>
          </cell>
          <cell r="U65">
            <v>3.1288538411458324</v>
          </cell>
          <cell r="V65">
            <v>2.5788538411458322</v>
          </cell>
          <cell r="W65">
            <v>2.905696164981618</v>
          </cell>
          <cell r="X65">
            <v>3.2279072388174024</v>
          </cell>
          <cell r="Y65">
            <v>3.4556961649816182</v>
          </cell>
          <cell r="Z65">
            <v>2.905696164981618</v>
          </cell>
          <cell r="AA65">
            <v>3.2279072388174024</v>
          </cell>
          <cell r="AB65">
            <v>3.5547495626531869</v>
          </cell>
          <cell r="AC65">
            <v>3.7779072388174022</v>
          </cell>
          <cell r="AD65">
            <v>3.2279072388174024</v>
          </cell>
          <cell r="AE65">
            <v>3.2279072388174024</v>
          </cell>
          <cell r="AF65">
            <v>3.5547495626531869</v>
          </cell>
          <cell r="AG65">
            <v>3.7779072388174022</v>
          </cell>
          <cell r="AH65">
            <v>3.2279072388174024</v>
          </cell>
          <cell r="AI65">
            <v>3.5547495626531869</v>
          </cell>
          <cell r="AJ65">
            <v>4.1247495626531867</v>
          </cell>
          <cell r="AK65">
            <v>4.1047495626531871</v>
          </cell>
          <cell r="AL65">
            <v>3.5547495626531869</v>
          </cell>
          <cell r="AM65">
            <v>4.1247495626531867</v>
          </cell>
          <cell r="AN65">
            <v>4.409749562653186</v>
          </cell>
          <cell r="AO65">
            <v>4.6747495626531865</v>
          </cell>
          <cell r="AP65">
            <v>4.1247495626531867</v>
          </cell>
          <cell r="AQ65">
            <v>4.409749562653186</v>
          </cell>
          <cell r="AR65">
            <v>4.6947495626531852</v>
          </cell>
          <cell r="AS65">
            <v>4.9597495626531867</v>
          </cell>
        </row>
        <row r="66">
          <cell r="D66"/>
          <cell r="E66">
            <v>1.2123100060125611</v>
          </cell>
          <cell r="F66">
            <v>1.5184105261565564</v>
          </cell>
          <cell r="G66">
            <v>1.8289107338005517</v>
          </cell>
          <cell r="H66">
            <v>2.0684105261565566</v>
          </cell>
          <cell r="I66">
            <v>0</v>
          </cell>
          <cell r="J66">
            <v>1.5184105261565564</v>
          </cell>
          <cell r="K66">
            <v>1.8289107338005517</v>
          </cell>
          <cell r="L66">
            <v>2.139410941444547</v>
          </cell>
          <cell r="M66">
            <v>2.3789107338005513</v>
          </cell>
          <cell r="N66">
            <v>1.8289107338005517</v>
          </cell>
          <cell r="O66">
            <v>2.139410941444547</v>
          </cell>
          <cell r="P66">
            <v>2.4499111490885408</v>
          </cell>
          <cell r="Q66">
            <v>2.6894109414445468</v>
          </cell>
          <cell r="R66">
            <v>2.139410941444547</v>
          </cell>
          <cell r="S66">
            <v>2.4499111490885408</v>
          </cell>
          <cell r="T66">
            <v>2.7604113567325372</v>
          </cell>
          <cell r="U66">
            <v>2.9999111490885406</v>
          </cell>
          <cell r="V66">
            <v>2.4499111490885408</v>
          </cell>
          <cell r="W66">
            <v>2.7604113567325372</v>
          </cell>
          <cell r="X66">
            <v>3.0665118768765316</v>
          </cell>
          <cell r="Y66">
            <v>3.3104113567325371</v>
          </cell>
          <cell r="Z66">
            <v>2.7604113567325372</v>
          </cell>
          <cell r="AA66">
            <v>3.0665118768765316</v>
          </cell>
          <cell r="AB66">
            <v>3.3770120845205271</v>
          </cell>
          <cell r="AC66">
            <v>3.6165118768765319</v>
          </cell>
          <cell r="AD66">
            <v>3.0665118768765316</v>
          </cell>
          <cell r="AE66">
            <v>3.0665118768765316</v>
          </cell>
          <cell r="AF66">
            <v>3.3770120845205271</v>
          </cell>
          <cell r="AG66">
            <v>3.6165118768765319</v>
          </cell>
          <cell r="AH66">
            <v>3.0665118768765316</v>
          </cell>
          <cell r="AI66">
            <v>3.3770120845205271</v>
          </cell>
          <cell r="AJ66">
            <v>3.9185120845205277</v>
          </cell>
          <cell r="AK66">
            <v>3.927012084520527</v>
          </cell>
          <cell r="AL66">
            <v>3.3770120845205271</v>
          </cell>
          <cell r="AM66">
            <v>3.9185120845205277</v>
          </cell>
          <cell r="AN66">
            <v>4.1892620845205277</v>
          </cell>
          <cell r="AO66">
            <v>4.4685120845205279</v>
          </cell>
          <cell r="AP66">
            <v>3.9185120845205277</v>
          </cell>
          <cell r="AQ66">
            <v>4.1892620845205277</v>
          </cell>
          <cell r="AR66">
            <v>4.4600120845205264</v>
          </cell>
          <cell r="AS66">
            <v>4.7392620845205276</v>
          </cell>
        </row>
        <row r="67">
          <cell r="D67"/>
          <cell r="E67">
            <v>1.1516945057119332</v>
          </cell>
          <cell r="F67">
            <v>1.4424899998487286</v>
          </cell>
          <cell r="G67">
            <v>1.7374651971105239</v>
          </cell>
          <cell r="H67">
            <v>1.9924899998487287</v>
          </cell>
          <cell r="I67">
            <v>0</v>
          </cell>
          <cell r="J67">
            <v>1.4424899998487286</v>
          </cell>
          <cell r="K67">
            <v>1.7374651971105239</v>
          </cell>
          <cell r="L67">
            <v>2.0324403943723195</v>
          </cell>
          <cell r="M67">
            <v>2.287465197110524</v>
          </cell>
          <cell r="N67">
            <v>1.7374651971105239</v>
          </cell>
          <cell r="O67">
            <v>2.0324403943723195</v>
          </cell>
          <cell r="P67">
            <v>2.327415591634113</v>
          </cell>
          <cell r="Q67">
            <v>2.5824403943723193</v>
          </cell>
          <cell r="R67">
            <v>2.0324403943723195</v>
          </cell>
          <cell r="S67">
            <v>2.327415591634113</v>
          </cell>
          <cell r="T67">
            <v>2.6223907888959097</v>
          </cell>
          <cell r="U67">
            <v>2.8774155916341133</v>
          </cell>
          <cell r="V67">
            <v>2.327415591634113</v>
          </cell>
          <cell r="W67">
            <v>2.6223907888959097</v>
          </cell>
          <cell r="X67">
            <v>2.9131862830327053</v>
          </cell>
          <cell r="Y67">
            <v>3.17239078889591</v>
          </cell>
          <cell r="Z67">
            <v>2.6223907888959097</v>
          </cell>
          <cell r="AA67">
            <v>2.9131862830327053</v>
          </cell>
          <cell r="AB67">
            <v>3.2081614802945007</v>
          </cell>
          <cell r="AC67">
            <v>3.4631862830327051</v>
          </cell>
          <cell r="AD67">
            <v>2.9131862830327053</v>
          </cell>
          <cell r="AE67">
            <v>2.9131862830327053</v>
          </cell>
          <cell r="AF67">
            <v>3.2081614802945007</v>
          </cell>
          <cell r="AG67">
            <v>3.4631862830327051</v>
          </cell>
          <cell r="AH67">
            <v>2.9131862830327053</v>
          </cell>
          <cell r="AI67">
            <v>3.2081614802945007</v>
          </cell>
          <cell r="AJ67">
            <v>3.7225864802945012</v>
          </cell>
          <cell r="AK67">
            <v>3.7581614802945009</v>
          </cell>
          <cell r="AL67">
            <v>3.2081614802945007</v>
          </cell>
          <cell r="AM67">
            <v>3.7225864802945012</v>
          </cell>
          <cell r="AN67">
            <v>3.9797989802945004</v>
          </cell>
          <cell r="AO67">
            <v>4.2725864802945015</v>
          </cell>
          <cell r="AP67">
            <v>3.7225864802945012</v>
          </cell>
          <cell r="AQ67">
            <v>3.9797989802945004</v>
          </cell>
          <cell r="AR67">
            <v>4.2370114802945</v>
          </cell>
          <cell r="AS67">
            <v>4.5297989802945002</v>
          </cell>
        </row>
        <row r="68">
          <cell r="D68"/>
          <cell r="E68">
            <v>1.0941097804263364</v>
          </cell>
          <cell r="F68">
            <v>1.370365499856292</v>
          </cell>
          <cell r="G68">
            <v>1.6505919372549975</v>
          </cell>
          <cell r="H68">
            <v>1.9203654998562918</v>
          </cell>
          <cell r="I68">
            <v>0</v>
          </cell>
          <cell r="J68">
            <v>1.370365499856292</v>
          </cell>
          <cell r="K68">
            <v>1.6505919372549975</v>
          </cell>
          <cell r="L68">
            <v>1.9308183746537033</v>
          </cell>
          <cell r="M68">
            <v>2.2005919372549974</v>
          </cell>
          <cell r="N68">
            <v>1.6505919372549975</v>
          </cell>
          <cell r="O68">
            <v>1.9308183746537033</v>
          </cell>
          <cell r="P68">
            <v>2.2110448120524073</v>
          </cell>
          <cell r="Q68">
            <v>2.4808183746537034</v>
          </cell>
          <cell r="R68">
            <v>1.9308183746537033</v>
          </cell>
          <cell r="S68">
            <v>2.2110448120524073</v>
          </cell>
          <cell r="T68">
            <v>2.4912712494511142</v>
          </cell>
          <cell r="U68">
            <v>2.7610448120524076</v>
          </cell>
          <cell r="V68">
            <v>2.2110448120524073</v>
          </cell>
          <cell r="W68">
            <v>2.4912712494511142</v>
          </cell>
          <cell r="X68">
            <v>2.7675269688810697</v>
          </cell>
          <cell r="Y68">
            <v>3.041271249451114</v>
          </cell>
          <cell r="Z68">
            <v>2.4912712494511142</v>
          </cell>
          <cell r="AA68">
            <v>2.7675269688810697</v>
          </cell>
          <cell r="AB68">
            <v>3.0477534062797753</v>
          </cell>
          <cell r="AC68">
            <v>3.3175269688810696</v>
          </cell>
          <cell r="AD68">
            <v>2.7675269688810697</v>
          </cell>
          <cell r="AE68">
            <v>2.7675269688810697</v>
          </cell>
          <cell r="AF68">
            <v>3.0477534062797753</v>
          </cell>
          <cell r="AG68">
            <v>3.3175269688810696</v>
          </cell>
          <cell r="AH68">
            <v>2.7675269688810697</v>
          </cell>
          <cell r="AI68">
            <v>3.0477534062797753</v>
          </cell>
          <cell r="AJ68">
            <v>3.5364571562797762</v>
          </cell>
          <cell r="AK68">
            <v>3.5977534062797751</v>
          </cell>
          <cell r="AL68">
            <v>3.0477534062797753</v>
          </cell>
          <cell r="AM68">
            <v>3.5364571562797762</v>
          </cell>
          <cell r="AN68">
            <v>3.7808090312797757</v>
          </cell>
          <cell r="AO68">
            <v>4.086457156279776</v>
          </cell>
          <cell r="AP68">
            <v>3.5364571562797762</v>
          </cell>
          <cell r="AQ68">
            <v>3.7808090312797757</v>
          </cell>
          <cell r="AR68">
            <v>4.0251609062797744</v>
          </cell>
          <cell r="AS68">
            <v>4.3308090312797756</v>
          </cell>
        </row>
        <row r="69">
          <cell r="D69"/>
          <cell r="E69">
            <v>1.0394042914050194</v>
          </cell>
          <cell r="F69">
            <v>1.3018472248634776</v>
          </cell>
          <cell r="G69">
            <v>1.5680623403922476</v>
          </cell>
          <cell r="H69">
            <v>1.8518472248634774</v>
          </cell>
          <cell r="I69">
            <v>0</v>
          </cell>
          <cell r="J69">
            <v>1.3018472248634776</v>
          </cell>
          <cell r="K69">
            <v>1.5680623403922476</v>
          </cell>
          <cell r="L69">
            <v>1.8342774559210178</v>
          </cell>
          <cell r="M69">
            <v>2.1180623403922478</v>
          </cell>
          <cell r="N69">
            <v>1.5680623403922476</v>
          </cell>
          <cell r="O69">
            <v>1.8342774559210178</v>
          </cell>
          <cell r="P69">
            <v>2.1004925714497871</v>
          </cell>
          <cell r="Q69">
            <v>2.3842774559210178</v>
          </cell>
          <cell r="R69">
            <v>1.8342774559210178</v>
          </cell>
          <cell r="S69">
            <v>2.1004925714497871</v>
          </cell>
          <cell r="T69">
            <v>2.3667076869785584</v>
          </cell>
          <cell r="U69">
            <v>2.6504925714497873</v>
          </cell>
          <cell r="V69">
            <v>2.1004925714497871</v>
          </cell>
          <cell r="W69">
            <v>2.3667076869785584</v>
          </cell>
          <cell r="X69">
            <v>2.6291506204370156</v>
          </cell>
          <cell r="Y69">
            <v>2.9167076869785582</v>
          </cell>
          <cell r="Z69">
            <v>2.3667076869785584</v>
          </cell>
          <cell r="AA69">
            <v>2.6291506204370156</v>
          </cell>
          <cell r="AB69">
            <v>2.8953657359657869</v>
          </cell>
          <cell r="AC69">
            <v>3.1791506204370159</v>
          </cell>
          <cell r="AD69">
            <v>2.6291506204370156</v>
          </cell>
          <cell r="AE69">
            <v>2.6291506204370156</v>
          </cell>
          <cell r="AF69">
            <v>2.8953657359657869</v>
          </cell>
          <cell r="AG69">
            <v>3.1791506204370159</v>
          </cell>
          <cell r="AH69">
            <v>2.6291506204370156</v>
          </cell>
          <cell r="AI69">
            <v>2.8953657359657869</v>
          </cell>
          <cell r="AJ69">
            <v>3.359634298465787</v>
          </cell>
          <cell r="AK69">
            <v>3.4453657359657868</v>
          </cell>
          <cell r="AL69">
            <v>2.8953657359657869</v>
          </cell>
          <cell r="AM69">
            <v>3.359634298465787</v>
          </cell>
          <cell r="AN69">
            <v>3.5917685797157866</v>
          </cell>
          <cell r="AO69">
            <v>3.9096342984657868</v>
          </cell>
          <cell r="AP69">
            <v>3.359634298465787</v>
          </cell>
          <cell r="AQ69">
            <v>3.5917685797157866</v>
          </cell>
          <cell r="AR69">
            <v>3.823902860965787</v>
          </cell>
          <cell r="AS69">
            <v>4.1417685797157873</v>
          </cell>
        </row>
        <row r="70">
          <cell r="D70"/>
          <cell r="E70">
            <v>35</v>
          </cell>
          <cell r="F70">
            <v>35</v>
          </cell>
          <cell r="G70">
            <v>35</v>
          </cell>
          <cell r="H70">
            <v>35</v>
          </cell>
          <cell r="I70">
            <v>35</v>
          </cell>
          <cell r="J70">
            <v>70</v>
          </cell>
          <cell r="K70">
            <v>70</v>
          </cell>
          <cell r="L70">
            <v>70</v>
          </cell>
          <cell r="M70">
            <v>70</v>
          </cell>
          <cell r="N70">
            <v>105</v>
          </cell>
          <cell r="O70">
            <v>105</v>
          </cell>
          <cell r="P70">
            <v>105</v>
          </cell>
          <cell r="Q70">
            <v>105</v>
          </cell>
          <cell r="R70">
            <v>140</v>
          </cell>
          <cell r="S70">
            <v>140</v>
          </cell>
          <cell r="T70">
            <v>140</v>
          </cell>
          <cell r="U70">
            <v>140</v>
          </cell>
          <cell r="V70">
            <v>175</v>
          </cell>
          <cell r="W70">
            <v>175</v>
          </cell>
          <cell r="X70">
            <v>175</v>
          </cell>
          <cell r="Y70">
            <v>175</v>
          </cell>
          <cell r="Z70">
            <v>210</v>
          </cell>
          <cell r="AA70">
            <v>210</v>
          </cell>
          <cell r="AB70">
            <v>210</v>
          </cell>
          <cell r="AC70">
            <v>210</v>
          </cell>
          <cell r="AD70">
            <v>245</v>
          </cell>
          <cell r="AE70">
            <v>245</v>
          </cell>
          <cell r="AF70">
            <v>245</v>
          </cell>
          <cell r="AG70">
            <v>245</v>
          </cell>
          <cell r="AH70">
            <v>280</v>
          </cell>
          <cell r="AI70">
            <v>280</v>
          </cell>
          <cell r="AJ70">
            <v>280</v>
          </cell>
          <cell r="AK70">
            <v>280</v>
          </cell>
          <cell r="AL70">
            <v>315</v>
          </cell>
          <cell r="AM70">
            <v>315</v>
          </cell>
          <cell r="AN70">
            <v>315</v>
          </cell>
          <cell r="AO70">
            <v>315</v>
          </cell>
          <cell r="AP70">
            <v>350</v>
          </cell>
          <cell r="AQ70">
            <v>350</v>
          </cell>
          <cell r="AR70">
            <v>350</v>
          </cell>
          <cell r="AS70">
            <v>350</v>
          </cell>
        </row>
        <row r="71">
          <cell r="D71"/>
          <cell r="E71">
            <v>17.5</v>
          </cell>
          <cell r="F71">
            <v>17.5</v>
          </cell>
          <cell r="G71">
            <v>17.5</v>
          </cell>
          <cell r="H71">
            <v>17.5</v>
          </cell>
          <cell r="I71">
            <v>17.5</v>
          </cell>
          <cell r="J71">
            <v>35</v>
          </cell>
          <cell r="K71">
            <v>35</v>
          </cell>
          <cell r="L71">
            <v>35</v>
          </cell>
          <cell r="M71">
            <v>35</v>
          </cell>
          <cell r="N71">
            <v>52.5</v>
          </cell>
          <cell r="O71">
            <v>52.5</v>
          </cell>
          <cell r="P71">
            <v>52.5</v>
          </cell>
          <cell r="Q71">
            <v>52.5</v>
          </cell>
          <cell r="R71">
            <v>70</v>
          </cell>
          <cell r="S71">
            <v>70</v>
          </cell>
          <cell r="T71">
            <v>70</v>
          </cell>
          <cell r="U71">
            <v>70</v>
          </cell>
          <cell r="V71">
            <v>87.5</v>
          </cell>
          <cell r="W71">
            <v>87.5</v>
          </cell>
          <cell r="X71">
            <v>87.5</v>
          </cell>
          <cell r="Y71">
            <v>87.5</v>
          </cell>
          <cell r="Z71">
            <v>105</v>
          </cell>
          <cell r="AA71">
            <v>105</v>
          </cell>
          <cell r="AB71">
            <v>105</v>
          </cell>
          <cell r="AC71">
            <v>105</v>
          </cell>
          <cell r="AD71">
            <v>122.5</v>
          </cell>
          <cell r="AE71">
            <v>122.5</v>
          </cell>
          <cell r="AF71">
            <v>122.5</v>
          </cell>
          <cell r="AG71">
            <v>122.5</v>
          </cell>
          <cell r="AH71">
            <v>140</v>
          </cell>
          <cell r="AI71">
            <v>140</v>
          </cell>
          <cell r="AJ71">
            <v>140</v>
          </cell>
          <cell r="AK71">
            <v>140</v>
          </cell>
          <cell r="AL71">
            <v>157.5</v>
          </cell>
          <cell r="AM71">
            <v>157.5</v>
          </cell>
          <cell r="AN71">
            <v>157.5</v>
          </cell>
          <cell r="AO71">
            <v>157.5</v>
          </cell>
          <cell r="AP71">
            <v>175</v>
          </cell>
          <cell r="AQ71">
            <v>175</v>
          </cell>
          <cell r="AR71">
            <v>175</v>
          </cell>
          <cell r="AS71">
            <v>175</v>
          </cell>
        </row>
        <row r="72">
          <cell r="D72"/>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row>
        <row r="76">
          <cell r="D76"/>
          <cell r="E76">
            <v>21.642299107142861</v>
          </cell>
          <cell r="F76">
            <v>29.643322172619055</v>
          </cell>
          <cell r="G76">
            <v>37.651041666666671</v>
          </cell>
          <cell r="H76" t="str">
            <v>MOQ 50</v>
          </cell>
          <cell r="I76">
            <v>22.498000000000001</v>
          </cell>
          <cell r="J76">
            <v>29.643322172619055</v>
          </cell>
          <cell r="K76">
            <v>37.651041666666671</v>
          </cell>
          <cell r="L76">
            <v>45.658761160714292</v>
          </cell>
          <cell r="M76" t="str">
            <v>MOQ 50</v>
          </cell>
          <cell r="N76">
            <v>37.651041666666671</v>
          </cell>
          <cell r="O76">
            <v>45.658761160714292</v>
          </cell>
          <cell r="P76">
            <v>53.666480654761919</v>
          </cell>
          <cell r="Q76" t="str">
            <v>MOQ 50</v>
          </cell>
          <cell r="R76">
            <v>45.658761160714292</v>
          </cell>
          <cell r="S76">
            <v>53.666480654761919</v>
          </cell>
          <cell r="T76">
            <v>61.667503720238109</v>
          </cell>
          <cell r="U76" t="str">
            <v>MOQ 50</v>
          </cell>
          <cell r="V76">
            <v>53.666480654761919</v>
          </cell>
          <cell r="W76">
            <v>61.667503720238109</v>
          </cell>
          <cell r="X76">
            <v>69.675223214285737</v>
          </cell>
          <cell r="Y76" t="str">
            <v>MOQ 50</v>
          </cell>
          <cell r="Z76">
            <v>61.667503720238109</v>
          </cell>
          <cell r="AA76">
            <v>69.675223214285737</v>
          </cell>
          <cell r="AB76">
            <v>77.676246279761926</v>
          </cell>
          <cell r="AC76" t="str">
            <v>MOQ 50</v>
          </cell>
          <cell r="AD76">
            <v>69.675223214285737</v>
          </cell>
          <cell r="AE76">
            <v>77.676246279761926</v>
          </cell>
          <cell r="AF76">
            <v>82.926246279761926</v>
          </cell>
          <cell r="AG76" t="str">
            <v>MOQ 50</v>
          </cell>
          <cell r="AH76">
            <v>77.676246279761926</v>
          </cell>
          <cell r="AI76">
            <v>82.926246279761926</v>
          </cell>
          <cell r="AJ76">
            <v>88.176246279761926</v>
          </cell>
          <cell r="AK76" t="str">
            <v>MOQ 50</v>
          </cell>
          <cell r="AL76">
            <v>82.926246279761926</v>
          </cell>
          <cell r="AM76">
            <v>88.176246279761926</v>
          </cell>
          <cell r="AN76">
            <v>93.426246279761926</v>
          </cell>
          <cell r="AO76" t="str">
            <v>MOQ 50</v>
          </cell>
          <cell r="AP76">
            <v>88.176246279761926</v>
          </cell>
          <cell r="AQ76">
            <v>93.426246279761926</v>
          </cell>
          <cell r="AR76">
            <v>98.676246279761926</v>
          </cell>
          <cell r="AS76" t="str">
            <v>MOQ 50</v>
          </cell>
        </row>
        <row r="77">
          <cell r="D77"/>
          <cell r="E77">
            <v>12.471581632653065</v>
          </cell>
          <cell r="F77">
            <v>16.191224489795921</v>
          </cell>
          <cell r="G77">
            <v>19.919438775510208</v>
          </cell>
          <cell r="H77" t="str">
            <v>MOQ 50</v>
          </cell>
          <cell r="I77">
            <v>15.001000000000001</v>
          </cell>
          <cell r="J77">
            <v>16.191224489795921</v>
          </cell>
          <cell r="K77">
            <v>19.919438775510208</v>
          </cell>
          <cell r="L77">
            <v>23.647653061224496</v>
          </cell>
          <cell r="M77" t="str">
            <v>MOQ 50</v>
          </cell>
          <cell r="N77">
            <v>19.919438775510208</v>
          </cell>
          <cell r="O77">
            <v>23.647653061224496</v>
          </cell>
          <cell r="P77">
            <v>27.375867346938779</v>
          </cell>
          <cell r="Q77" t="str">
            <v>MOQ 50</v>
          </cell>
          <cell r="R77">
            <v>23.647653061224496</v>
          </cell>
          <cell r="S77">
            <v>27.375867346938779</v>
          </cell>
          <cell r="T77">
            <v>31.095510204081634</v>
          </cell>
          <cell r="U77" t="str">
            <v>MOQ 50</v>
          </cell>
          <cell r="V77">
            <v>27.375867346938779</v>
          </cell>
          <cell r="W77"/>
          <cell r="X77"/>
          <cell r="Y77" t="str">
            <v>MOQ 50</v>
          </cell>
          <cell r="Z77">
            <v>31.095510204081634</v>
          </cell>
          <cell r="AA77">
            <v>34.823724489795921</v>
          </cell>
          <cell r="AB77">
            <v>38.543367346938794</v>
          </cell>
          <cell r="AC77" t="str">
            <v>MOQ 50</v>
          </cell>
          <cell r="AD77">
            <v>34.823724489795921</v>
          </cell>
          <cell r="AE77">
            <v>38.543367346938794</v>
          </cell>
          <cell r="AF77">
            <v>40.793367346938794</v>
          </cell>
          <cell r="AG77" t="str">
            <v>MOQ 50</v>
          </cell>
          <cell r="AH77">
            <v>38.543367346938794</v>
          </cell>
          <cell r="AI77">
            <v>40.793367346938794</v>
          </cell>
          <cell r="AJ77">
            <v>43.043367346938794</v>
          </cell>
          <cell r="AK77" t="str">
            <v>MOQ 50</v>
          </cell>
          <cell r="AL77">
            <v>40.793367346938794</v>
          </cell>
          <cell r="AM77">
            <v>43.043367346938794</v>
          </cell>
          <cell r="AN77">
            <v>45.293367346938794</v>
          </cell>
          <cell r="AO77" t="str">
            <v>MOQ 50</v>
          </cell>
          <cell r="AP77">
            <v>43.043367346938794</v>
          </cell>
          <cell r="AQ77">
            <v>45.293367346938794</v>
          </cell>
          <cell r="AR77">
            <v>47.543367346938787</v>
          </cell>
          <cell r="AS77" t="str">
            <v>MOQ 50</v>
          </cell>
        </row>
        <row r="78">
          <cell r="D78"/>
          <cell r="E78">
            <v>7.275089285714289</v>
          </cell>
          <cell r="F78">
            <v>9.4448809523809523</v>
          </cell>
          <cell r="G78">
            <v>11.619672619047622</v>
          </cell>
          <cell r="H78" t="str">
            <v>MOQ 50</v>
          </cell>
          <cell r="I78">
            <v>12.501999999999999</v>
          </cell>
          <cell r="J78">
            <v>9.4448809523809523</v>
          </cell>
          <cell r="K78">
            <v>11.619672619047622</v>
          </cell>
          <cell r="L78">
            <v>13.794464285714289</v>
          </cell>
          <cell r="M78" t="str">
            <v>MOQ 50</v>
          </cell>
          <cell r="N78">
            <v>11.619672619047622</v>
          </cell>
          <cell r="O78">
            <v>13.794464285714289</v>
          </cell>
          <cell r="P78">
            <v>15.969255952380957</v>
          </cell>
          <cell r="Q78" t="str">
            <v>MOQ 50</v>
          </cell>
          <cell r="R78">
            <v>13.794464285714289</v>
          </cell>
          <cell r="S78">
            <v>15.969255952380957</v>
          </cell>
          <cell r="T78">
            <v>18.13904761904762</v>
          </cell>
          <cell r="U78" t="str">
            <v>MOQ 50</v>
          </cell>
          <cell r="V78">
            <v>15.969255952380957</v>
          </cell>
          <cell r="W78"/>
          <cell r="X78"/>
          <cell r="Y78" t="str">
            <v>MOQ 50</v>
          </cell>
          <cell r="Z78">
            <v>18.13904761904762</v>
          </cell>
          <cell r="AA78">
            <v>20.313839285714295</v>
          </cell>
          <cell r="AB78">
            <v>22.483630952380956</v>
          </cell>
          <cell r="AC78" t="str">
            <v>MOQ 50</v>
          </cell>
          <cell r="AD78">
            <v>20.313839285714295</v>
          </cell>
          <cell r="AE78">
            <v>22.483630952380956</v>
          </cell>
          <cell r="AF78">
            <v>23.733630952380956</v>
          </cell>
          <cell r="AG78" t="str">
            <v>MOQ 50</v>
          </cell>
          <cell r="AH78">
            <v>22.483630952380956</v>
          </cell>
          <cell r="AI78">
            <v>23.733630952380956</v>
          </cell>
          <cell r="AJ78">
            <v>24.983630952380956</v>
          </cell>
          <cell r="AK78" t="str">
            <v>MOQ 50</v>
          </cell>
          <cell r="AL78">
            <v>23.733630952380956</v>
          </cell>
          <cell r="AM78">
            <v>24.983630952380956</v>
          </cell>
          <cell r="AN78">
            <v>26.233630952380956</v>
          </cell>
          <cell r="AO78" t="str">
            <v>MOQ 50</v>
          </cell>
          <cell r="AP78">
            <v>24.983630952380956</v>
          </cell>
          <cell r="AQ78">
            <v>26.233630952380956</v>
          </cell>
          <cell r="AR78">
            <v>27.483630952380956</v>
          </cell>
          <cell r="AS78" t="str">
            <v>MOQ 50</v>
          </cell>
        </row>
        <row r="79">
          <cell r="D79"/>
          <cell r="E79">
            <v>5.0885372960372965</v>
          </cell>
          <cell r="F79">
            <v>6.4981463675213664</v>
          </cell>
          <cell r="G79">
            <v>7.9127554390054398</v>
          </cell>
          <cell r="H79" t="str">
            <v>MOQ 50</v>
          </cell>
          <cell r="I79">
            <v>12.501999999999999</v>
          </cell>
          <cell r="J79">
            <v>6.4981463675213664</v>
          </cell>
          <cell r="K79">
            <v>7.9127554390054398</v>
          </cell>
          <cell r="L79">
            <v>9.3273645104895131</v>
          </cell>
          <cell r="M79" t="str">
            <v>MOQ 50</v>
          </cell>
          <cell r="N79">
            <v>7.9127554390054398</v>
          </cell>
          <cell r="O79">
            <v>9.3273645104895131</v>
          </cell>
          <cell r="P79">
            <v>10.741973581973582</v>
          </cell>
          <cell r="Q79" t="str">
            <v>MOQ 50</v>
          </cell>
          <cell r="R79">
            <v>9.3273645104895131</v>
          </cell>
          <cell r="S79">
            <v>10.741973581973582</v>
          </cell>
          <cell r="T79">
            <v>12.151582653457655</v>
          </cell>
          <cell r="U79" t="str">
            <v>MOQ 50</v>
          </cell>
          <cell r="V79">
            <v>10.741973581973582</v>
          </cell>
          <cell r="W79"/>
          <cell r="X79"/>
          <cell r="Y79" t="str">
            <v>MOQ 50</v>
          </cell>
          <cell r="Z79">
            <v>12.151582653457655</v>
          </cell>
          <cell r="AA79">
            <v>13.566191724941728</v>
          </cell>
          <cell r="AB79">
            <v>14.975800796425798</v>
          </cell>
          <cell r="AC79" t="str">
            <v>MOQ 50</v>
          </cell>
          <cell r="AD79">
            <v>13.566191724941728</v>
          </cell>
          <cell r="AE79">
            <v>14.975800796425798</v>
          </cell>
          <cell r="AF79">
            <v>15.9758007964258</v>
          </cell>
          <cell r="AG79" t="str">
            <v>MOQ 50</v>
          </cell>
          <cell r="AH79">
            <v>14.975800796425798</v>
          </cell>
          <cell r="AI79">
            <v>15.9758007964258</v>
          </cell>
          <cell r="AJ79">
            <v>16.975800796425798</v>
          </cell>
          <cell r="AK79" t="str">
            <v>MOQ 50</v>
          </cell>
          <cell r="AL79">
            <v>15.9758007964258</v>
          </cell>
          <cell r="AM79">
            <v>16.975800796425798</v>
          </cell>
          <cell r="AN79">
            <v>17.975800796425801</v>
          </cell>
          <cell r="AO79" t="str">
            <v>MOQ 50</v>
          </cell>
          <cell r="AP79">
            <v>16.975800796425798</v>
          </cell>
          <cell r="AQ79">
            <v>17.975800796425801</v>
          </cell>
          <cell r="AR79">
            <v>18.975800796425801</v>
          </cell>
          <cell r="AS79" t="str">
            <v>MOQ 50</v>
          </cell>
        </row>
        <row r="80">
          <cell r="D80"/>
          <cell r="E80">
            <v>4.3369768824320989</v>
          </cell>
          <cell r="F80">
            <v>5.4803978650670793</v>
          </cell>
          <cell r="G80">
            <v>6.6290688477020598</v>
          </cell>
          <cell r="H80" t="str">
            <v>MOQ 50</v>
          </cell>
          <cell r="I80">
            <v>10.003</v>
          </cell>
          <cell r="J80">
            <v>5.4803978650670793</v>
          </cell>
          <cell r="K80">
            <v>6.6290688477020598</v>
          </cell>
          <cell r="L80">
            <v>7.7777398303370422</v>
          </cell>
          <cell r="M80" t="str">
            <v>MOQ 50</v>
          </cell>
          <cell r="N80">
            <v>6.6290688477020598</v>
          </cell>
          <cell r="O80">
            <v>7.7777398303370422</v>
          </cell>
          <cell r="P80">
            <v>8.9264108129720192</v>
          </cell>
          <cell r="Q80" t="str">
            <v>MOQ 50</v>
          </cell>
          <cell r="R80">
            <v>7.7777398303370422</v>
          </cell>
          <cell r="S80">
            <v>8.9264108129720192</v>
          </cell>
          <cell r="T80">
            <v>10.069831795607001</v>
          </cell>
          <cell r="U80" t="str">
            <v>MOQ 50</v>
          </cell>
          <cell r="V80">
            <v>8.9264108129720192</v>
          </cell>
          <cell r="W80">
            <v>10.069831795607001</v>
          </cell>
          <cell r="X80">
            <v>11.218502778241982</v>
          </cell>
          <cell r="Y80" t="str">
            <v>MOQ 50</v>
          </cell>
          <cell r="Z80">
            <v>10.069831795607001</v>
          </cell>
          <cell r="AA80">
            <v>11.218502778241982</v>
          </cell>
          <cell r="AB80">
            <v>12.361923760876961</v>
          </cell>
          <cell r="AC80" t="str">
            <v>MOQ 50</v>
          </cell>
          <cell r="AD80">
            <v>11.218502778241982</v>
          </cell>
          <cell r="AE80">
            <v>12.361923760876961</v>
          </cell>
          <cell r="AF80">
            <v>13.111923760876962</v>
          </cell>
          <cell r="AG80" t="str">
            <v>MOQ 50</v>
          </cell>
          <cell r="AH80">
            <v>12.361923760876961</v>
          </cell>
          <cell r="AI80">
            <v>13.111923760876962</v>
          </cell>
          <cell r="AJ80">
            <v>13.861923760876962</v>
          </cell>
          <cell r="AK80" t="str">
            <v>MOQ 50</v>
          </cell>
          <cell r="AL80">
            <v>13.111923760876962</v>
          </cell>
          <cell r="AM80">
            <v>13.861923760876962</v>
          </cell>
          <cell r="AN80">
            <v>14.611923760876962</v>
          </cell>
          <cell r="AO80" t="str">
            <v>MOQ 50</v>
          </cell>
          <cell r="AP80">
            <v>13.861923760876962</v>
          </cell>
          <cell r="AQ80">
            <v>14.611923760876962</v>
          </cell>
          <cell r="AR80">
            <v>15.361923760876962</v>
          </cell>
          <cell r="AS80" t="str">
            <v>MOQ 50</v>
          </cell>
        </row>
        <row r="81">
          <cell r="D81"/>
          <cell r="E81">
            <v>3.524799010045216</v>
          </cell>
          <cell r="F81">
            <v>4.3467727147329818</v>
          </cell>
          <cell r="G81">
            <v>5.1739464194207496</v>
          </cell>
          <cell r="H81">
            <v>5.4467727147329814</v>
          </cell>
          <cell r="I81">
            <v>9.5060000000000002</v>
          </cell>
          <cell r="J81">
            <v>4.3467727147329818</v>
          </cell>
          <cell r="K81">
            <v>5.1739464194207496</v>
          </cell>
          <cell r="L81">
            <v>6.0011201241085166</v>
          </cell>
          <cell r="M81">
            <v>6.273946419420751</v>
          </cell>
          <cell r="N81">
            <v>5.1739464194207496</v>
          </cell>
          <cell r="O81">
            <v>6.0011201241085166</v>
          </cell>
          <cell r="P81">
            <v>6.8282938287962853</v>
          </cell>
          <cell r="Q81">
            <v>7.1011201241085171</v>
          </cell>
          <cell r="R81">
            <v>6.0011201241085166</v>
          </cell>
          <cell r="S81">
            <v>6.8282938287962853</v>
          </cell>
          <cell r="T81">
            <v>7.6502675334840529</v>
          </cell>
          <cell r="U81">
            <v>7.928293828796285</v>
          </cell>
          <cell r="V81">
            <v>6.8282938287962853</v>
          </cell>
          <cell r="W81">
            <v>7.6502675334840529</v>
          </cell>
          <cell r="X81">
            <v>8.4774412381718207</v>
          </cell>
          <cell r="Y81">
            <v>8.7502675334840525</v>
          </cell>
          <cell r="Z81">
            <v>7.6502675334840529</v>
          </cell>
          <cell r="AA81">
            <v>8.4774412381718207</v>
          </cell>
          <cell r="AB81">
            <v>9.2994149428595883</v>
          </cell>
          <cell r="AC81">
            <v>9.5774412381718204</v>
          </cell>
          <cell r="AD81">
            <v>8.4774412381718207</v>
          </cell>
          <cell r="AE81">
            <v>9.2994149428595883</v>
          </cell>
          <cell r="AF81">
            <v>9.849414942859589</v>
          </cell>
          <cell r="AG81">
            <v>10.399414942859588</v>
          </cell>
          <cell r="AH81">
            <v>9.2994149428595883</v>
          </cell>
          <cell r="AI81">
            <v>9.849414942859589</v>
          </cell>
          <cell r="AJ81">
            <v>10.39941494285959</v>
          </cell>
          <cell r="AK81">
            <v>10.949414942859587</v>
          </cell>
          <cell r="AL81">
            <v>9.849414942859589</v>
          </cell>
          <cell r="AM81">
            <v>10.39941494285959</v>
          </cell>
          <cell r="AN81">
            <v>10.94941494285959</v>
          </cell>
          <cell r="AO81">
            <v>11.499414942859591</v>
          </cell>
          <cell r="AP81">
            <v>10.39941494285959</v>
          </cell>
          <cell r="AQ81">
            <v>10.94941494285959</v>
          </cell>
          <cell r="AR81">
            <v>11.499414942859591</v>
          </cell>
          <cell r="AS81">
            <v>12.049414942859588</v>
          </cell>
        </row>
        <row r="82">
          <cell r="D82"/>
          <cell r="E82">
            <v>2.9939991258741259</v>
          </cell>
          <cell r="F82">
            <v>3.6514903846153848</v>
          </cell>
          <cell r="G82">
            <v>4.3139816433566427</v>
          </cell>
          <cell r="H82">
            <v>4.2014903846153846</v>
          </cell>
          <cell r="I82">
            <v>9.0019999999999989</v>
          </cell>
          <cell r="J82">
            <v>3.6514903846153848</v>
          </cell>
          <cell r="K82">
            <v>4.3139816433566427</v>
          </cell>
          <cell r="L82">
            <v>4.9764729020979033</v>
          </cell>
          <cell r="M82">
            <v>4.8639816433566434</v>
          </cell>
          <cell r="N82">
            <v>4.3139816433566427</v>
          </cell>
          <cell r="O82">
            <v>4.9764729020979033</v>
          </cell>
          <cell r="P82">
            <v>5.6389641608391612</v>
          </cell>
          <cell r="Q82">
            <v>5.526472902097904</v>
          </cell>
          <cell r="R82">
            <v>4.9764729020979033</v>
          </cell>
          <cell r="S82">
            <v>5.6389641608391612</v>
          </cell>
          <cell r="T82">
            <v>6.2964554195804201</v>
          </cell>
          <cell r="U82">
            <v>6.1889641608391619</v>
          </cell>
          <cell r="V82">
            <v>5.6389641608391612</v>
          </cell>
          <cell r="W82">
            <v>6.2964554195804201</v>
          </cell>
          <cell r="X82">
            <v>6.9589466783216789</v>
          </cell>
          <cell r="Y82">
            <v>6.8464554195804208</v>
          </cell>
          <cell r="Z82">
            <v>6.2964554195804201</v>
          </cell>
          <cell r="AA82">
            <v>6.9589466783216789</v>
          </cell>
          <cell r="AB82">
            <v>7.6164379370629387</v>
          </cell>
          <cell r="AC82">
            <v>7.5089466783216796</v>
          </cell>
          <cell r="AD82">
            <v>6.9589466783216789</v>
          </cell>
          <cell r="AE82">
            <v>7.6164379370629387</v>
          </cell>
          <cell r="AF82">
            <v>8.1164379370629405</v>
          </cell>
          <cell r="AG82">
            <v>8.1664379370629394</v>
          </cell>
          <cell r="AH82">
            <v>7.6164379370629387</v>
          </cell>
          <cell r="AI82">
            <v>8.1164379370629405</v>
          </cell>
          <cell r="AJ82">
            <v>8.6164379370629387</v>
          </cell>
          <cell r="AK82">
            <v>8.6664379370629412</v>
          </cell>
          <cell r="AL82">
            <v>8.1164379370629405</v>
          </cell>
          <cell r="AM82">
            <v>8.6164379370629387</v>
          </cell>
          <cell r="AN82">
            <v>9.1164379370629405</v>
          </cell>
          <cell r="AO82">
            <v>9.1664379370629394</v>
          </cell>
          <cell r="AP82">
            <v>8.6164379370629387</v>
          </cell>
          <cell r="AQ82">
            <v>9.1164379370629405</v>
          </cell>
          <cell r="AR82">
            <v>9.6164379370629405</v>
          </cell>
          <cell r="AS82">
            <v>9.6664379370629412</v>
          </cell>
        </row>
        <row r="83">
          <cell r="D83"/>
          <cell r="E83">
            <v>2.6945992132867138</v>
          </cell>
          <cell r="F83">
            <v>3.2863413461538462</v>
          </cell>
          <cell r="G83">
            <v>3.8825834790209788</v>
          </cell>
          <cell r="H83">
            <v>3.836341346153846</v>
          </cell>
          <cell r="I83">
            <v>8.0009999999999994</v>
          </cell>
          <cell r="J83">
            <v>3.2863413461538462</v>
          </cell>
          <cell r="K83">
            <v>3.8825834790209788</v>
          </cell>
          <cell r="L83">
            <v>4.478825611888114</v>
          </cell>
          <cell r="M83">
            <v>4.4325834790209786</v>
          </cell>
          <cell r="N83">
            <v>3.8825834790209788</v>
          </cell>
          <cell r="O83">
            <v>4.478825611888114</v>
          </cell>
          <cell r="P83">
            <v>5.0750677447552448</v>
          </cell>
          <cell r="Q83">
            <v>5.0288256118881129</v>
          </cell>
          <cell r="R83">
            <v>4.478825611888114</v>
          </cell>
          <cell r="S83">
            <v>5.0750677447552448</v>
          </cell>
          <cell r="T83">
            <v>5.666809877622379</v>
          </cell>
          <cell r="U83">
            <v>5.6250677447552455</v>
          </cell>
          <cell r="V83">
            <v>5.0750677447552448</v>
          </cell>
          <cell r="W83">
            <v>5.666809877622379</v>
          </cell>
          <cell r="X83">
            <v>6.2630520104895115</v>
          </cell>
          <cell r="Y83">
            <v>6.2168098776223797</v>
          </cell>
          <cell r="Z83">
            <v>5.666809877622379</v>
          </cell>
          <cell r="AA83">
            <v>6.2630520104895115</v>
          </cell>
          <cell r="AB83">
            <v>6.8547941433566457</v>
          </cell>
          <cell r="AC83">
            <v>6.8130520104895123</v>
          </cell>
          <cell r="AD83">
            <v>6.2630520104895115</v>
          </cell>
          <cell r="AE83">
            <v>6.8547941433566457</v>
          </cell>
          <cell r="AF83">
            <v>7.304794143356645</v>
          </cell>
          <cell r="AG83">
            <v>7.4047941433566464</v>
          </cell>
          <cell r="AH83">
            <v>6.8547941433566457</v>
          </cell>
          <cell r="AI83">
            <v>7.304794143356645</v>
          </cell>
          <cell r="AJ83">
            <v>7.7547941433566461</v>
          </cell>
          <cell r="AK83">
            <v>7.8547941433566457</v>
          </cell>
          <cell r="AL83">
            <v>7.304794143356645</v>
          </cell>
          <cell r="AM83">
            <v>7.7547941433566461</v>
          </cell>
          <cell r="AN83">
            <v>8.2047941433566454</v>
          </cell>
          <cell r="AO83">
            <v>8.3047941433566468</v>
          </cell>
          <cell r="AP83">
            <v>7.7547941433566461</v>
          </cell>
          <cell r="AQ83">
            <v>8.2047941433566454</v>
          </cell>
          <cell r="AR83">
            <v>8.6547941433566464</v>
          </cell>
          <cell r="AS83">
            <v>8.7547941433566461</v>
          </cell>
        </row>
        <row r="84">
          <cell r="D84"/>
          <cell r="E84">
            <v>2.4251392919580419</v>
          </cell>
          <cell r="F84">
            <v>2.9577072115384619</v>
          </cell>
          <cell r="G84">
            <v>3.494325131118881</v>
          </cell>
          <cell r="H84">
            <v>3.5077072115384618</v>
          </cell>
          <cell r="I84">
            <v>7</v>
          </cell>
          <cell r="J84">
            <v>2.9577072115384619</v>
          </cell>
          <cell r="K84">
            <v>3.494325131118881</v>
          </cell>
          <cell r="L84">
            <v>4.0309430506993031</v>
          </cell>
          <cell r="M84">
            <v>4.0443251311188808</v>
          </cell>
          <cell r="N84">
            <v>3.494325131118881</v>
          </cell>
          <cell r="O84">
            <v>4.0309430506993031</v>
          </cell>
          <cell r="P84">
            <v>4.5675609702797217</v>
          </cell>
          <cell r="Q84">
            <v>4.5809430506993021</v>
          </cell>
          <cell r="R84">
            <v>4.0309430506993031</v>
          </cell>
          <cell r="S84">
            <v>4.5675609702797217</v>
          </cell>
          <cell r="T84">
            <v>5.10012888986014</v>
          </cell>
          <cell r="U84">
            <v>5.1175609702797207</v>
          </cell>
          <cell r="V84">
            <v>4.5675609702797217</v>
          </cell>
          <cell r="W84">
            <v>5.10012888986014</v>
          </cell>
          <cell r="X84">
            <v>5.6367468094405613</v>
          </cell>
          <cell r="Y84">
            <v>5.6501288898601398</v>
          </cell>
          <cell r="Z84">
            <v>5.10012888986014</v>
          </cell>
          <cell r="AA84">
            <v>5.6367468094405613</v>
          </cell>
          <cell r="AB84">
            <v>6.1693147290209813</v>
          </cell>
          <cell r="AC84">
            <v>6.186746809440562</v>
          </cell>
          <cell r="AD84">
            <v>5.6367468094405613</v>
          </cell>
          <cell r="AE84">
            <v>6.1693147290209813</v>
          </cell>
          <cell r="AF84">
            <v>6.5743147290209807</v>
          </cell>
          <cell r="AG84">
            <v>6.719314729020982</v>
          </cell>
          <cell r="AH84">
            <v>6.1693147290209813</v>
          </cell>
          <cell r="AI84">
            <v>6.5743147290209807</v>
          </cell>
          <cell r="AJ84">
            <v>6.9793147290209809</v>
          </cell>
          <cell r="AK84">
            <v>7.1243147290209805</v>
          </cell>
          <cell r="AL84">
            <v>6.5743147290209807</v>
          </cell>
          <cell r="AM84">
            <v>6.9793147290209809</v>
          </cell>
          <cell r="AN84">
            <v>7.3843147290209821</v>
          </cell>
          <cell r="AO84">
            <v>7.5293147290209816</v>
          </cell>
          <cell r="AP84">
            <v>6.9793147290209809</v>
          </cell>
          <cell r="AQ84">
            <v>7.3843147290209821</v>
          </cell>
          <cell r="AR84">
            <v>7.7893147290209814</v>
          </cell>
          <cell r="AS84">
            <v>7.9343147290209819</v>
          </cell>
        </row>
        <row r="85">
          <cell r="D85"/>
          <cell r="E85">
            <v>2.1826253627622378</v>
          </cell>
          <cell r="F85">
            <v>2.6619364903846154</v>
          </cell>
          <cell r="G85">
            <v>3.1448926180069927</v>
          </cell>
          <cell r="H85">
            <v>3.2119364903846157</v>
          </cell>
          <cell r="I85">
            <v>5.9990000000000006</v>
          </cell>
          <cell r="J85">
            <v>2.6619364903846154</v>
          </cell>
          <cell r="K85">
            <v>3.1448926180069927</v>
          </cell>
          <cell r="L85">
            <v>3.6278487456293727</v>
          </cell>
          <cell r="M85">
            <v>3.6948926180069925</v>
          </cell>
          <cell r="N85">
            <v>3.1448926180069927</v>
          </cell>
          <cell r="O85">
            <v>3.6278487456293727</v>
          </cell>
          <cell r="P85">
            <v>4.1108048732517499</v>
          </cell>
          <cell r="Q85">
            <v>4.1778487456293725</v>
          </cell>
          <cell r="R85">
            <v>3.6278487456293727</v>
          </cell>
          <cell r="S85">
            <v>4.1108048732517499</v>
          </cell>
          <cell r="T85">
            <v>4.5901160008741266</v>
          </cell>
          <cell r="U85">
            <v>4.6608048732517497</v>
          </cell>
          <cell r="V85">
            <v>4.1108048732517499</v>
          </cell>
          <cell r="W85">
            <v>4.5901160008741266</v>
          </cell>
          <cell r="X85">
            <v>5.0730721284965057</v>
          </cell>
          <cell r="Y85">
            <v>5.1401160008741265</v>
          </cell>
          <cell r="Z85">
            <v>4.5901160008741266</v>
          </cell>
          <cell r="AA85">
            <v>5.0730721284965057</v>
          </cell>
          <cell r="AB85">
            <v>5.5523832561188833</v>
          </cell>
          <cell r="AC85">
            <v>5.6230721284965046</v>
          </cell>
          <cell r="AD85">
            <v>5.0730721284965057</v>
          </cell>
          <cell r="AE85">
            <v>5.5523832561188833</v>
          </cell>
          <cell r="AF85">
            <v>5.9168832561188829</v>
          </cell>
          <cell r="AG85">
            <v>6.1023832561188831</v>
          </cell>
          <cell r="AH85">
            <v>5.5523832561188833</v>
          </cell>
          <cell r="AI85">
            <v>5.9168832561188829</v>
          </cell>
          <cell r="AJ85">
            <v>6.2813832561188843</v>
          </cell>
          <cell r="AK85">
            <v>6.4668832561188836</v>
          </cell>
          <cell r="AL85">
            <v>5.9168832561188829</v>
          </cell>
          <cell r="AM85">
            <v>6.2813832561188843</v>
          </cell>
          <cell r="AN85">
            <v>6.6458832561188839</v>
          </cell>
          <cell r="AO85">
            <v>6.831383256118885</v>
          </cell>
          <cell r="AP85">
            <v>6.2813832561188843</v>
          </cell>
          <cell r="AQ85">
            <v>6.6458832561188839</v>
          </cell>
          <cell r="AR85">
            <v>7.0103832561188844</v>
          </cell>
          <cell r="AS85">
            <v>7.1958832561188846</v>
          </cell>
        </row>
        <row r="86">
          <cell r="D86"/>
          <cell r="E86">
            <v>1.9643628264860142</v>
          </cell>
          <cell r="F86">
            <v>2.3957428413461539</v>
          </cell>
          <cell r="G86">
            <v>2.8304033562062934</v>
          </cell>
          <cell r="H86">
            <v>2.9457428413461546</v>
          </cell>
          <cell r="I86">
            <v>5.5020000000000007</v>
          </cell>
          <cell r="J86">
            <v>2.3957428413461539</v>
          </cell>
          <cell r="K86">
            <v>2.8304033562062934</v>
          </cell>
          <cell r="L86">
            <v>3.2650638710664355</v>
          </cell>
          <cell r="M86">
            <v>3.3804033562062932</v>
          </cell>
          <cell r="N86">
            <v>2.8304033562062934</v>
          </cell>
          <cell r="O86">
            <v>3.2650638710664355</v>
          </cell>
          <cell r="P86">
            <v>3.6997243859265745</v>
          </cell>
          <cell r="Q86">
            <v>3.8150638710664353</v>
          </cell>
          <cell r="R86">
            <v>3.2650638710664355</v>
          </cell>
          <cell r="S86">
            <v>3.6997243859265745</v>
          </cell>
          <cell r="T86">
            <v>4.1311044007867146</v>
          </cell>
          <cell r="U86">
            <v>4.2497243859265748</v>
          </cell>
          <cell r="V86">
            <v>3.6997243859265745</v>
          </cell>
          <cell r="W86">
            <v>4.1311044007867146</v>
          </cell>
          <cell r="X86">
            <v>4.565764915646854</v>
          </cell>
          <cell r="Y86">
            <v>4.6811044007867135</v>
          </cell>
          <cell r="Z86">
            <v>4.1311044007867146</v>
          </cell>
          <cell r="AA86">
            <v>4.565764915646854</v>
          </cell>
          <cell r="AB86">
            <v>4.9971449305069946</v>
          </cell>
          <cell r="AC86">
            <v>5.1157649156468548</v>
          </cell>
          <cell r="AD86">
            <v>4.565764915646854</v>
          </cell>
          <cell r="AE86">
            <v>4.9971449305069946</v>
          </cell>
          <cell r="AF86">
            <v>5.3251949305069957</v>
          </cell>
          <cell r="AG86">
            <v>5.5471449305069953</v>
          </cell>
          <cell r="AH86">
            <v>4.9971449305069946</v>
          </cell>
          <cell r="AI86">
            <v>5.3251949305069957</v>
          </cell>
          <cell r="AJ86">
            <v>5.6532449305069949</v>
          </cell>
          <cell r="AK86">
            <v>5.8751949305069964</v>
          </cell>
          <cell r="AL86">
            <v>5.3251949305069957</v>
          </cell>
          <cell r="AM86">
            <v>5.6532449305069949</v>
          </cell>
          <cell r="AN86">
            <v>5.981294930506996</v>
          </cell>
          <cell r="AO86">
            <v>6.2032449305069957</v>
          </cell>
          <cell r="AP86">
            <v>5.6532449305069949</v>
          </cell>
          <cell r="AQ86">
            <v>5.981294930506996</v>
          </cell>
          <cell r="AR86">
            <v>6.3093449305069953</v>
          </cell>
          <cell r="AS86">
            <v>6.5312949305069958</v>
          </cell>
        </row>
        <row r="87">
          <cell r="D87"/>
          <cell r="E87">
            <v>1.7679265438374125</v>
          </cell>
          <cell r="F87">
            <v>2.1561685572115392</v>
          </cell>
          <cell r="G87">
            <v>2.5473630205856646</v>
          </cell>
          <cell r="H87">
            <v>2.706168557211539</v>
          </cell>
          <cell r="I87">
            <v>4.9979999999999993</v>
          </cell>
          <cell r="J87">
            <v>2.1561685572115392</v>
          </cell>
          <cell r="K87">
            <v>2.5473630205856646</v>
          </cell>
          <cell r="L87">
            <v>2.9385574839597917</v>
          </cell>
          <cell r="M87">
            <v>3.0973630205856644</v>
          </cell>
          <cell r="N87">
            <v>2.5473630205856646</v>
          </cell>
          <cell r="O87">
            <v>2.9385574839597917</v>
          </cell>
          <cell r="P87">
            <v>3.329751947333917</v>
          </cell>
          <cell r="Q87">
            <v>3.4885574839597919</v>
          </cell>
          <cell r="R87">
            <v>2.9385574839597917</v>
          </cell>
          <cell r="S87">
            <v>3.329751947333917</v>
          </cell>
          <cell r="T87">
            <v>3.7179939607080428</v>
          </cell>
          <cell r="U87">
            <v>3.8797519473339168</v>
          </cell>
          <cell r="V87">
            <v>3.329751947333917</v>
          </cell>
          <cell r="W87">
            <v>3.7179939607080428</v>
          </cell>
          <cell r="X87">
            <v>4.109188424082169</v>
          </cell>
          <cell r="Y87">
            <v>4.2679939607080426</v>
          </cell>
          <cell r="Z87">
            <v>3.7179939607080428</v>
          </cell>
          <cell r="AA87">
            <v>4.109188424082169</v>
          </cell>
          <cell r="AB87">
            <v>4.4974304374562966</v>
          </cell>
          <cell r="AC87">
            <v>4.6591884240821688</v>
          </cell>
          <cell r="AD87">
            <v>4.109188424082169</v>
          </cell>
          <cell r="AE87">
            <v>4.4974304374562966</v>
          </cell>
          <cell r="AF87">
            <v>4.7926754374562961</v>
          </cell>
          <cell r="AG87">
            <v>5.0474304374562955</v>
          </cell>
          <cell r="AH87">
            <v>4.4974304374562966</v>
          </cell>
          <cell r="AI87">
            <v>4.7926754374562961</v>
          </cell>
          <cell r="AJ87">
            <v>5.0879204374562956</v>
          </cell>
          <cell r="AK87">
            <v>5.342675437456295</v>
          </cell>
          <cell r="AL87">
            <v>4.7926754374562961</v>
          </cell>
          <cell r="AM87">
            <v>5.0879204374562956</v>
          </cell>
          <cell r="AN87">
            <v>5.3831654374562961</v>
          </cell>
          <cell r="AO87">
            <v>5.6379204374562963</v>
          </cell>
          <cell r="AP87">
            <v>5.0879204374562956</v>
          </cell>
          <cell r="AQ87">
            <v>5.3831654374562961</v>
          </cell>
          <cell r="AR87">
            <v>5.6784104374562965</v>
          </cell>
          <cell r="AS87">
            <v>5.9331654374562959</v>
          </cell>
        </row>
        <row r="88">
          <cell r="D88"/>
          <cell r="E88">
            <v>1.6795302166455421</v>
          </cell>
          <cell r="F88">
            <v>2.0483601293509621</v>
          </cell>
          <cell r="G88">
            <v>2.4199948695563807</v>
          </cell>
          <cell r="H88">
            <v>2.5983601293509619</v>
          </cell>
          <cell r="I88">
            <v>0</v>
          </cell>
          <cell r="J88">
            <v>2.0483601293509621</v>
          </cell>
          <cell r="K88">
            <v>2.4199948695563807</v>
          </cell>
          <cell r="L88">
            <v>2.7916296097618023</v>
          </cell>
          <cell r="M88">
            <v>2.9699948695563814</v>
          </cell>
          <cell r="N88">
            <v>2.4199948695563807</v>
          </cell>
          <cell r="O88">
            <v>2.7916296097618023</v>
          </cell>
          <cell r="P88">
            <v>3.1632643499672204</v>
          </cell>
          <cell r="Q88">
            <v>3.3416296097618021</v>
          </cell>
          <cell r="R88">
            <v>2.7916296097618023</v>
          </cell>
          <cell r="S88">
            <v>3.1632643499672204</v>
          </cell>
          <cell r="T88">
            <v>3.5320942626726399</v>
          </cell>
          <cell r="U88">
            <v>3.7132643499672202</v>
          </cell>
          <cell r="V88">
            <v>3.1632643499672204</v>
          </cell>
          <cell r="W88">
            <v>3.5320942626726399</v>
          </cell>
          <cell r="X88">
            <v>3.9037290028780607</v>
          </cell>
          <cell r="Y88">
            <v>4.0820942626726398</v>
          </cell>
          <cell r="Z88">
            <v>3.5320942626726399</v>
          </cell>
          <cell r="AA88">
            <v>3.9037290028780607</v>
          </cell>
          <cell r="AB88">
            <v>4.2725589155834811</v>
          </cell>
          <cell r="AC88">
            <v>4.4537290028780605</v>
          </cell>
          <cell r="AD88">
            <v>3.9037290028780607</v>
          </cell>
          <cell r="AE88">
            <v>4.2725589155834811</v>
          </cell>
          <cell r="AF88">
            <v>4.5530416655834802</v>
          </cell>
          <cell r="AG88">
            <v>4.8225589155834818</v>
          </cell>
          <cell r="AH88">
            <v>4.2725589155834811</v>
          </cell>
          <cell r="AI88">
            <v>4.5530416655834802</v>
          </cell>
          <cell r="AJ88">
            <v>4.8335244155834811</v>
          </cell>
          <cell r="AK88">
            <v>5.1030416655834809</v>
          </cell>
          <cell r="AL88">
            <v>4.5530416655834802</v>
          </cell>
          <cell r="AM88">
            <v>4.8335244155834811</v>
          </cell>
          <cell r="AN88">
            <v>5.1140071655834802</v>
          </cell>
          <cell r="AO88">
            <v>5.3835244155834809</v>
          </cell>
          <cell r="AP88">
            <v>4.8335244155834811</v>
          </cell>
          <cell r="AQ88">
            <v>5.1140071655834802</v>
          </cell>
          <cell r="AR88">
            <v>5.3944899155834811</v>
          </cell>
          <cell r="AS88">
            <v>5.6640071655834809</v>
          </cell>
        </row>
        <row r="89">
          <cell r="D89"/>
          <cell r="E89">
            <v>1.5955537058132649</v>
          </cell>
          <cell r="F89">
            <v>1.9459421228834135</v>
          </cell>
          <cell r="G89">
            <v>2.2989951260785619</v>
          </cell>
          <cell r="H89">
            <v>2.4959421228834135</v>
          </cell>
          <cell r="I89">
            <v>0</v>
          </cell>
          <cell r="J89">
            <v>1.9459421228834135</v>
          </cell>
          <cell r="K89">
            <v>2.2989951260785619</v>
          </cell>
          <cell r="L89">
            <v>2.6520481292737115</v>
          </cell>
          <cell r="M89">
            <v>2.8489951260785618</v>
          </cell>
          <cell r="N89">
            <v>2.2989951260785619</v>
          </cell>
          <cell r="O89">
            <v>2.6520481292737115</v>
          </cell>
          <cell r="P89">
            <v>3.0051011324688597</v>
          </cell>
          <cell r="Q89">
            <v>3.2020481292737113</v>
          </cell>
          <cell r="R89">
            <v>2.6520481292737115</v>
          </cell>
          <cell r="S89">
            <v>3.0051011324688597</v>
          </cell>
          <cell r="T89">
            <v>3.355489549539008</v>
          </cell>
          <cell r="U89">
            <v>3.5551011324688595</v>
          </cell>
          <cell r="V89">
            <v>3.0051011324688597</v>
          </cell>
          <cell r="W89">
            <v>3.355489549539008</v>
          </cell>
          <cell r="X89">
            <v>3.7085425527341571</v>
          </cell>
          <cell r="Y89">
            <v>3.9054895495390078</v>
          </cell>
          <cell r="Z89">
            <v>3.355489549539008</v>
          </cell>
          <cell r="AA89">
            <v>3.7085425527341571</v>
          </cell>
          <cell r="AB89">
            <v>4.0589309698043072</v>
          </cell>
          <cell r="AC89">
            <v>4.2585425527341574</v>
          </cell>
          <cell r="AD89">
            <v>3.7085425527341571</v>
          </cell>
          <cell r="AE89">
            <v>4.0589309698043072</v>
          </cell>
          <cell r="AF89">
            <v>4.3253895823043056</v>
          </cell>
          <cell r="AG89">
            <v>4.6089309698043071</v>
          </cell>
          <cell r="AH89">
            <v>4.0589309698043072</v>
          </cell>
          <cell r="AI89">
            <v>4.3253895823043056</v>
          </cell>
          <cell r="AJ89">
            <v>4.5918481948043057</v>
          </cell>
          <cell r="AK89">
            <v>4.8753895823043063</v>
          </cell>
          <cell r="AL89">
            <v>4.3253895823043056</v>
          </cell>
          <cell r="AM89">
            <v>4.5918481948043057</v>
          </cell>
          <cell r="AN89">
            <v>4.8583068073043059</v>
          </cell>
          <cell r="AO89">
            <v>5.1418481948043055</v>
          </cell>
          <cell r="AP89">
            <v>4.5918481948043057</v>
          </cell>
          <cell r="AQ89">
            <v>4.8583068073043059</v>
          </cell>
          <cell r="AR89">
            <v>5.1247654198043069</v>
          </cell>
          <cell r="AS89">
            <v>5.4083068073043066</v>
          </cell>
        </row>
        <row r="90">
          <cell r="D90"/>
          <cell r="E90">
            <v>1.5157760205226016</v>
          </cell>
          <cell r="F90">
            <v>1.8486450167392428</v>
          </cell>
          <cell r="G90">
            <v>2.1840453697746338</v>
          </cell>
          <cell r="H90">
            <v>2.398645016739243</v>
          </cell>
          <cell r="I90">
            <v>0</v>
          </cell>
          <cell r="J90">
            <v>1.8486450167392428</v>
          </cell>
          <cell r="K90">
            <v>2.1840453697746338</v>
          </cell>
          <cell r="L90">
            <v>2.5194457228100262</v>
          </cell>
          <cell r="M90">
            <v>2.7340453697746336</v>
          </cell>
          <cell r="N90">
            <v>2.1840453697746338</v>
          </cell>
          <cell r="O90">
            <v>2.5194457228100262</v>
          </cell>
          <cell r="P90">
            <v>2.8548460758454164</v>
          </cell>
          <cell r="Q90">
            <v>3.069445722810026</v>
          </cell>
          <cell r="R90">
            <v>2.5194457228100262</v>
          </cell>
          <cell r="S90">
            <v>2.8548460758454164</v>
          </cell>
          <cell r="T90">
            <v>3.1877150720620571</v>
          </cell>
          <cell r="U90">
            <v>3.4048460758454162</v>
          </cell>
          <cell r="V90">
            <v>2.8548460758454164</v>
          </cell>
          <cell r="W90">
            <v>3.1877150720620571</v>
          </cell>
          <cell r="X90">
            <v>3.5231154250974495</v>
          </cell>
          <cell r="Y90">
            <v>3.7377150720620569</v>
          </cell>
          <cell r="Z90">
            <v>3.1877150720620571</v>
          </cell>
          <cell r="AA90">
            <v>3.5231154250974495</v>
          </cell>
          <cell r="AB90">
            <v>3.8559844213140919</v>
          </cell>
          <cell r="AC90">
            <v>4.0731154250974493</v>
          </cell>
          <cell r="AD90">
            <v>3.5231154250974495</v>
          </cell>
          <cell r="AE90">
            <v>3.8559844213140919</v>
          </cell>
          <cell r="AF90">
            <v>4.10912010318909</v>
          </cell>
          <cell r="AG90">
            <v>4.4059844213140922</v>
          </cell>
          <cell r="AH90">
            <v>3.8559844213140919</v>
          </cell>
          <cell r="AI90">
            <v>4.10912010318909</v>
          </cell>
          <cell r="AJ90">
            <v>4.3622557850640913</v>
          </cell>
          <cell r="AK90">
            <v>4.6591201031890908</v>
          </cell>
          <cell r="AL90">
            <v>4.10912010318909</v>
          </cell>
          <cell r="AM90">
            <v>4.3622557850640913</v>
          </cell>
          <cell r="AN90">
            <v>4.6153914669390907</v>
          </cell>
          <cell r="AO90">
            <v>4.9122557850640902</v>
          </cell>
          <cell r="AP90">
            <v>4.3622557850640913</v>
          </cell>
          <cell r="AQ90">
            <v>4.6153914669390907</v>
          </cell>
          <cell r="AR90">
            <v>4.868527148814092</v>
          </cell>
          <cell r="AS90">
            <v>5.1653914669390915</v>
          </cell>
        </row>
        <row r="91">
          <cell r="D91"/>
          <cell r="E91">
            <v>1.4399872194964716</v>
          </cell>
          <cell r="F91">
            <v>1.7562127659022808</v>
          </cell>
          <cell r="G91">
            <v>2.0748431012859019</v>
          </cell>
          <cell r="H91">
            <v>2.3062127659022806</v>
          </cell>
          <cell r="I91">
            <v>0</v>
          </cell>
          <cell r="J91">
            <v>1.7562127659022808</v>
          </cell>
          <cell r="K91">
            <v>2.0748431012859019</v>
          </cell>
          <cell r="L91">
            <v>2.3934734366695243</v>
          </cell>
          <cell r="M91">
            <v>2.6248431012859017</v>
          </cell>
          <cell r="N91">
            <v>2.0748431012859019</v>
          </cell>
          <cell r="O91">
            <v>2.3934734366695243</v>
          </cell>
          <cell r="P91">
            <v>2.7121037720531449</v>
          </cell>
          <cell r="Q91">
            <v>2.9434734366695245</v>
          </cell>
          <cell r="R91">
            <v>2.3934734366695243</v>
          </cell>
          <cell r="S91">
            <v>2.7121037720531449</v>
          </cell>
          <cell r="T91">
            <v>3.0283293184589546</v>
          </cell>
          <cell r="U91">
            <v>3.2621037720531452</v>
          </cell>
          <cell r="V91">
            <v>2.7121037720531449</v>
          </cell>
          <cell r="W91">
            <v>3.0283293184589546</v>
          </cell>
          <cell r="X91">
            <v>3.346959653842577</v>
          </cell>
          <cell r="Y91">
            <v>3.5783293184589544</v>
          </cell>
          <cell r="Z91">
            <v>3.0283293184589546</v>
          </cell>
          <cell r="AA91">
            <v>3.346959653842577</v>
          </cell>
          <cell r="AB91">
            <v>3.6631852002483871</v>
          </cell>
          <cell r="AC91">
            <v>3.8969596538425768</v>
          </cell>
          <cell r="AD91">
            <v>3.346959653842577</v>
          </cell>
          <cell r="AE91">
            <v>3.6631852002483871</v>
          </cell>
          <cell r="AF91">
            <v>3.903664098029636</v>
          </cell>
          <cell r="AG91">
            <v>4.2131852002483869</v>
          </cell>
          <cell r="AH91">
            <v>3.6631852002483871</v>
          </cell>
          <cell r="AI91">
            <v>3.903664098029636</v>
          </cell>
          <cell r="AJ91">
            <v>4.1441429958108866</v>
          </cell>
          <cell r="AK91">
            <v>4.4536640980296358</v>
          </cell>
          <cell r="AL91">
            <v>3.903664098029636</v>
          </cell>
          <cell r="AM91">
            <v>4.1441429958108866</v>
          </cell>
          <cell r="AN91">
            <v>4.3846218935921373</v>
          </cell>
          <cell r="AO91">
            <v>4.6941429958108865</v>
          </cell>
          <cell r="AP91">
            <v>4.1441429958108866</v>
          </cell>
          <cell r="AQ91">
            <v>4.3846218935921373</v>
          </cell>
          <cell r="AR91">
            <v>4.6251007913733879</v>
          </cell>
          <cell r="AS91">
            <v>4.9346218935921371</v>
          </cell>
        </row>
        <row r="92">
          <cell r="D92"/>
          <cell r="E92">
            <v>50.001000000000005</v>
          </cell>
          <cell r="F92">
            <v>50.001000000000005</v>
          </cell>
          <cell r="G92">
            <v>50.001000000000005</v>
          </cell>
          <cell r="H92">
            <v>50.001000000000005</v>
          </cell>
          <cell r="I92">
            <v>50.001000000000005</v>
          </cell>
          <cell r="J92">
            <v>100.00200000000001</v>
          </cell>
          <cell r="K92">
            <v>100.00200000000001</v>
          </cell>
          <cell r="L92">
            <v>100.00200000000001</v>
          </cell>
          <cell r="M92">
            <v>100.00200000000001</v>
          </cell>
          <cell r="N92">
            <v>150.00300000000001</v>
          </cell>
          <cell r="O92">
            <v>150.00300000000001</v>
          </cell>
          <cell r="P92">
            <v>150.00300000000001</v>
          </cell>
          <cell r="Q92">
            <v>150.00300000000001</v>
          </cell>
          <cell r="R92">
            <v>200.00400000000002</v>
          </cell>
          <cell r="S92">
            <v>200.00400000000002</v>
          </cell>
          <cell r="T92">
            <v>200.00400000000002</v>
          </cell>
          <cell r="U92">
            <v>200.00400000000002</v>
          </cell>
          <cell r="V92">
            <v>249.99799999999999</v>
          </cell>
          <cell r="W92">
            <v>249.99799999999999</v>
          </cell>
          <cell r="X92">
            <v>249.99799999999999</v>
          </cell>
          <cell r="Y92">
            <v>249.99799999999999</v>
          </cell>
          <cell r="Z92">
            <v>299.99900000000002</v>
          </cell>
          <cell r="AA92">
            <v>299.99900000000002</v>
          </cell>
          <cell r="AB92">
            <v>299.99900000000002</v>
          </cell>
          <cell r="AC92">
            <v>299.99900000000002</v>
          </cell>
          <cell r="AD92">
            <v>350</v>
          </cell>
          <cell r="AE92">
            <v>350</v>
          </cell>
          <cell r="AF92">
            <v>350</v>
          </cell>
          <cell r="AG92">
            <v>350</v>
          </cell>
          <cell r="AH92">
            <v>400.00099999999998</v>
          </cell>
          <cell r="AI92">
            <v>400.00099999999998</v>
          </cell>
          <cell r="AJ92">
            <v>400.00099999999998</v>
          </cell>
          <cell r="AK92">
            <v>400.00099999999998</v>
          </cell>
          <cell r="AL92">
            <v>450.00200000000001</v>
          </cell>
          <cell r="AM92">
            <v>450.00200000000001</v>
          </cell>
          <cell r="AN92">
            <v>450.00200000000001</v>
          </cell>
          <cell r="AO92">
            <v>450.00200000000001</v>
          </cell>
          <cell r="AP92">
            <v>500.00299999999999</v>
          </cell>
          <cell r="AQ92">
            <v>500.00299999999999</v>
          </cell>
          <cell r="AR92">
            <v>500.00299999999999</v>
          </cell>
          <cell r="AS92">
            <v>500.00299999999999</v>
          </cell>
        </row>
        <row r="93">
          <cell r="D93"/>
          <cell r="E93">
            <v>25.000500000000002</v>
          </cell>
          <cell r="F93">
            <v>25.000500000000002</v>
          </cell>
          <cell r="G93">
            <v>25.000500000000002</v>
          </cell>
          <cell r="H93">
            <v>25.000500000000002</v>
          </cell>
          <cell r="I93">
            <v>25.000500000000002</v>
          </cell>
          <cell r="J93">
            <v>50.001000000000005</v>
          </cell>
          <cell r="K93">
            <v>50.001000000000005</v>
          </cell>
          <cell r="L93">
            <v>50.001000000000005</v>
          </cell>
          <cell r="M93">
            <v>50.001000000000005</v>
          </cell>
          <cell r="N93">
            <v>75.001500000000007</v>
          </cell>
          <cell r="O93">
            <v>75.001500000000007</v>
          </cell>
          <cell r="P93">
            <v>75.001500000000007</v>
          </cell>
          <cell r="Q93">
            <v>75.001500000000007</v>
          </cell>
          <cell r="R93">
            <v>100.00200000000001</v>
          </cell>
          <cell r="S93">
            <v>100.00200000000001</v>
          </cell>
          <cell r="T93">
            <v>100.00200000000001</v>
          </cell>
          <cell r="U93">
            <v>100.00200000000001</v>
          </cell>
          <cell r="V93">
            <v>124.999</v>
          </cell>
          <cell r="W93">
            <v>124.999</v>
          </cell>
          <cell r="X93">
            <v>124.999</v>
          </cell>
          <cell r="Y93">
            <v>124.999</v>
          </cell>
          <cell r="Z93">
            <v>149.99950000000001</v>
          </cell>
          <cell r="AA93">
            <v>149.99950000000001</v>
          </cell>
          <cell r="AB93">
            <v>149.99950000000001</v>
          </cell>
          <cell r="AC93">
            <v>149.99950000000001</v>
          </cell>
          <cell r="AD93">
            <v>175</v>
          </cell>
          <cell r="AE93">
            <v>175</v>
          </cell>
          <cell r="AF93">
            <v>175</v>
          </cell>
          <cell r="AG93">
            <v>175</v>
          </cell>
          <cell r="AH93">
            <v>200.00049999999999</v>
          </cell>
          <cell r="AI93">
            <v>200.00049999999999</v>
          </cell>
          <cell r="AJ93">
            <v>200.00049999999999</v>
          </cell>
          <cell r="AK93">
            <v>200.00049999999999</v>
          </cell>
          <cell r="AL93">
            <v>225.001</v>
          </cell>
          <cell r="AM93">
            <v>225.001</v>
          </cell>
          <cell r="AN93">
            <v>225.001</v>
          </cell>
          <cell r="AO93">
            <v>225.001</v>
          </cell>
          <cell r="AP93">
            <v>250.00149999999999</v>
          </cell>
          <cell r="AQ93">
            <v>250.00149999999999</v>
          </cell>
          <cell r="AR93">
            <v>250.00149999999999</v>
          </cell>
          <cell r="AS93">
            <v>250.00149999999999</v>
          </cell>
        </row>
        <row r="94">
          <cell r="D94"/>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row>
        <row r="98">
          <cell r="D98"/>
          <cell r="E98">
            <v>39.79789806547619</v>
          </cell>
          <cell r="F98">
            <v>54.246316964285725</v>
          </cell>
          <cell r="G98">
            <v>68.707682291666671</v>
          </cell>
          <cell r="H98" t="str">
            <v>MOQ 50</v>
          </cell>
          <cell r="I98">
            <v>35</v>
          </cell>
          <cell r="J98">
            <v>54.246316964285725</v>
          </cell>
          <cell r="K98">
            <v>68.707682291666671</v>
          </cell>
          <cell r="L98">
            <v>83.169047619047632</v>
          </cell>
          <cell r="M98" t="str">
            <v>MOQ 50</v>
          </cell>
          <cell r="N98">
            <v>68.707682291666671</v>
          </cell>
          <cell r="O98">
            <v>83.169047619047632</v>
          </cell>
          <cell r="P98">
            <v>97.630412946428578</v>
          </cell>
          <cell r="Q98" t="str">
            <v>MOQ 50</v>
          </cell>
          <cell r="R98">
            <v>83.169047619047632</v>
          </cell>
          <cell r="S98">
            <v>97.630412946428578</v>
          </cell>
          <cell r="T98">
            <v>112.08508184523812</v>
          </cell>
          <cell r="U98" t="str">
            <v>MOQ 50</v>
          </cell>
          <cell r="V98">
            <v>97.630412946428578</v>
          </cell>
          <cell r="W98"/>
          <cell r="X98"/>
          <cell r="Y98" t="str">
            <v>MOQ 50</v>
          </cell>
          <cell r="Z98">
            <v>112.08508184523812</v>
          </cell>
          <cell r="AA98">
            <v>126.54019717261907</v>
          </cell>
          <cell r="AB98">
            <v>140.99486607142862</v>
          </cell>
          <cell r="AC98" t="str">
            <v>MOQ 50</v>
          </cell>
          <cell r="AD98">
            <v>126.54019717261907</v>
          </cell>
          <cell r="AE98">
            <v>140.99486607142862</v>
          </cell>
          <cell r="AF98">
            <v>151.49486607142859</v>
          </cell>
          <cell r="AG98" t="str">
            <v>MOQ 50</v>
          </cell>
          <cell r="AH98">
            <v>140.99486607142862</v>
          </cell>
          <cell r="AI98">
            <v>151.49486607142859</v>
          </cell>
          <cell r="AJ98">
            <v>161.99486607142859</v>
          </cell>
          <cell r="AK98" t="str">
            <v>MOQ 50</v>
          </cell>
          <cell r="AL98">
            <v>151.49486607142859</v>
          </cell>
          <cell r="AM98">
            <v>161.99486607142859</v>
          </cell>
          <cell r="AN98">
            <v>172.49486607142859</v>
          </cell>
          <cell r="AO98" t="str">
            <v>MOQ 50</v>
          </cell>
          <cell r="AP98">
            <v>161.99486607142859</v>
          </cell>
          <cell r="AQ98">
            <v>172.49486607142859</v>
          </cell>
          <cell r="AR98">
            <v>182.99486607142859</v>
          </cell>
          <cell r="AS98" t="str">
            <v>MOQ 50</v>
          </cell>
        </row>
        <row r="99">
          <cell r="D99"/>
          <cell r="E99">
            <v>20.234593537414973</v>
          </cell>
          <cell r="F99">
            <v>26.166569727891158</v>
          </cell>
          <cell r="G99">
            <v>32.113117346938786</v>
          </cell>
          <cell r="H99" t="str">
            <v>MOQ 50</v>
          </cell>
          <cell r="I99">
            <v>30.002000000000002</v>
          </cell>
          <cell r="J99">
            <v>26.166569727891158</v>
          </cell>
          <cell r="K99">
            <v>32.113117346938786</v>
          </cell>
          <cell r="L99">
            <v>38.0596649659864</v>
          </cell>
          <cell r="M99" t="str">
            <v>MOQ 50</v>
          </cell>
          <cell r="N99">
            <v>32.113117346938786</v>
          </cell>
          <cell r="O99">
            <v>38.0596649659864</v>
          </cell>
          <cell r="P99">
            <v>44.006212585034021</v>
          </cell>
          <cell r="Q99" t="str">
            <v>MOQ 50</v>
          </cell>
          <cell r="R99">
            <v>38.0596649659864</v>
          </cell>
          <cell r="S99">
            <v>44.006212585034021</v>
          </cell>
          <cell r="T99">
            <v>49.944188775510206</v>
          </cell>
          <cell r="U99" t="str">
            <v>MOQ 50</v>
          </cell>
          <cell r="V99">
            <v>44.006212585034021</v>
          </cell>
          <cell r="W99"/>
          <cell r="X99"/>
          <cell r="Y99" t="str">
            <v>MOQ 50</v>
          </cell>
          <cell r="Z99">
            <v>49.944188775510206</v>
          </cell>
          <cell r="AA99">
            <v>55.884736394557834</v>
          </cell>
          <cell r="AB99">
            <v>61.822712585034026</v>
          </cell>
          <cell r="AC99" t="str">
            <v>MOQ 50</v>
          </cell>
          <cell r="AD99">
            <v>55.884736394557834</v>
          </cell>
          <cell r="AE99">
            <v>61.822712585034026</v>
          </cell>
          <cell r="AF99">
            <v>66.322712585034026</v>
          </cell>
          <cell r="AG99" t="str">
            <v>MOQ 50</v>
          </cell>
          <cell r="AH99">
            <v>61.822712585034026</v>
          </cell>
          <cell r="AI99">
            <v>66.322712585034026</v>
          </cell>
          <cell r="AJ99">
            <v>70.822712585034026</v>
          </cell>
          <cell r="AK99" t="str">
            <v>MOQ 50</v>
          </cell>
          <cell r="AL99">
            <v>66.322712585034026</v>
          </cell>
          <cell r="AM99">
            <v>70.822712585034026</v>
          </cell>
          <cell r="AN99">
            <v>75.322712585034026</v>
          </cell>
          <cell r="AO99" t="str">
            <v>MOQ 50</v>
          </cell>
          <cell r="AP99">
            <v>70.822712585034026</v>
          </cell>
          <cell r="AQ99">
            <v>75.322712585034026</v>
          </cell>
          <cell r="AR99">
            <v>79.822712585034026</v>
          </cell>
          <cell r="AS99" t="str">
            <v>MOQ 50</v>
          </cell>
        </row>
        <row r="100">
          <cell r="D100"/>
          <cell r="E100">
            <v>12.03971582584083</v>
          </cell>
          <cell r="F100">
            <v>15.600478063603063</v>
          </cell>
          <cell r="G100">
            <v>19.171990301365305</v>
          </cell>
          <cell r="H100" t="str">
            <v>MOQ 50</v>
          </cell>
          <cell r="I100">
            <v>24.997</v>
          </cell>
          <cell r="J100">
            <v>15.600478063603063</v>
          </cell>
          <cell r="K100">
            <v>19.171990301365305</v>
          </cell>
          <cell r="L100">
            <v>22.743502539127544</v>
          </cell>
          <cell r="M100" t="str">
            <v>MOQ 50</v>
          </cell>
          <cell r="N100">
            <v>19.171990301365305</v>
          </cell>
          <cell r="O100">
            <v>22.743502539127544</v>
          </cell>
          <cell r="P100">
            <v>26.315014776889779</v>
          </cell>
          <cell r="Q100" t="str">
            <v>MOQ 50</v>
          </cell>
          <cell r="R100">
            <v>22.743502539127544</v>
          </cell>
          <cell r="S100">
            <v>26.315014776889779</v>
          </cell>
          <cell r="T100">
            <v>29.881527014652018</v>
          </cell>
          <cell r="U100" t="str">
            <v>MOQ 50</v>
          </cell>
          <cell r="V100">
            <v>26.315014776889779</v>
          </cell>
          <cell r="W100"/>
          <cell r="X100"/>
          <cell r="Y100" t="str">
            <v>MOQ 50</v>
          </cell>
          <cell r="Z100">
            <v>29.881527014652018</v>
          </cell>
          <cell r="AA100">
            <v>33.447289252414265</v>
          </cell>
          <cell r="AB100">
            <v>37.01380149017649</v>
          </cell>
          <cell r="AC100" t="str">
            <v>MOQ 50</v>
          </cell>
          <cell r="AD100">
            <v>33.447289252414265</v>
          </cell>
          <cell r="AE100">
            <v>37.01380149017649</v>
          </cell>
          <cell r="AF100">
            <v>39.51380149017649</v>
          </cell>
          <cell r="AG100" t="str">
            <v>MOQ 50</v>
          </cell>
          <cell r="AH100">
            <v>37.01380149017649</v>
          </cell>
          <cell r="AI100">
            <v>39.51380149017649</v>
          </cell>
          <cell r="AJ100">
            <v>42.01380149017649</v>
          </cell>
          <cell r="AK100" t="str">
            <v>MOQ 50</v>
          </cell>
          <cell r="AL100">
            <v>39.51380149017649</v>
          </cell>
          <cell r="AM100">
            <v>42.01380149017649</v>
          </cell>
          <cell r="AN100">
            <v>44.51380149017649</v>
          </cell>
          <cell r="AO100" t="str">
            <v>MOQ 50</v>
          </cell>
          <cell r="AP100">
            <v>42.01380149017649</v>
          </cell>
          <cell r="AQ100">
            <v>44.51380149017649</v>
          </cell>
          <cell r="AR100">
            <v>47.01380149017649</v>
          </cell>
          <cell r="AS100" t="str">
            <v>MOQ 50</v>
          </cell>
        </row>
        <row r="101">
          <cell r="D101"/>
          <cell r="E101">
            <v>8.6109141329288512</v>
          </cell>
          <cell r="F101">
            <v>11.008648013601949</v>
          </cell>
          <cell r="G101">
            <v>13.416881894275047</v>
          </cell>
          <cell r="H101" t="str">
            <v>MOQ 50</v>
          </cell>
          <cell r="I101">
            <v>24.997</v>
          </cell>
          <cell r="J101">
            <v>11.008648013601949</v>
          </cell>
          <cell r="K101">
            <v>13.416881894275047</v>
          </cell>
          <cell r="L101">
            <v>15.82511577494815</v>
          </cell>
          <cell r="M101" t="str">
            <v>MOQ 50</v>
          </cell>
          <cell r="N101">
            <v>13.416881894275047</v>
          </cell>
          <cell r="O101">
            <v>15.82511577494815</v>
          </cell>
          <cell r="P101">
            <v>18.233349655621247</v>
          </cell>
          <cell r="Q101" t="str">
            <v>MOQ 50</v>
          </cell>
          <cell r="R101">
            <v>15.82511577494815</v>
          </cell>
          <cell r="S101">
            <v>18.233349655621247</v>
          </cell>
          <cell r="T101">
            <v>20.636583536294346</v>
          </cell>
          <cell r="U101" t="str">
            <v>MOQ 50</v>
          </cell>
          <cell r="V101">
            <v>18.233349655621247</v>
          </cell>
          <cell r="W101">
            <v>20.636583536294346</v>
          </cell>
          <cell r="X101">
            <v>23.039317416967442</v>
          </cell>
          <cell r="Y101" t="str">
            <v>MOQ 50</v>
          </cell>
          <cell r="Z101">
            <v>20.636583536294346</v>
          </cell>
          <cell r="AA101">
            <v>23.039317416967442</v>
          </cell>
          <cell r="AB101">
            <v>25.442551297640541</v>
          </cell>
          <cell r="AC101" t="str">
            <v>MOQ 50</v>
          </cell>
          <cell r="AD101">
            <v>23.039317416967442</v>
          </cell>
          <cell r="AE101">
            <v>25.442551297640541</v>
          </cell>
          <cell r="AF101">
            <v>27.442551297640545</v>
          </cell>
          <cell r="AG101" t="str">
            <v>MOQ 50</v>
          </cell>
          <cell r="AH101">
            <v>25.442551297640541</v>
          </cell>
          <cell r="AI101">
            <v>27.442551297640545</v>
          </cell>
          <cell r="AJ101">
            <v>29.442551297640541</v>
          </cell>
          <cell r="AK101" t="str">
            <v>MOQ 50</v>
          </cell>
          <cell r="AL101">
            <v>27.442551297640545</v>
          </cell>
          <cell r="AM101">
            <v>29.442551297640541</v>
          </cell>
          <cell r="AN101">
            <v>31.442551297640549</v>
          </cell>
          <cell r="AO101" t="str">
            <v>MOQ 50</v>
          </cell>
          <cell r="AP101">
            <v>29.442551297640541</v>
          </cell>
          <cell r="AQ101">
            <v>31.442551297640549</v>
          </cell>
          <cell r="AR101">
            <v>33.442551297640541</v>
          </cell>
          <cell r="AS101" t="str">
            <v>MOQ 50</v>
          </cell>
        </row>
        <row r="102">
          <cell r="D102"/>
          <cell r="E102">
            <v>6.9782102512102018</v>
          </cell>
          <cell r="F102">
            <v>8.7985111360139214</v>
          </cell>
          <cell r="G102">
            <v>10.629312020817641</v>
          </cell>
          <cell r="H102" t="str">
            <v>MOQ 50</v>
          </cell>
          <cell r="I102">
            <v>22.498000000000001</v>
          </cell>
          <cell r="J102">
            <v>8.7985111360139214</v>
          </cell>
          <cell r="K102">
            <v>10.629312020817641</v>
          </cell>
          <cell r="L102">
            <v>12.460112905621362</v>
          </cell>
          <cell r="M102" t="str">
            <v>MOQ 50</v>
          </cell>
          <cell r="N102">
            <v>10.629312020817641</v>
          </cell>
          <cell r="O102">
            <v>12.460112905621362</v>
          </cell>
          <cell r="P102">
            <v>14.29091379042508</v>
          </cell>
          <cell r="Q102" t="str">
            <v>MOQ 50</v>
          </cell>
          <cell r="R102">
            <v>12.460112905621362</v>
          </cell>
          <cell r="S102">
            <v>14.29091379042508</v>
          </cell>
          <cell r="T102">
            <v>16.116464675228798</v>
          </cell>
          <cell r="U102" t="str">
            <v>MOQ 50</v>
          </cell>
          <cell r="V102">
            <v>14.29091379042508</v>
          </cell>
          <cell r="W102">
            <v>16.116464675228798</v>
          </cell>
          <cell r="X102">
            <v>17.942015560032523</v>
          </cell>
          <cell r="Y102" t="str">
            <v>MOQ 50</v>
          </cell>
          <cell r="Z102">
            <v>16.116464675228798</v>
          </cell>
          <cell r="AA102">
            <v>17.942015560032523</v>
          </cell>
          <cell r="AB102">
            <v>19.767566444836241</v>
          </cell>
          <cell r="AC102" t="str">
            <v>MOQ 50</v>
          </cell>
          <cell r="AD102">
            <v>17.942015560032523</v>
          </cell>
          <cell r="AE102">
            <v>19.767566444836241</v>
          </cell>
          <cell r="AF102">
            <v>21.267566444836241</v>
          </cell>
          <cell r="AG102" t="str">
            <v>MOQ 50</v>
          </cell>
          <cell r="AH102">
            <v>19.767566444836241</v>
          </cell>
          <cell r="AI102">
            <v>21.267566444836241</v>
          </cell>
          <cell r="AJ102">
            <v>22.767566444836241</v>
          </cell>
          <cell r="AK102" t="str">
            <v>MOQ 50</v>
          </cell>
          <cell r="AL102">
            <v>21.267566444836241</v>
          </cell>
          <cell r="AM102">
            <v>22.767566444836241</v>
          </cell>
          <cell r="AN102">
            <v>24.267566444836241</v>
          </cell>
          <cell r="AO102" t="str">
            <v>MOQ 50</v>
          </cell>
          <cell r="AP102">
            <v>22.767566444836241</v>
          </cell>
          <cell r="AQ102">
            <v>24.267566444836241</v>
          </cell>
          <cell r="AR102">
            <v>25.767566444836245</v>
          </cell>
          <cell r="AS102" t="str">
            <v>MOQ 50</v>
          </cell>
        </row>
        <row r="103">
          <cell r="D103"/>
          <cell r="E103">
            <v>5.7110149407811459</v>
          </cell>
          <cell r="F103">
            <v>7.0859128878931568</v>
          </cell>
          <cell r="G103">
            <v>8.4712108350051665</v>
          </cell>
          <cell r="H103">
            <v>8.1859128878931564</v>
          </cell>
          <cell r="I103">
            <v>19.999000000000002</v>
          </cell>
          <cell r="J103">
            <v>7.0859128878931568</v>
          </cell>
          <cell r="K103">
            <v>8.4712108350051665</v>
          </cell>
          <cell r="L103">
            <v>9.8565087821171744</v>
          </cell>
          <cell r="M103">
            <v>9.5712108350051679</v>
          </cell>
          <cell r="N103">
            <v>8.4712108350051665</v>
          </cell>
          <cell r="O103">
            <v>9.8565087821171744</v>
          </cell>
          <cell r="P103">
            <v>11.241806729229184</v>
          </cell>
          <cell r="Q103">
            <v>10.956508782117176</v>
          </cell>
          <cell r="R103">
            <v>9.8565087821171744</v>
          </cell>
          <cell r="S103">
            <v>11.241806729229184</v>
          </cell>
          <cell r="T103">
            <v>12.621904676341195</v>
          </cell>
          <cell r="U103">
            <v>12.341806729229186</v>
          </cell>
          <cell r="V103">
            <v>11.241806729229184</v>
          </cell>
          <cell r="W103">
            <v>12.621904676341195</v>
          </cell>
          <cell r="X103">
            <v>14.002002623453205</v>
          </cell>
          <cell r="Y103">
            <v>13.721904676341197</v>
          </cell>
          <cell r="Z103">
            <v>12.621904676341195</v>
          </cell>
          <cell r="AA103">
            <v>14.002002623453205</v>
          </cell>
          <cell r="AB103">
            <v>15.382100570565214</v>
          </cell>
          <cell r="AC103">
            <v>15.102002623453206</v>
          </cell>
          <cell r="AD103">
            <v>14.002002623453205</v>
          </cell>
          <cell r="AE103">
            <v>15.382100570565214</v>
          </cell>
          <cell r="AF103">
            <v>16.482100570565219</v>
          </cell>
          <cell r="AG103">
            <v>16.482100570565215</v>
          </cell>
          <cell r="AH103">
            <v>15.382100570565214</v>
          </cell>
          <cell r="AI103">
            <v>16.482100570565219</v>
          </cell>
          <cell r="AJ103">
            <v>17.582100570565217</v>
          </cell>
          <cell r="AK103">
            <v>17.582100570565217</v>
          </cell>
          <cell r="AL103">
            <v>16.482100570565219</v>
          </cell>
          <cell r="AM103">
            <v>17.582100570565217</v>
          </cell>
          <cell r="AN103">
            <v>18.682100570565218</v>
          </cell>
          <cell r="AO103">
            <v>18.682100570565218</v>
          </cell>
          <cell r="AP103">
            <v>17.582100570565217</v>
          </cell>
          <cell r="AQ103">
            <v>18.682100570565218</v>
          </cell>
          <cell r="AR103">
            <v>19.78210057056522</v>
          </cell>
          <cell r="AS103">
            <v>19.78210057056522</v>
          </cell>
        </row>
        <row r="104">
          <cell r="D104"/>
          <cell r="E104">
            <v>4.9829070474857531</v>
          </cell>
          <cell r="F104">
            <v>6.1347077339015907</v>
          </cell>
          <cell r="G104">
            <v>7.2966584203174278</v>
          </cell>
          <cell r="H104">
            <v>6.6847077339015915</v>
          </cell>
          <cell r="I104">
            <v>17.5</v>
          </cell>
          <cell r="J104">
            <v>6.1347077339015907</v>
          </cell>
          <cell r="K104">
            <v>7.2966584203174278</v>
          </cell>
          <cell r="L104">
            <v>8.4586091067332667</v>
          </cell>
          <cell r="M104">
            <v>7.8466584203174286</v>
          </cell>
          <cell r="N104">
            <v>7.2966584203174278</v>
          </cell>
          <cell r="O104">
            <v>8.4586091067332667</v>
          </cell>
          <cell r="P104">
            <v>9.6205597931491056</v>
          </cell>
          <cell r="Q104">
            <v>9.0086091067332674</v>
          </cell>
          <cell r="R104">
            <v>8.4586091067332667</v>
          </cell>
          <cell r="S104">
            <v>9.6205597931491056</v>
          </cell>
          <cell r="T104">
            <v>10.777510479564942</v>
          </cell>
          <cell r="U104">
            <v>10.170559793149106</v>
          </cell>
          <cell r="V104">
            <v>9.6205597931491056</v>
          </cell>
          <cell r="W104">
            <v>10.777510479564942</v>
          </cell>
          <cell r="X104">
            <v>11.93431116598078</v>
          </cell>
          <cell r="Y104">
            <v>11.327510479564943</v>
          </cell>
          <cell r="Z104">
            <v>10.777510479564942</v>
          </cell>
          <cell r="AA104">
            <v>11.93431116598078</v>
          </cell>
          <cell r="AB104">
            <v>13.091261852396617</v>
          </cell>
          <cell r="AC104">
            <v>12.484311165980778</v>
          </cell>
          <cell r="AD104">
            <v>11.93431116598078</v>
          </cell>
          <cell r="AE104">
            <v>13.091261852396617</v>
          </cell>
          <cell r="AF104">
            <v>14.09126185239662</v>
          </cell>
          <cell r="AG104">
            <v>13.641261852396617</v>
          </cell>
          <cell r="AH104">
            <v>13.091261852396617</v>
          </cell>
          <cell r="AI104">
            <v>14.09126185239662</v>
          </cell>
          <cell r="AJ104">
            <v>15.091261852396617</v>
          </cell>
          <cell r="AK104">
            <v>14.641261852396617</v>
          </cell>
          <cell r="AL104">
            <v>14.09126185239662</v>
          </cell>
          <cell r="AM104">
            <v>15.091261852396617</v>
          </cell>
          <cell r="AN104">
            <v>16.091261852396617</v>
          </cell>
          <cell r="AO104">
            <v>15.641261852396617</v>
          </cell>
          <cell r="AP104">
            <v>15.091261852396617</v>
          </cell>
          <cell r="AQ104">
            <v>16.091261852396617</v>
          </cell>
          <cell r="AR104">
            <v>17.09126185239662</v>
          </cell>
          <cell r="AS104">
            <v>16.641261852396617</v>
          </cell>
        </row>
        <row r="105">
          <cell r="D105"/>
          <cell r="E105">
            <v>4.4451785573274574</v>
          </cell>
          <cell r="F105">
            <v>5.4709233178216863</v>
          </cell>
          <cell r="G105">
            <v>6.5062680783159141</v>
          </cell>
          <cell r="H105">
            <v>6.020923317821687</v>
          </cell>
          <cell r="I105">
            <v>15.001000000000001</v>
          </cell>
          <cell r="J105">
            <v>5.4709233178216863</v>
          </cell>
          <cell r="K105">
            <v>6.5062680783159141</v>
          </cell>
          <cell r="L105">
            <v>7.5416128388101473</v>
          </cell>
          <cell r="M105">
            <v>7.0562680783159148</v>
          </cell>
          <cell r="N105">
            <v>6.5062680783159141</v>
          </cell>
          <cell r="O105">
            <v>7.5416128388101473</v>
          </cell>
          <cell r="P105">
            <v>8.5769575993043734</v>
          </cell>
          <cell r="Q105">
            <v>8.0916128388101463</v>
          </cell>
          <cell r="R105">
            <v>7.5416128388101473</v>
          </cell>
          <cell r="S105">
            <v>8.5769575993043734</v>
          </cell>
          <cell r="T105">
            <v>9.6078023597986029</v>
          </cell>
          <cell r="U105">
            <v>9.1269575993043741</v>
          </cell>
          <cell r="V105">
            <v>8.5769575993043734</v>
          </cell>
          <cell r="W105">
            <v>9.6078023597986029</v>
          </cell>
          <cell r="X105">
            <v>10.638047120292832</v>
          </cell>
          <cell r="Y105">
            <v>10.157802359798604</v>
          </cell>
          <cell r="Z105">
            <v>9.6078023597986029</v>
          </cell>
          <cell r="AA105">
            <v>10.638047120292832</v>
          </cell>
          <cell r="AB105">
            <v>11.668891880787065</v>
          </cell>
          <cell r="AC105">
            <v>11.188047120292833</v>
          </cell>
          <cell r="AD105">
            <v>10.638047120292832</v>
          </cell>
          <cell r="AE105">
            <v>11.668891880787065</v>
          </cell>
          <cell r="AF105">
            <v>12.568891880787064</v>
          </cell>
          <cell r="AG105">
            <v>12.218891880787062</v>
          </cell>
          <cell r="AH105">
            <v>11.668891880787065</v>
          </cell>
          <cell r="AI105">
            <v>12.568891880787064</v>
          </cell>
          <cell r="AJ105">
            <v>13.468891880787066</v>
          </cell>
          <cell r="AK105">
            <v>13.118891880787062</v>
          </cell>
          <cell r="AL105">
            <v>12.568891880787064</v>
          </cell>
          <cell r="AM105">
            <v>13.468891880787066</v>
          </cell>
          <cell r="AN105">
            <v>14.368891880787064</v>
          </cell>
          <cell r="AO105">
            <v>14.018891880787065</v>
          </cell>
          <cell r="AP105">
            <v>13.468891880787066</v>
          </cell>
          <cell r="AQ105">
            <v>14.368891880787064</v>
          </cell>
          <cell r="AR105">
            <v>15.268891880787066</v>
          </cell>
          <cell r="AS105">
            <v>14.918891880787065</v>
          </cell>
        </row>
        <row r="106">
          <cell r="D106"/>
          <cell r="E106">
            <v>3.9737645786071578</v>
          </cell>
          <cell r="F106">
            <v>4.888320352087149</v>
          </cell>
          <cell r="G106">
            <v>5.811976125567142</v>
          </cell>
          <cell r="H106">
            <v>5.4383203520871497</v>
          </cell>
          <cell r="I106">
            <v>12.501999999999999</v>
          </cell>
          <cell r="J106">
            <v>4.888320352087149</v>
          </cell>
          <cell r="K106">
            <v>5.811976125567142</v>
          </cell>
          <cell r="L106">
            <v>6.7356318990471351</v>
          </cell>
          <cell r="M106">
            <v>6.3619761255671428</v>
          </cell>
          <cell r="N106">
            <v>5.811976125567142</v>
          </cell>
          <cell r="O106">
            <v>6.7356318990471351</v>
          </cell>
          <cell r="P106">
            <v>7.6592876725271282</v>
          </cell>
          <cell r="Q106">
            <v>7.2856318990471358</v>
          </cell>
          <cell r="R106">
            <v>6.7356318990471351</v>
          </cell>
          <cell r="S106">
            <v>7.6592876725271282</v>
          </cell>
          <cell r="T106">
            <v>8.5788934460071182</v>
          </cell>
          <cell r="U106">
            <v>8.2092876725271289</v>
          </cell>
          <cell r="V106">
            <v>7.6592876725271282</v>
          </cell>
          <cell r="W106">
            <v>8.5788934460071182</v>
          </cell>
          <cell r="X106">
            <v>9.4974992194871142</v>
          </cell>
          <cell r="Y106">
            <v>9.1288934460071189</v>
          </cell>
          <cell r="Z106">
            <v>8.5788934460071182</v>
          </cell>
          <cell r="AA106">
            <v>9.4974992194871142</v>
          </cell>
          <cell r="AB106">
            <v>10.417104992967104</v>
          </cell>
          <cell r="AC106">
            <v>10.047499219487115</v>
          </cell>
          <cell r="AD106">
            <v>9.4974992194871142</v>
          </cell>
          <cell r="AE106">
            <v>10.417104992967104</v>
          </cell>
          <cell r="AF106">
            <v>11.222104992967106</v>
          </cell>
          <cell r="AG106">
            <v>10.967104992967105</v>
          </cell>
          <cell r="AH106">
            <v>10.417104992967104</v>
          </cell>
          <cell r="AI106">
            <v>11.222104992967106</v>
          </cell>
          <cell r="AJ106">
            <v>12.027104992967107</v>
          </cell>
          <cell r="AK106">
            <v>11.772104992967105</v>
          </cell>
          <cell r="AL106">
            <v>11.222104992967106</v>
          </cell>
          <cell r="AM106">
            <v>12.027104992967107</v>
          </cell>
          <cell r="AN106">
            <v>12.832104992967109</v>
          </cell>
          <cell r="AO106">
            <v>12.577104992967106</v>
          </cell>
          <cell r="AP106">
            <v>12.027104992967107</v>
          </cell>
          <cell r="AQ106">
            <v>12.832104992967109</v>
          </cell>
          <cell r="AR106">
            <v>13.63710499296711</v>
          </cell>
          <cell r="AS106">
            <v>13.382104992967108</v>
          </cell>
        </row>
        <row r="107">
          <cell r="D107"/>
          <cell r="E107">
            <v>3.6057634330253086</v>
          </cell>
          <cell r="F107">
            <v>4.4436153531884788</v>
          </cell>
          <cell r="G107">
            <v>5.2901122733516477</v>
          </cell>
          <cell r="H107">
            <v>4.9936153531884795</v>
          </cell>
          <cell r="I107">
            <v>10.003</v>
          </cell>
          <cell r="J107">
            <v>4.4436153531884788</v>
          </cell>
          <cell r="K107">
            <v>5.2901122733516477</v>
          </cell>
          <cell r="L107">
            <v>6.1366091935148201</v>
          </cell>
          <cell r="M107">
            <v>5.8401122733516484</v>
          </cell>
          <cell r="N107">
            <v>5.2901122733516477</v>
          </cell>
          <cell r="O107">
            <v>6.1366091935148201</v>
          </cell>
          <cell r="P107">
            <v>6.9831061136779899</v>
          </cell>
          <cell r="Q107">
            <v>6.6866091935148209</v>
          </cell>
          <cell r="R107">
            <v>6.1366091935148201</v>
          </cell>
          <cell r="S107">
            <v>6.9831061136779899</v>
          </cell>
          <cell r="T107">
            <v>7.8259580338411592</v>
          </cell>
          <cell r="U107">
            <v>7.5331061136779898</v>
          </cell>
          <cell r="V107">
            <v>6.9831061136779899</v>
          </cell>
          <cell r="W107">
            <v>7.8259580338411592</v>
          </cell>
          <cell r="X107">
            <v>8.6674549540043309</v>
          </cell>
          <cell r="Y107">
            <v>8.3759580338411599</v>
          </cell>
          <cell r="Z107">
            <v>7.8259580338411592</v>
          </cell>
          <cell r="AA107">
            <v>8.6674549540043309</v>
          </cell>
          <cell r="AB107">
            <v>9.510306874167501</v>
          </cell>
          <cell r="AC107">
            <v>9.2174549540043316</v>
          </cell>
          <cell r="AD107">
            <v>8.6674549540043309</v>
          </cell>
          <cell r="AE107">
            <v>9.510306874167501</v>
          </cell>
          <cell r="AF107">
            <v>10.224806874167502</v>
          </cell>
          <cell r="AG107">
            <v>10.060306874167502</v>
          </cell>
          <cell r="AH107">
            <v>9.510306874167501</v>
          </cell>
          <cell r="AI107">
            <v>10.224806874167502</v>
          </cell>
          <cell r="AJ107">
            <v>10.939306874167503</v>
          </cell>
          <cell r="AK107">
            <v>10.774806874167503</v>
          </cell>
          <cell r="AL107">
            <v>10.224806874167502</v>
          </cell>
          <cell r="AM107">
            <v>10.939306874167503</v>
          </cell>
          <cell r="AN107">
            <v>11.653806874167506</v>
          </cell>
          <cell r="AO107">
            <v>11.489306874167504</v>
          </cell>
          <cell r="AP107">
            <v>10.939306874167503</v>
          </cell>
          <cell r="AQ107">
            <v>11.653806874167506</v>
          </cell>
          <cell r="AR107">
            <v>12.368306874167505</v>
          </cell>
          <cell r="AS107">
            <v>12.203806874167505</v>
          </cell>
        </row>
        <row r="108">
          <cell r="D108"/>
          <cell r="E108">
            <v>3.3076426115414836</v>
          </cell>
          <cell r="F108">
            <v>4.078192177807713</v>
          </cell>
          <cell r="G108">
            <v>4.8568972440739415</v>
          </cell>
          <cell r="H108">
            <v>4.628192177807712</v>
          </cell>
          <cell r="I108">
            <v>8.75</v>
          </cell>
          <cell r="J108">
            <v>4.078192177807713</v>
          </cell>
          <cell r="K108">
            <v>4.8568972440739415</v>
          </cell>
          <cell r="L108">
            <v>5.6356023103401709</v>
          </cell>
          <cell r="M108">
            <v>5.4068972440739405</v>
          </cell>
          <cell r="N108">
            <v>4.8568972440739415</v>
          </cell>
          <cell r="O108">
            <v>5.6356023103401709</v>
          </cell>
          <cell r="P108">
            <v>6.4143073766063985</v>
          </cell>
          <cell r="Q108">
            <v>6.1856023103401707</v>
          </cell>
          <cell r="R108">
            <v>5.6356023103401709</v>
          </cell>
          <cell r="S108">
            <v>6.4143073766063985</v>
          </cell>
          <cell r="T108">
            <v>7.189731942872629</v>
          </cell>
          <cell r="U108">
            <v>6.9643073766063992</v>
          </cell>
          <cell r="V108">
            <v>6.4143073766063985</v>
          </cell>
          <cell r="W108">
            <v>7.189731942872629</v>
          </cell>
          <cell r="X108">
            <v>7.9635620091388573</v>
          </cell>
          <cell r="Y108">
            <v>7.7397319428726297</v>
          </cell>
          <cell r="Z108">
            <v>7.189731942872629</v>
          </cell>
          <cell r="AA108">
            <v>7.9635620091388573</v>
          </cell>
          <cell r="AB108">
            <v>8.7389865754050877</v>
          </cell>
          <cell r="AC108">
            <v>8.5135620091388589</v>
          </cell>
          <cell r="AD108">
            <v>7.9635620091388573</v>
          </cell>
          <cell r="AE108">
            <v>8.7389865754050877</v>
          </cell>
          <cell r="AF108">
            <v>9.3670365754050877</v>
          </cell>
          <cell r="AG108">
            <v>9.2889865754050867</v>
          </cell>
          <cell r="AH108">
            <v>8.7389865754050877</v>
          </cell>
          <cell r="AI108">
            <v>9.3670365754050877</v>
          </cell>
          <cell r="AJ108">
            <v>9.9950865754050859</v>
          </cell>
          <cell r="AK108">
            <v>9.9170365754050884</v>
          </cell>
          <cell r="AL108">
            <v>9.3670365754050877</v>
          </cell>
          <cell r="AM108">
            <v>9.9950865754050859</v>
          </cell>
          <cell r="AN108">
            <v>10.623136575405084</v>
          </cell>
          <cell r="AO108">
            <v>10.545086575405087</v>
          </cell>
          <cell r="AP108">
            <v>9.9950865754050859</v>
          </cell>
          <cell r="AQ108">
            <v>10.623136575405084</v>
          </cell>
          <cell r="AR108">
            <v>11.251186575405082</v>
          </cell>
          <cell r="AS108">
            <v>11.173136575405085</v>
          </cell>
        </row>
        <row r="109">
          <cell r="D109"/>
          <cell r="E109">
            <v>3.0440423396401091</v>
          </cell>
          <cell r="F109">
            <v>3.7544954268500197</v>
          </cell>
          <cell r="G109">
            <v>4.47253221405993</v>
          </cell>
          <cell r="H109">
            <v>4.3044954268500195</v>
          </cell>
          <cell r="I109">
            <v>7.4970000000000008</v>
          </cell>
          <cell r="J109">
            <v>3.7544954268500197</v>
          </cell>
          <cell r="K109">
            <v>4.47253221405993</v>
          </cell>
          <cell r="L109">
            <v>5.1905690012698411</v>
          </cell>
          <cell r="M109">
            <v>5.0225322140599289</v>
          </cell>
          <cell r="N109">
            <v>4.47253221405993</v>
          </cell>
          <cell r="O109">
            <v>5.1905690012698411</v>
          </cell>
          <cell r="P109">
            <v>5.9086057884797487</v>
          </cell>
          <cell r="Q109">
            <v>5.7405690012698418</v>
          </cell>
          <cell r="R109">
            <v>5.1905690012698411</v>
          </cell>
          <cell r="S109">
            <v>5.9086057884797487</v>
          </cell>
          <cell r="T109">
            <v>6.6236901256896612</v>
          </cell>
          <cell r="U109">
            <v>6.4586057884797494</v>
          </cell>
          <cell r="V109">
            <v>5.9086057884797487</v>
          </cell>
          <cell r="W109">
            <v>6.6236901256896612</v>
          </cell>
          <cell r="X109">
            <v>7.3370956628995714</v>
          </cell>
          <cell r="Y109">
            <v>7.1736901256896619</v>
          </cell>
          <cell r="Z109">
            <v>6.6236901256896612</v>
          </cell>
          <cell r="AA109">
            <v>7.3370956628995714</v>
          </cell>
          <cell r="AB109">
            <v>8.0521800001094821</v>
          </cell>
          <cell r="AC109">
            <v>7.8870956628995721</v>
          </cell>
          <cell r="AD109">
            <v>7.3370956628995714</v>
          </cell>
          <cell r="AE109">
            <v>8.0521800001094821</v>
          </cell>
          <cell r="AF109">
            <v>8.6324250001094818</v>
          </cell>
          <cell r="AG109">
            <v>8.6021800001094828</v>
          </cell>
          <cell r="AH109">
            <v>8.0521800001094821</v>
          </cell>
          <cell r="AI109">
            <v>8.6324250001094818</v>
          </cell>
          <cell r="AJ109">
            <v>9.2126700001094832</v>
          </cell>
          <cell r="AK109">
            <v>9.1824250001094825</v>
          </cell>
          <cell r="AL109">
            <v>8.6324250001094818</v>
          </cell>
          <cell r="AM109">
            <v>9.2126700001094832</v>
          </cell>
          <cell r="AN109">
            <v>9.7929150001094847</v>
          </cell>
          <cell r="AO109">
            <v>9.7626700001094839</v>
          </cell>
          <cell r="AP109">
            <v>9.2126700001094832</v>
          </cell>
          <cell r="AQ109">
            <v>9.7929150001094847</v>
          </cell>
          <cell r="AR109">
            <v>10.373160000109486</v>
          </cell>
          <cell r="AS109">
            <v>10.342915000109485</v>
          </cell>
        </row>
        <row r="110">
          <cell r="D110"/>
          <cell r="E110">
            <v>2.8918402226581028</v>
          </cell>
          <cell r="F110">
            <v>3.5667706555075185</v>
          </cell>
          <cell r="G110">
            <v>4.2489056033569321</v>
          </cell>
          <cell r="H110">
            <v>4.1167706555075183</v>
          </cell>
          <cell r="I110">
            <v>0</v>
          </cell>
          <cell r="J110">
            <v>3.5667706555075185</v>
          </cell>
          <cell r="K110">
            <v>4.2489056033569321</v>
          </cell>
          <cell r="L110">
            <v>4.9310405512063484</v>
          </cell>
          <cell r="M110">
            <v>4.7989056033569319</v>
          </cell>
          <cell r="N110">
            <v>4.2489056033569321</v>
          </cell>
          <cell r="O110">
            <v>4.9310405512063484</v>
          </cell>
          <cell r="P110">
            <v>5.6131754990557603</v>
          </cell>
          <cell r="Q110">
            <v>5.4810405512063483</v>
          </cell>
          <cell r="R110">
            <v>4.9310405512063484</v>
          </cell>
          <cell r="S110">
            <v>5.6131754990557603</v>
          </cell>
          <cell r="T110">
            <v>6.2925056194051772</v>
          </cell>
          <cell r="U110">
            <v>6.163175499055761</v>
          </cell>
          <cell r="V110">
            <v>5.6131754990557603</v>
          </cell>
          <cell r="W110">
            <v>6.2925056194051772</v>
          </cell>
          <cell r="X110">
            <v>6.9702408797545923</v>
          </cell>
          <cell r="Y110">
            <v>6.8425056194051779</v>
          </cell>
          <cell r="Z110">
            <v>6.2925056194051772</v>
          </cell>
          <cell r="AA110">
            <v>6.9702408797545923</v>
          </cell>
          <cell r="AB110">
            <v>7.6495710001040091</v>
          </cell>
          <cell r="AC110">
            <v>7.520240879754593</v>
          </cell>
          <cell r="AD110">
            <v>6.9702408797545923</v>
          </cell>
          <cell r="AE110">
            <v>7.6495710001040091</v>
          </cell>
          <cell r="AF110">
            <v>8.2008037501040079</v>
          </cell>
          <cell r="AG110">
            <v>8.1995710001040099</v>
          </cell>
          <cell r="AH110">
            <v>7.6495710001040091</v>
          </cell>
          <cell r="AI110">
            <v>8.2008037501040079</v>
          </cell>
          <cell r="AJ110">
            <v>8.7520365001040084</v>
          </cell>
          <cell r="AK110">
            <v>8.7508037501040086</v>
          </cell>
          <cell r="AL110">
            <v>8.2008037501040079</v>
          </cell>
          <cell r="AM110">
            <v>8.7520365001040084</v>
          </cell>
          <cell r="AN110">
            <v>9.3032692501040088</v>
          </cell>
          <cell r="AO110">
            <v>9.3020365001040091</v>
          </cell>
          <cell r="AP110">
            <v>8.7520365001040084</v>
          </cell>
          <cell r="AQ110">
            <v>9.3032692501040088</v>
          </cell>
          <cell r="AR110">
            <v>9.8545020001040093</v>
          </cell>
          <cell r="AS110">
            <v>9.8532692501040096</v>
          </cell>
        </row>
        <row r="111">
          <cell r="D111"/>
          <cell r="E111">
            <v>2.7472482115251982</v>
          </cell>
          <cell r="F111">
            <v>3.3884321227321417</v>
          </cell>
          <cell r="G111">
            <v>4.0364603231890852</v>
          </cell>
          <cell r="H111">
            <v>3.9384321227321415</v>
          </cell>
          <cell r="I111">
            <v>0</v>
          </cell>
          <cell r="J111">
            <v>3.3884321227321417</v>
          </cell>
          <cell r="K111">
            <v>4.0364603231890852</v>
          </cell>
          <cell r="L111">
            <v>4.6844885236460314</v>
          </cell>
          <cell r="M111">
            <v>4.586460323189085</v>
          </cell>
          <cell r="N111">
            <v>4.0364603231890852</v>
          </cell>
          <cell r="O111">
            <v>4.6844885236460314</v>
          </cell>
          <cell r="P111">
            <v>5.3325167241029732</v>
          </cell>
          <cell r="Q111">
            <v>5.2344885236460303</v>
          </cell>
          <cell r="R111">
            <v>4.6844885236460314</v>
          </cell>
          <cell r="S111">
            <v>5.3325167241029732</v>
          </cell>
          <cell r="T111">
            <v>5.9778803384349182</v>
          </cell>
          <cell r="U111">
            <v>5.8825167241029739</v>
          </cell>
          <cell r="V111">
            <v>5.3325167241029732</v>
          </cell>
          <cell r="W111">
            <v>5.9778803384349182</v>
          </cell>
          <cell r="X111">
            <v>6.6217288357668629</v>
          </cell>
          <cell r="Y111">
            <v>6.5278803384349189</v>
          </cell>
          <cell r="Z111">
            <v>5.9778803384349182</v>
          </cell>
          <cell r="AA111">
            <v>6.6217288357668629</v>
          </cell>
          <cell r="AB111">
            <v>7.2670924500988097</v>
          </cell>
          <cell r="AC111">
            <v>7.1717288357668636</v>
          </cell>
          <cell r="AD111">
            <v>6.6217288357668629</v>
          </cell>
          <cell r="AE111">
            <v>7.2670924500988097</v>
          </cell>
          <cell r="AF111">
            <v>7.7907635625988068</v>
          </cell>
          <cell r="AG111">
            <v>7.8170924500988095</v>
          </cell>
          <cell r="AH111">
            <v>7.2670924500988097</v>
          </cell>
          <cell r="AI111">
            <v>7.7907635625988068</v>
          </cell>
          <cell r="AJ111">
            <v>8.3144346750988056</v>
          </cell>
          <cell r="AK111">
            <v>8.3407635625988075</v>
          </cell>
          <cell r="AL111">
            <v>7.7907635625988068</v>
          </cell>
          <cell r="AM111">
            <v>8.3144346750988056</v>
          </cell>
          <cell r="AN111">
            <v>8.8381057875988063</v>
          </cell>
          <cell r="AO111">
            <v>8.8644346750988063</v>
          </cell>
          <cell r="AP111">
            <v>8.3144346750988056</v>
          </cell>
          <cell r="AQ111">
            <v>8.8381057875988063</v>
          </cell>
          <cell r="AR111">
            <v>9.3617769000988034</v>
          </cell>
          <cell r="AS111">
            <v>9.388105787598807</v>
          </cell>
        </row>
        <row r="112">
          <cell r="D112"/>
          <cell r="E112">
            <v>2.6098858009489381</v>
          </cell>
          <cell r="F112">
            <v>3.2190105165955352</v>
          </cell>
          <cell r="G112">
            <v>3.8346373070296309</v>
          </cell>
          <cell r="H112">
            <v>3.769010516595535</v>
          </cell>
          <cell r="I112">
            <v>0</v>
          </cell>
          <cell r="J112">
            <v>3.2190105165955352</v>
          </cell>
          <cell r="K112">
            <v>3.8346373070296309</v>
          </cell>
          <cell r="L112">
            <v>4.4502640974637284</v>
          </cell>
          <cell r="M112">
            <v>4.3846373070296307</v>
          </cell>
          <cell r="N112">
            <v>3.8346373070296309</v>
          </cell>
          <cell r="O112">
            <v>4.4502640974637284</v>
          </cell>
          <cell r="P112">
            <v>5.0658908878978242</v>
          </cell>
          <cell r="Q112">
            <v>5.0002640974637291</v>
          </cell>
          <cell r="R112">
            <v>4.4502640974637284</v>
          </cell>
          <cell r="S112">
            <v>5.0658908878978242</v>
          </cell>
          <cell r="T112">
            <v>5.6789863215131717</v>
          </cell>
          <cell r="U112">
            <v>5.615890887897824</v>
          </cell>
          <cell r="V112">
            <v>5.0658908878978242</v>
          </cell>
          <cell r="W112">
            <v>5.6789863215131717</v>
          </cell>
          <cell r="X112">
            <v>6.2906423939785192</v>
          </cell>
          <cell r="Y112">
            <v>6.2289863215131724</v>
          </cell>
          <cell r="Z112">
            <v>5.6789863215131717</v>
          </cell>
          <cell r="AA112">
            <v>6.2906423939785192</v>
          </cell>
          <cell r="AB112">
            <v>6.9037378275938668</v>
          </cell>
          <cell r="AC112">
            <v>6.8406423939785199</v>
          </cell>
          <cell r="AD112">
            <v>6.2906423939785192</v>
          </cell>
          <cell r="AE112">
            <v>6.9037378275938668</v>
          </cell>
          <cell r="AF112">
            <v>7.4012253844688676</v>
          </cell>
          <cell r="AG112">
            <v>7.4537378275938675</v>
          </cell>
          <cell r="AH112">
            <v>6.9037378275938668</v>
          </cell>
          <cell r="AI112">
            <v>7.4012253844688676</v>
          </cell>
          <cell r="AJ112">
            <v>7.8987129413438666</v>
          </cell>
          <cell r="AK112">
            <v>7.9512253844688674</v>
          </cell>
          <cell r="AL112">
            <v>7.4012253844688676</v>
          </cell>
          <cell r="AM112">
            <v>7.8987129413438666</v>
          </cell>
          <cell r="AN112">
            <v>8.3962004982188674</v>
          </cell>
          <cell r="AO112">
            <v>8.4487129413438673</v>
          </cell>
          <cell r="AP112">
            <v>7.8987129413438666</v>
          </cell>
          <cell r="AQ112">
            <v>8.3962004982188674</v>
          </cell>
          <cell r="AR112">
            <v>8.8936880550938682</v>
          </cell>
          <cell r="AS112">
            <v>8.9462004982188681</v>
          </cell>
        </row>
        <row r="113">
          <cell r="D113"/>
          <cell r="E113">
            <v>2.4793915109014906</v>
          </cell>
          <cell r="F113">
            <v>3.0580599907657584</v>
          </cell>
          <cell r="G113">
            <v>3.6429054416781499</v>
          </cell>
          <cell r="H113">
            <v>3.6080599907657582</v>
          </cell>
          <cell r="I113">
            <v>0</v>
          </cell>
          <cell r="J113">
            <v>3.0580599907657584</v>
          </cell>
          <cell r="K113">
            <v>3.6429054416781499</v>
          </cell>
          <cell r="L113">
            <v>4.2277508925905423</v>
          </cell>
          <cell r="M113">
            <v>4.1929054416781497</v>
          </cell>
          <cell r="N113">
            <v>3.6429054416781499</v>
          </cell>
          <cell r="O113">
            <v>4.2277508925905423</v>
          </cell>
          <cell r="P113">
            <v>4.812596343502932</v>
          </cell>
          <cell r="Q113">
            <v>4.777750892590543</v>
          </cell>
          <cell r="R113">
            <v>4.2277508925905423</v>
          </cell>
          <cell r="S113">
            <v>4.812596343502932</v>
          </cell>
          <cell r="T113">
            <v>5.3950370054375121</v>
          </cell>
          <cell r="U113">
            <v>5.3625963435029327</v>
          </cell>
          <cell r="V113">
            <v>4.812596343502932</v>
          </cell>
          <cell r="W113">
            <v>5.3950370054375121</v>
          </cell>
          <cell r="X113">
            <v>5.9761102742795922</v>
          </cell>
          <cell r="Y113">
            <v>5.9450370054375128</v>
          </cell>
          <cell r="Z113">
            <v>5.3950370054375121</v>
          </cell>
          <cell r="AA113">
            <v>5.9761102742795922</v>
          </cell>
          <cell r="AB113">
            <v>6.5585509362141732</v>
          </cell>
          <cell r="AC113">
            <v>6.5261102742795929</v>
          </cell>
          <cell r="AD113">
            <v>5.9761102742795922</v>
          </cell>
          <cell r="AE113">
            <v>6.5585509362141732</v>
          </cell>
          <cell r="AF113">
            <v>7.0311641152454234</v>
          </cell>
          <cell r="AG113">
            <v>7.1085509362141739</v>
          </cell>
          <cell r="AH113">
            <v>6.5585509362141732</v>
          </cell>
          <cell r="AI113">
            <v>7.0311641152454234</v>
          </cell>
          <cell r="AJ113">
            <v>7.5037772942766736</v>
          </cell>
          <cell r="AK113">
            <v>7.5811641152454241</v>
          </cell>
          <cell r="AL113">
            <v>7.0311641152454234</v>
          </cell>
          <cell r="AM113">
            <v>7.5037772942766736</v>
          </cell>
          <cell r="AN113">
            <v>7.9763904733079229</v>
          </cell>
          <cell r="AO113">
            <v>8.0537772942766743</v>
          </cell>
          <cell r="AP113">
            <v>7.5037772942766736</v>
          </cell>
          <cell r="AQ113">
            <v>7.9763904733079229</v>
          </cell>
          <cell r="AR113">
            <v>8.4490036523391723</v>
          </cell>
          <cell r="AS113">
            <v>8.5263904733079237</v>
          </cell>
        </row>
        <row r="114">
          <cell r="D114"/>
          <cell r="E114">
            <v>80.003000000000014</v>
          </cell>
          <cell r="F114">
            <v>80.003000000000014</v>
          </cell>
          <cell r="G114">
            <v>80.003000000000014</v>
          </cell>
          <cell r="H114">
            <v>80.003000000000014</v>
          </cell>
          <cell r="I114">
            <v>80.003000000000014</v>
          </cell>
          <cell r="J114">
            <v>159.999</v>
          </cell>
          <cell r="K114">
            <v>159.999</v>
          </cell>
          <cell r="L114">
            <v>159.999</v>
          </cell>
          <cell r="M114">
            <v>159.999</v>
          </cell>
          <cell r="N114">
            <v>240.00200000000001</v>
          </cell>
          <cell r="O114">
            <v>240.00200000000001</v>
          </cell>
          <cell r="P114">
            <v>240.00200000000001</v>
          </cell>
          <cell r="Q114">
            <v>240.00200000000001</v>
          </cell>
          <cell r="R114">
            <v>319.99799999999999</v>
          </cell>
          <cell r="S114">
            <v>319.99799999999999</v>
          </cell>
          <cell r="T114">
            <v>319.99799999999999</v>
          </cell>
          <cell r="U114">
            <v>319.99799999999999</v>
          </cell>
          <cell r="V114">
            <v>400.00099999999998</v>
          </cell>
          <cell r="W114">
            <v>400.00099999999998</v>
          </cell>
          <cell r="X114">
            <v>400.00099999999998</v>
          </cell>
          <cell r="Y114">
            <v>400.00099999999998</v>
          </cell>
          <cell r="Z114">
            <v>480.00400000000002</v>
          </cell>
          <cell r="AA114">
            <v>480.00400000000002</v>
          </cell>
          <cell r="AB114">
            <v>480.00400000000002</v>
          </cell>
          <cell r="AC114">
            <v>480.00400000000002</v>
          </cell>
          <cell r="AD114">
            <v>560</v>
          </cell>
          <cell r="AE114">
            <v>560</v>
          </cell>
          <cell r="AF114">
            <v>560</v>
          </cell>
          <cell r="AG114">
            <v>560</v>
          </cell>
          <cell r="AH114">
            <v>640.00299999999993</v>
          </cell>
          <cell r="AI114">
            <v>640.00299999999993</v>
          </cell>
          <cell r="AJ114">
            <v>640.00299999999993</v>
          </cell>
          <cell r="AK114">
            <v>640.00299999999993</v>
          </cell>
          <cell r="AL114">
            <v>719.99900000000002</v>
          </cell>
          <cell r="AM114">
            <v>719.99900000000002</v>
          </cell>
          <cell r="AN114">
            <v>719.99900000000002</v>
          </cell>
          <cell r="AO114">
            <v>719.99900000000002</v>
          </cell>
          <cell r="AP114">
            <v>800.00199999999995</v>
          </cell>
          <cell r="AQ114">
            <v>800.00199999999995</v>
          </cell>
          <cell r="AR114">
            <v>800.00199999999995</v>
          </cell>
          <cell r="AS114">
            <v>800.00199999999995</v>
          </cell>
        </row>
        <row r="115">
          <cell r="D115"/>
          <cell r="E115">
            <v>40.001500000000007</v>
          </cell>
          <cell r="F115">
            <v>40.001500000000007</v>
          </cell>
          <cell r="G115">
            <v>40.001500000000007</v>
          </cell>
          <cell r="H115">
            <v>40.001500000000007</v>
          </cell>
          <cell r="I115">
            <v>40.001500000000007</v>
          </cell>
          <cell r="J115">
            <v>79.999499999999998</v>
          </cell>
          <cell r="K115">
            <v>79.999499999999998</v>
          </cell>
          <cell r="L115">
            <v>79.999499999999998</v>
          </cell>
          <cell r="M115">
            <v>79.999499999999998</v>
          </cell>
          <cell r="N115">
            <v>120.001</v>
          </cell>
          <cell r="O115">
            <v>120.001</v>
          </cell>
          <cell r="P115">
            <v>120.001</v>
          </cell>
          <cell r="Q115">
            <v>120.001</v>
          </cell>
          <cell r="R115">
            <v>159.999</v>
          </cell>
          <cell r="S115">
            <v>159.999</v>
          </cell>
          <cell r="T115">
            <v>159.999</v>
          </cell>
          <cell r="U115">
            <v>159.999</v>
          </cell>
          <cell r="V115">
            <v>200.00049999999999</v>
          </cell>
          <cell r="W115">
            <v>200.00049999999999</v>
          </cell>
          <cell r="X115">
            <v>200.00049999999999</v>
          </cell>
          <cell r="Y115">
            <v>200.00049999999999</v>
          </cell>
          <cell r="Z115">
            <v>240.00200000000001</v>
          </cell>
          <cell r="AA115">
            <v>240.00200000000001</v>
          </cell>
          <cell r="AB115">
            <v>240.00200000000001</v>
          </cell>
          <cell r="AC115">
            <v>240.00200000000001</v>
          </cell>
          <cell r="AD115">
            <v>280</v>
          </cell>
          <cell r="AE115">
            <v>280</v>
          </cell>
          <cell r="AF115">
            <v>280</v>
          </cell>
          <cell r="AG115">
            <v>280</v>
          </cell>
          <cell r="AH115">
            <v>320.00149999999996</v>
          </cell>
          <cell r="AI115">
            <v>320.00149999999996</v>
          </cell>
          <cell r="AJ115">
            <v>320.00149999999996</v>
          </cell>
          <cell r="AK115">
            <v>320.00149999999996</v>
          </cell>
          <cell r="AL115">
            <v>359.99950000000001</v>
          </cell>
          <cell r="AM115">
            <v>359.99950000000001</v>
          </cell>
          <cell r="AN115">
            <v>359.99950000000001</v>
          </cell>
          <cell r="AO115">
            <v>359.99950000000001</v>
          </cell>
          <cell r="AP115">
            <v>400.00099999999998</v>
          </cell>
          <cell r="AQ115">
            <v>400.00099999999998</v>
          </cell>
          <cell r="AR115">
            <v>400.00099999999998</v>
          </cell>
          <cell r="AS115">
            <v>400.00099999999998</v>
          </cell>
        </row>
        <row r="116">
          <cell r="D116"/>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row>
        <row r="285">
          <cell r="B285">
            <v>1</v>
          </cell>
          <cell r="C285">
            <v>7.1428571428571432</v>
          </cell>
          <cell r="D285">
            <v>10.714285714285715</v>
          </cell>
          <cell r="E285">
            <v>14.285714285714286</v>
          </cell>
          <cell r="F285">
            <v>17.857142857142858</v>
          </cell>
          <cell r="G285">
            <v>21.428571428571431</v>
          </cell>
        </row>
        <row r="286">
          <cell r="B286">
            <v>5</v>
          </cell>
          <cell r="C286">
            <v>5.6964285714285712</v>
          </cell>
          <cell r="D286">
            <v>7.9821428571428585</v>
          </cell>
          <cell r="E286">
            <v>10.142857142857142</v>
          </cell>
          <cell r="F286">
            <v>12.178571428571431</v>
          </cell>
          <cell r="G286">
            <v>14.214285714285714</v>
          </cell>
        </row>
        <row r="287">
          <cell r="B287">
            <v>10</v>
          </cell>
          <cell r="C287">
            <v>4.8482142857142856</v>
          </cell>
          <cell r="D287">
            <v>6.4910714285714288</v>
          </cell>
          <cell r="E287">
            <v>7.9464285714285721</v>
          </cell>
          <cell r="F287">
            <v>9.2142857142857153</v>
          </cell>
          <cell r="G287">
            <v>10.482142857142858</v>
          </cell>
        </row>
        <row r="288">
          <cell r="B288">
            <v>15</v>
          </cell>
          <cell r="C288">
            <v>4</v>
          </cell>
          <cell r="D288">
            <v>5</v>
          </cell>
          <cell r="E288">
            <v>5.7500000000000009</v>
          </cell>
          <cell r="F288">
            <v>6.25</v>
          </cell>
          <cell r="G288">
            <v>6.75</v>
          </cell>
        </row>
        <row r="289">
          <cell r="B289">
            <v>25</v>
          </cell>
          <cell r="C289">
            <v>3.7500000000000009</v>
          </cell>
          <cell r="D289">
            <v>4.7500000000000009</v>
          </cell>
          <cell r="E289">
            <v>5.5000000000000009</v>
          </cell>
          <cell r="F289">
            <v>5.9999999999999991</v>
          </cell>
          <cell r="G289">
            <v>6.5</v>
          </cell>
        </row>
        <row r="290">
          <cell r="B290">
            <v>50</v>
          </cell>
          <cell r="C290">
            <v>3.5000000000000004</v>
          </cell>
          <cell r="D290">
            <v>4.5000000000000009</v>
          </cell>
          <cell r="E290">
            <v>5.25</v>
          </cell>
          <cell r="F290">
            <v>5.7500000000000009</v>
          </cell>
          <cell r="G290">
            <v>6.25</v>
          </cell>
        </row>
        <row r="291">
          <cell r="B291">
            <v>75</v>
          </cell>
          <cell r="C291">
            <v>3.25</v>
          </cell>
          <cell r="D291">
            <v>4.25</v>
          </cell>
          <cell r="E291">
            <v>5</v>
          </cell>
          <cell r="F291">
            <v>5.5000000000000009</v>
          </cell>
          <cell r="G291">
            <v>5.9999999999999991</v>
          </cell>
        </row>
        <row r="292">
          <cell r="B292">
            <v>100</v>
          </cell>
          <cell r="C292">
            <v>2.9999999999999996</v>
          </cell>
          <cell r="D292">
            <v>4</v>
          </cell>
          <cell r="E292">
            <v>4.7500000000000009</v>
          </cell>
          <cell r="F292">
            <v>5.25</v>
          </cell>
          <cell r="G292">
            <v>5.7500000000000009</v>
          </cell>
        </row>
        <row r="293">
          <cell r="B293">
            <v>250</v>
          </cell>
          <cell r="C293">
            <v>2.7500000000000004</v>
          </cell>
          <cell r="D293">
            <v>3.7500000000000009</v>
          </cell>
          <cell r="E293">
            <v>4.5000000000000009</v>
          </cell>
          <cell r="F293">
            <v>5</v>
          </cell>
          <cell r="G293">
            <v>5.5000000000000009</v>
          </cell>
        </row>
        <row r="294">
          <cell r="B294">
            <v>250</v>
          </cell>
          <cell r="C294">
            <v>2.5</v>
          </cell>
          <cell r="D294">
            <v>3.5000000000000004</v>
          </cell>
          <cell r="E294">
            <v>4.25</v>
          </cell>
          <cell r="F294">
            <v>4.7500000000000009</v>
          </cell>
          <cell r="G294">
            <v>5.25</v>
          </cell>
        </row>
        <row r="295">
          <cell r="B295">
            <v>750</v>
          </cell>
          <cell r="C295">
            <v>2.2500000000000004</v>
          </cell>
          <cell r="D295">
            <v>3.25</v>
          </cell>
          <cell r="E295">
            <v>4</v>
          </cell>
          <cell r="F295">
            <v>4.5000000000000009</v>
          </cell>
          <cell r="G295">
            <v>5</v>
          </cell>
        </row>
        <row r="296">
          <cell r="B296">
            <v>1000</v>
          </cell>
          <cell r="C296">
            <v>2</v>
          </cell>
          <cell r="D296">
            <v>2.9999999999999996</v>
          </cell>
          <cell r="E296">
            <v>3.7500000000000009</v>
          </cell>
          <cell r="F296">
            <v>4.25</v>
          </cell>
          <cell r="G296">
            <v>4.7500000000000009</v>
          </cell>
        </row>
        <row r="297">
          <cell r="B297">
            <v>2500</v>
          </cell>
          <cell r="C297">
            <v>1.9</v>
          </cell>
          <cell r="D297">
            <v>2.8499999999999996</v>
          </cell>
          <cell r="E297">
            <v>3.5625000000000009</v>
          </cell>
          <cell r="F297">
            <v>4.0375000000000005</v>
          </cell>
          <cell r="G297">
            <v>4.5125000000000002</v>
          </cell>
        </row>
        <row r="298">
          <cell r="B298">
            <v>5000</v>
          </cell>
          <cell r="C298">
            <v>1.8049999999999999</v>
          </cell>
          <cell r="D298">
            <v>2.7074999999999996</v>
          </cell>
          <cell r="E298">
            <v>3.3843750000000004</v>
          </cell>
          <cell r="F298">
            <v>3.8356249999999998</v>
          </cell>
          <cell r="G298">
            <v>4.2868750000000002</v>
          </cell>
        </row>
        <row r="299">
          <cell r="B299">
            <v>7500</v>
          </cell>
          <cell r="C299">
            <v>1.71475</v>
          </cell>
          <cell r="D299">
            <v>2.5721249999999998</v>
          </cell>
          <cell r="E299">
            <v>3.2151562499999997</v>
          </cell>
          <cell r="F299">
            <v>3.6438437499999998</v>
          </cell>
          <cell r="G299">
            <v>4.0725312499999999</v>
          </cell>
        </row>
        <row r="300">
          <cell r="B300">
            <v>10000</v>
          </cell>
          <cell r="C300">
            <v>1.6290124999999998</v>
          </cell>
          <cell r="D300">
            <v>2.4435187499999995</v>
          </cell>
          <cell r="E300">
            <v>3.0543984374999997</v>
          </cell>
          <cell r="F300">
            <v>3.4616515624999993</v>
          </cell>
          <cell r="G300">
            <v>3.8689046874999997</v>
          </cell>
        </row>
        <row r="332">
          <cell r="B332" t="str">
            <v>NO PUFF</v>
          </cell>
          <cell r="C332">
            <v>0</v>
          </cell>
        </row>
        <row r="333">
          <cell r="B333" t="str">
            <v>PUFF 3MM</v>
          </cell>
          <cell r="C333">
            <v>1.4</v>
          </cell>
        </row>
        <row r="334">
          <cell r="B334" t="str">
            <v>PUFF 6MM</v>
          </cell>
          <cell r="C334">
            <v>2.1</v>
          </cell>
        </row>
        <row r="336">
          <cell r="B336" t="str">
            <v xml:space="preserve">STANDARD </v>
          </cell>
        </row>
        <row r="337">
          <cell r="B337" t="str">
            <v>METALLIC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35BBD-511E-4F6A-94A9-5AE204DA1F95}">
  <sheetPr>
    <tabColor rgb="FF660066"/>
    <pageSetUpPr fitToPage="1"/>
  </sheetPr>
  <dimension ref="A1:LE234"/>
  <sheetViews>
    <sheetView topLeftCell="A52" workbookViewId="0">
      <selection activeCell="L50" sqref="L50"/>
    </sheetView>
  </sheetViews>
  <sheetFormatPr defaultColWidth="9.1796875" defaultRowHeight="14.5" x14ac:dyDescent="0.35"/>
  <cols>
    <col min="1" max="1" width="15.81640625" customWidth="1"/>
    <col min="2" max="2" width="13.7265625" customWidth="1"/>
    <col min="3" max="3" width="11.54296875" customWidth="1"/>
    <col min="4" max="4" width="9.81640625" customWidth="1"/>
    <col min="5" max="6" width="9.7265625" customWidth="1"/>
    <col min="7" max="7" width="12.54296875" customWidth="1"/>
    <col min="8" max="8" width="29.26953125" customWidth="1"/>
    <col min="9" max="9" width="16.26953125" customWidth="1"/>
    <col min="10" max="11" width="9.7265625" customWidth="1"/>
    <col min="12" max="12" width="11.26953125" customWidth="1"/>
    <col min="13" max="15" width="9.7265625" customWidth="1"/>
    <col min="16" max="16" width="11.81640625" customWidth="1"/>
    <col min="17" max="19" width="9.7265625" customWidth="1"/>
    <col min="20" max="22" width="12" customWidth="1"/>
    <col min="23" max="23" width="9.7265625" customWidth="1"/>
    <col min="24" max="24" width="11.26953125" customWidth="1"/>
    <col min="25" max="27" width="9.7265625" customWidth="1"/>
    <col min="28" max="28" width="11.26953125" customWidth="1"/>
    <col min="29" max="31" width="9.7265625" customWidth="1"/>
    <col min="32" max="32" width="11.26953125" customWidth="1"/>
    <col min="33" max="34" width="9.7265625" customWidth="1"/>
    <col min="35" max="35" width="11" customWidth="1"/>
    <col min="36" max="36" width="12.1796875" customWidth="1"/>
    <col min="37" max="38" width="11" customWidth="1"/>
    <col min="39" max="42" width="12" customWidth="1"/>
    <col min="43" max="43" width="9.7265625" customWidth="1"/>
    <col min="44" max="44" width="11.26953125" customWidth="1"/>
    <col min="45" max="54" width="9.26953125" bestFit="1" customWidth="1"/>
    <col min="55" max="55" width="11.26953125" customWidth="1"/>
    <col min="56" max="159" width="9.26953125" bestFit="1" customWidth="1"/>
    <col min="160" max="167" width="10.81640625" bestFit="1" customWidth="1"/>
    <col min="171" max="174" width="9.26953125" bestFit="1" customWidth="1"/>
    <col min="247" max="247" width="10.1796875" bestFit="1" customWidth="1"/>
    <col min="252" max="252" width="10.1796875" bestFit="1" customWidth="1"/>
  </cols>
  <sheetData>
    <row r="1" spans="1:266" x14ac:dyDescent="0.35">
      <c r="A1" t="s">
        <v>865</v>
      </c>
    </row>
    <row r="2" spans="1:266" s="6" customFormat="1" ht="45" customHeight="1" x14ac:dyDescent="0.35">
      <c r="A2" s="9"/>
      <c r="B2" s="10"/>
      <c r="C2" s="82"/>
      <c r="D2" s="11" t="s">
        <v>235</v>
      </c>
      <c r="E2" s="12" t="s">
        <v>236</v>
      </c>
      <c r="F2" s="13" t="s">
        <v>237</v>
      </c>
      <c r="G2" s="13" t="s">
        <v>409</v>
      </c>
      <c r="H2" s="13" t="s">
        <v>239</v>
      </c>
      <c r="I2" s="13" t="s">
        <v>240</v>
      </c>
      <c r="J2" s="13" t="s">
        <v>241</v>
      </c>
      <c r="K2" s="13" t="s">
        <v>242</v>
      </c>
      <c r="L2" s="13" t="s">
        <v>243</v>
      </c>
      <c r="M2" s="13" t="s">
        <v>410</v>
      </c>
      <c r="N2" s="13" t="s">
        <v>244</v>
      </c>
      <c r="O2" s="13" t="s">
        <v>245</v>
      </c>
      <c r="P2" s="13" t="s">
        <v>246</v>
      </c>
      <c r="Q2" s="13" t="s">
        <v>247</v>
      </c>
      <c r="R2" s="13" t="s">
        <v>411</v>
      </c>
      <c r="S2" s="13" t="s">
        <v>248</v>
      </c>
      <c r="T2" s="13" t="s">
        <v>249</v>
      </c>
      <c r="U2" s="13" t="s">
        <v>250</v>
      </c>
      <c r="V2" s="13" t="s">
        <v>251</v>
      </c>
      <c r="W2" s="13" t="s">
        <v>412</v>
      </c>
      <c r="X2" s="13" t="s">
        <v>252</v>
      </c>
      <c r="Y2" s="13" t="s">
        <v>253</v>
      </c>
      <c r="Z2" s="13" t="s">
        <v>254</v>
      </c>
      <c r="AA2" s="13" t="s">
        <v>255</v>
      </c>
      <c r="AB2" s="13" t="s">
        <v>413</v>
      </c>
      <c r="AC2" s="13" t="s">
        <v>256</v>
      </c>
      <c r="AD2" s="13" t="s">
        <v>257</v>
      </c>
      <c r="AE2" s="13" t="s">
        <v>258</v>
      </c>
      <c r="AF2" s="13" t="s">
        <v>259</v>
      </c>
      <c r="AG2" s="13" t="s">
        <v>414</v>
      </c>
      <c r="AH2" s="13" t="s">
        <v>260</v>
      </c>
      <c r="AI2" s="13" t="s">
        <v>261</v>
      </c>
      <c r="AJ2" s="13" t="s">
        <v>262</v>
      </c>
      <c r="AK2" s="13" t="s">
        <v>263</v>
      </c>
      <c r="AL2" s="13" t="s">
        <v>415</v>
      </c>
      <c r="AM2" s="13" t="s">
        <v>264</v>
      </c>
      <c r="AN2" s="13" t="s">
        <v>265</v>
      </c>
      <c r="AO2" s="13" t="s">
        <v>266</v>
      </c>
      <c r="AP2" s="13" t="s">
        <v>267</v>
      </c>
      <c r="AQ2" s="13" t="s">
        <v>416</v>
      </c>
      <c r="AR2" s="13" t="s">
        <v>268</v>
      </c>
      <c r="AS2" s="13" t="s">
        <v>269</v>
      </c>
      <c r="AT2" s="13" t="s">
        <v>270</v>
      </c>
      <c r="AU2" s="13" t="s">
        <v>271</v>
      </c>
      <c r="AV2" s="13" t="s">
        <v>417</v>
      </c>
      <c r="AW2" s="13" t="s">
        <v>272</v>
      </c>
      <c r="AX2" s="13" t="s">
        <v>273</v>
      </c>
      <c r="AY2" s="13" t="s">
        <v>274</v>
      </c>
      <c r="AZ2" s="13" t="s">
        <v>275</v>
      </c>
      <c r="BA2" s="13" t="s">
        <v>418</v>
      </c>
      <c r="BB2" s="13" t="s">
        <v>276</v>
      </c>
      <c r="BC2" s="11" t="s">
        <v>27</v>
      </c>
      <c r="BD2" s="12" t="s">
        <v>28</v>
      </c>
      <c r="BE2" s="13" t="s">
        <v>29</v>
      </c>
      <c r="BF2" s="13" t="s">
        <v>419</v>
      </c>
      <c r="BG2" s="13" t="s">
        <v>277</v>
      </c>
      <c r="BH2" s="13" t="s">
        <v>31</v>
      </c>
      <c r="BI2" s="13" t="s">
        <v>32</v>
      </c>
      <c r="BJ2" s="13" t="s">
        <v>33</v>
      </c>
      <c r="BK2" s="13" t="s">
        <v>34</v>
      </c>
      <c r="BL2" s="13" t="s">
        <v>420</v>
      </c>
      <c r="BM2" s="13" t="s">
        <v>35</v>
      </c>
      <c r="BN2" s="13" t="s">
        <v>36</v>
      </c>
      <c r="BO2" s="13" t="s">
        <v>37</v>
      </c>
      <c r="BP2" s="13" t="s">
        <v>38</v>
      </c>
      <c r="BQ2" s="13" t="s">
        <v>421</v>
      </c>
      <c r="BR2" s="13" t="s">
        <v>39</v>
      </c>
      <c r="BS2" s="13" t="s">
        <v>40</v>
      </c>
      <c r="BT2" s="13" t="s">
        <v>41</v>
      </c>
      <c r="BU2" s="13" t="s">
        <v>42</v>
      </c>
      <c r="BV2" s="13" t="s">
        <v>422</v>
      </c>
      <c r="BW2" s="13" t="s">
        <v>43</v>
      </c>
      <c r="BX2" s="13" t="s">
        <v>44</v>
      </c>
      <c r="BY2" s="13" t="s">
        <v>45</v>
      </c>
      <c r="BZ2" s="13" t="s">
        <v>46</v>
      </c>
      <c r="CA2" s="13" t="s">
        <v>423</v>
      </c>
      <c r="CB2" s="13" t="s">
        <v>47</v>
      </c>
      <c r="CC2" s="13" t="s">
        <v>48</v>
      </c>
      <c r="CD2" s="13" t="s">
        <v>49</v>
      </c>
      <c r="CE2" s="13" t="s">
        <v>50</v>
      </c>
      <c r="CF2" s="13" t="s">
        <v>424</v>
      </c>
      <c r="CG2" s="13" t="s">
        <v>51</v>
      </c>
      <c r="CH2" s="13" t="s">
        <v>52</v>
      </c>
      <c r="CI2" s="13" t="s">
        <v>53</v>
      </c>
      <c r="CJ2" s="13" t="s">
        <v>54</v>
      </c>
      <c r="CK2" s="13" t="s">
        <v>425</v>
      </c>
      <c r="CL2" s="13" t="s">
        <v>55</v>
      </c>
      <c r="CM2" s="13" t="s">
        <v>56</v>
      </c>
      <c r="CN2" s="13" t="s">
        <v>57</v>
      </c>
      <c r="CO2" s="13" t="s">
        <v>58</v>
      </c>
      <c r="CP2" s="13" t="s">
        <v>426</v>
      </c>
      <c r="CQ2" s="13" t="s">
        <v>59</v>
      </c>
      <c r="CR2" s="13" t="s">
        <v>60</v>
      </c>
      <c r="CS2" s="13" t="s">
        <v>61</v>
      </c>
      <c r="CT2" s="13" t="s">
        <v>62</v>
      </c>
      <c r="CU2" s="13" t="s">
        <v>427</v>
      </c>
      <c r="CV2" s="13" t="s">
        <v>63</v>
      </c>
      <c r="CW2" s="13" t="s">
        <v>64</v>
      </c>
      <c r="CX2" s="13" t="s">
        <v>65</v>
      </c>
      <c r="CY2" s="13" t="s">
        <v>66</v>
      </c>
      <c r="CZ2" s="13" t="s">
        <v>428</v>
      </c>
      <c r="DA2" s="13" t="s">
        <v>67</v>
      </c>
      <c r="DB2" s="14" t="s">
        <v>238</v>
      </c>
      <c r="DC2" s="15" t="s">
        <v>278</v>
      </c>
      <c r="DD2" s="16" t="s">
        <v>279</v>
      </c>
      <c r="DE2" s="16" t="s">
        <v>429</v>
      </c>
      <c r="DF2" s="16" t="s">
        <v>280</v>
      </c>
      <c r="DG2" s="16" t="s">
        <v>281</v>
      </c>
      <c r="DH2" s="16" t="s">
        <v>282</v>
      </c>
      <c r="DI2" s="16" t="s">
        <v>283</v>
      </c>
      <c r="DJ2" s="16" t="s">
        <v>284</v>
      </c>
      <c r="DK2" s="16" t="s">
        <v>430</v>
      </c>
      <c r="DL2" s="16" t="s">
        <v>285</v>
      </c>
      <c r="DM2" s="16" t="s">
        <v>286</v>
      </c>
      <c r="DN2" s="16" t="s">
        <v>287</v>
      </c>
      <c r="DO2" s="16" t="s">
        <v>288</v>
      </c>
      <c r="DP2" s="16" t="s">
        <v>431</v>
      </c>
      <c r="DQ2" s="16" t="s">
        <v>289</v>
      </c>
      <c r="DR2" s="16" t="s">
        <v>290</v>
      </c>
      <c r="DS2" s="16" t="s">
        <v>291</v>
      </c>
      <c r="DT2" s="16" t="s">
        <v>292</v>
      </c>
      <c r="DU2" s="16" t="s">
        <v>432</v>
      </c>
      <c r="DV2" s="16" t="s">
        <v>293</v>
      </c>
      <c r="DW2" s="16" t="s">
        <v>294</v>
      </c>
      <c r="DX2" s="16" t="s">
        <v>295</v>
      </c>
      <c r="DY2" s="16" t="s">
        <v>296</v>
      </c>
      <c r="DZ2" s="16" t="s">
        <v>433</v>
      </c>
      <c r="EA2" s="16" t="s">
        <v>297</v>
      </c>
      <c r="EB2" s="16" t="s">
        <v>298</v>
      </c>
      <c r="EC2" s="16" t="s">
        <v>299</v>
      </c>
      <c r="ED2" s="16" t="s">
        <v>300</v>
      </c>
      <c r="EE2" s="16" t="s">
        <v>434</v>
      </c>
      <c r="EF2" s="16" t="s">
        <v>301</v>
      </c>
      <c r="EG2" s="16" t="s">
        <v>302</v>
      </c>
      <c r="EH2" s="16" t="s">
        <v>303</v>
      </c>
      <c r="EI2" s="16" t="s">
        <v>304</v>
      </c>
      <c r="EJ2" s="16" t="s">
        <v>435</v>
      </c>
      <c r="EK2" s="16" t="s">
        <v>305</v>
      </c>
      <c r="EL2" s="16" t="s">
        <v>306</v>
      </c>
      <c r="EM2" s="16" t="s">
        <v>307</v>
      </c>
      <c r="EN2" s="16" t="s">
        <v>308</v>
      </c>
      <c r="EO2" s="16" t="s">
        <v>436</v>
      </c>
      <c r="EP2" s="16" t="s">
        <v>309</v>
      </c>
      <c r="EQ2" s="16" t="s">
        <v>310</v>
      </c>
      <c r="ER2" s="16" t="s">
        <v>311</v>
      </c>
      <c r="ES2" s="16" t="s">
        <v>312</v>
      </c>
      <c r="ET2" s="16" t="s">
        <v>437</v>
      </c>
      <c r="EU2" s="16" t="s">
        <v>313</v>
      </c>
      <c r="EV2" s="16" t="s">
        <v>314</v>
      </c>
      <c r="EW2" s="16" t="s">
        <v>315</v>
      </c>
      <c r="EX2" s="16" t="s">
        <v>316</v>
      </c>
      <c r="EY2" s="16" t="s">
        <v>438</v>
      </c>
      <c r="EZ2" s="16" t="s">
        <v>317</v>
      </c>
      <c r="FA2" s="17" t="s">
        <v>318</v>
      </c>
      <c r="FB2" s="18" t="s">
        <v>319</v>
      </c>
      <c r="FC2" s="19" t="s">
        <v>320</v>
      </c>
      <c r="FD2" s="19" t="s">
        <v>439</v>
      </c>
      <c r="FE2" s="19" t="s">
        <v>321</v>
      </c>
      <c r="FF2" s="19" t="s">
        <v>322</v>
      </c>
      <c r="FG2" s="19" t="s">
        <v>323</v>
      </c>
      <c r="FH2" s="19" t="s">
        <v>324</v>
      </c>
      <c r="FI2" s="19" t="s">
        <v>325</v>
      </c>
      <c r="FJ2" s="19" t="s">
        <v>440</v>
      </c>
      <c r="FK2" s="19" t="s">
        <v>326</v>
      </c>
      <c r="FL2" s="19" t="s">
        <v>327</v>
      </c>
      <c r="FM2" s="19" t="s">
        <v>328</v>
      </c>
      <c r="FN2" s="19" t="s">
        <v>329</v>
      </c>
      <c r="FO2" s="19" t="s">
        <v>441</v>
      </c>
      <c r="FP2" s="19" t="s">
        <v>330</v>
      </c>
      <c r="FQ2" s="19" t="s">
        <v>331</v>
      </c>
      <c r="FR2" s="19" t="s">
        <v>332</v>
      </c>
      <c r="FS2" s="19" t="s">
        <v>333</v>
      </c>
      <c r="FT2" s="19" t="s">
        <v>442</v>
      </c>
      <c r="FU2" s="19" t="s">
        <v>334</v>
      </c>
      <c r="FV2" s="19" t="s">
        <v>335</v>
      </c>
      <c r="FW2" s="19" t="s">
        <v>336</v>
      </c>
      <c r="FX2" s="19" t="s">
        <v>337</v>
      </c>
      <c r="FY2" s="19" t="s">
        <v>443</v>
      </c>
      <c r="FZ2" s="19" t="s">
        <v>338</v>
      </c>
      <c r="GA2" s="19" t="s">
        <v>339</v>
      </c>
      <c r="GB2" s="19" t="s">
        <v>340</v>
      </c>
      <c r="GC2" s="19" t="s">
        <v>341</v>
      </c>
      <c r="GD2" s="19" t="s">
        <v>444</v>
      </c>
      <c r="GE2" s="19" t="s">
        <v>342</v>
      </c>
      <c r="GF2" s="19" t="s">
        <v>343</v>
      </c>
      <c r="GG2" s="19" t="s">
        <v>344</v>
      </c>
      <c r="GH2" s="19" t="s">
        <v>345</v>
      </c>
      <c r="GI2" s="19" t="s">
        <v>445</v>
      </c>
      <c r="GJ2" s="19" t="s">
        <v>346</v>
      </c>
      <c r="GK2" s="19" t="s">
        <v>347</v>
      </c>
      <c r="GL2" s="19" t="s">
        <v>348</v>
      </c>
      <c r="GM2" s="19" t="s">
        <v>349</v>
      </c>
      <c r="GN2" s="19" t="s">
        <v>446</v>
      </c>
      <c r="GO2" s="19" t="s">
        <v>350</v>
      </c>
      <c r="GP2" s="19" t="s">
        <v>351</v>
      </c>
      <c r="GQ2" s="19" t="s">
        <v>352</v>
      </c>
      <c r="GR2" s="19" t="s">
        <v>353</v>
      </c>
      <c r="GS2" s="19" t="s">
        <v>447</v>
      </c>
      <c r="GT2" s="19" t="s">
        <v>354</v>
      </c>
      <c r="GU2" s="19" t="s">
        <v>355</v>
      </c>
      <c r="GV2" s="19" t="s">
        <v>356</v>
      </c>
      <c r="GW2" s="19" t="s">
        <v>357</v>
      </c>
      <c r="GX2" s="19" t="s">
        <v>448</v>
      </c>
      <c r="GY2" s="19" t="s">
        <v>358</v>
      </c>
      <c r="GZ2" s="20" t="s">
        <v>207</v>
      </c>
      <c r="HA2" s="21" t="s">
        <v>208</v>
      </c>
      <c r="HB2" s="22" t="s">
        <v>209</v>
      </c>
      <c r="HC2" s="22" t="s">
        <v>449</v>
      </c>
      <c r="HD2" s="22" t="s">
        <v>210</v>
      </c>
      <c r="HE2" s="22" t="s">
        <v>211</v>
      </c>
      <c r="HF2" s="22" t="s">
        <v>212</v>
      </c>
      <c r="HG2" s="22" t="s">
        <v>213</v>
      </c>
      <c r="HH2" s="22" t="s">
        <v>214</v>
      </c>
      <c r="HI2" s="22" t="s">
        <v>450</v>
      </c>
      <c r="HJ2" s="22" t="s">
        <v>215</v>
      </c>
      <c r="HK2" s="22" t="s">
        <v>216</v>
      </c>
      <c r="HL2" s="22" t="s">
        <v>217</v>
      </c>
      <c r="HM2" s="22" t="s">
        <v>218</v>
      </c>
      <c r="HN2" s="22" t="s">
        <v>451</v>
      </c>
      <c r="HO2" s="22" t="s">
        <v>219</v>
      </c>
      <c r="HP2" s="22" t="s">
        <v>220</v>
      </c>
      <c r="HQ2" s="22" t="s">
        <v>221</v>
      </c>
      <c r="HR2" s="22" t="s">
        <v>222</v>
      </c>
      <c r="HS2" s="22" t="s">
        <v>452</v>
      </c>
      <c r="HT2" s="22" t="s">
        <v>223</v>
      </c>
      <c r="HU2" s="22" t="s">
        <v>224</v>
      </c>
      <c r="HV2" s="22" t="s">
        <v>225</v>
      </c>
      <c r="HW2" s="22" t="s">
        <v>226</v>
      </c>
      <c r="HX2" s="22" t="s">
        <v>453</v>
      </c>
      <c r="HY2" s="22" t="s">
        <v>227</v>
      </c>
      <c r="HZ2" s="22" t="s">
        <v>228</v>
      </c>
      <c r="IA2" s="22" t="s">
        <v>229</v>
      </c>
      <c r="IB2" s="22" t="s">
        <v>230</v>
      </c>
      <c r="IC2" s="22" t="s">
        <v>454</v>
      </c>
      <c r="ID2" s="22" t="s">
        <v>231</v>
      </c>
      <c r="IE2" s="22" t="s">
        <v>232</v>
      </c>
      <c r="IF2" s="22" t="s">
        <v>233</v>
      </c>
      <c r="IG2" s="22" t="s">
        <v>234</v>
      </c>
      <c r="IH2" s="22" t="s">
        <v>455</v>
      </c>
      <c r="II2" s="22" t="s">
        <v>206</v>
      </c>
      <c r="IJ2" s="22" t="s">
        <v>205</v>
      </c>
      <c r="IK2" s="22" t="s">
        <v>204</v>
      </c>
      <c r="IL2" s="22" t="s">
        <v>203</v>
      </c>
      <c r="IM2" s="22" t="s">
        <v>456</v>
      </c>
      <c r="IN2" s="22" t="s">
        <v>202</v>
      </c>
      <c r="IO2" s="22" t="s">
        <v>201</v>
      </c>
      <c r="IP2" s="22" t="s">
        <v>200</v>
      </c>
      <c r="IQ2" s="22" t="s">
        <v>199</v>
      </c>
      <c r="IR2" s="22" t="s">
        <v>457</v>
      </c>
      <c r="IS2" s="22" t="s">
        <v>198</v>
      </c>
      <c r="IT2" s="22" t="s">
        <v>197</v>
      </c>
      <c r="IU2" s="22" t="s">
        <v>196</v>
      </c>
      <c r="IV2" s="22" t="s">
        <v>195</v>
      </c>
      <c r="IW2" s="22" t="s">
        <v>458</v>
      </c>
      <c r="IX2" s="22" t="s">
        <v>194</v>
      </c>
      <c r="IY2" s="23"/>
      <c r="IZ2" s="23"/>
      <c r="JA2" s="23"/>
      <c r="JB2" s="13" t="s">
        <v>68</v>
      </c>
      <c r="JC2" s="13" t="s">
        <v>193</v>
      </c>
      <c r="JD2" s="16" t="s">
        <v>69</v>
      </c>
      <c r="JE2" s="19" t="s">
        <v>70</v>
      </c>
      <c r="JF2" s="22" t="s">
        <v>71</v>
      </c>
    </row>
    <row r="3" spans="1:266" s="6" customFormat="1" ht="15" customHeight="1" x14ac:dyDescent="0.35">
      <c r="A3" s="557" t="s">
        <v>0</v>
      </c>
      <c r="B3" s="24" t="s">
        <v>1</v>
      </c>
      <c r="C3" s="25"/>
      <c r="D3" s="5">
        <v>35.061110276442307</v>
      </c>
      <c r="E3" s="5">
        <v>52.510180789262833</v>
      </c>
      <c r="F3" s="5">
        <v>70.046939603365388</v>
      </c>
      <c r="G3" s="5">
        <v>87.693886718750008</v>
      </c>
      <c r="H3" s="64"/>
      <c r="I3" s="83">
        <f>SUM(D3:G3)/2.5</f>
        <v>98.12484695512822</v>
      </c>
      <c r="J3" s="5">
        <v>52.510180789262833</v>
      </c>
      <c r="K3" s="5">
        <v>70.046939603365388</v>
      </c>
      <c r="L3" s="5">
        <v>87.693886718750008</v>
      </c>
      <c r="M3" s="5">
        <v>105.43979617387821</v>
      </c>
      <c r="N3" s="64"/>
      <c r="O3" s="5">
        <v>70.046939603365388</v>
      </c>
      <c r="P3" s="5">
        <v>87.693886718750008</v>
      </c>
      <c r="Q3" s="5">
        <v>105.43979617387821</v>
      </c>
      <c r="R3" s="5">
        <v>123.27324969951923</v>
      </c>
      <c r="S3" s="64"/>
      <c r="T3" s="5">
        <v>87.693886718750008</v>
      </c>
      <c r="U3" s="5">
        <v>105.43979617387821</v>
      </c>
      <c r="V3" s="5">
        <v>123.27324969951923</v>
      </c>
      <c r="W3" s="5">
        <v>141.21703575721153</v>
      </c>
      <c r="X3" s="64"/>
      <c r="Y3" s="5">
        <v>105.43979617387821</v>
      </c>
      <c r="Z3" s="5">
        <v>123.27324969951923</v>
      </c>
      <c r="AA3" s="5">
        <v>141.21703575721153</v>
      </c>
      <c r="AB3" s="5">
        <v>159.25978415464738</v>
      </c>
      <c r="AC3" s="64"/>
      <c r="AD3" s="5">
        <v>123.27324969951923</v>
      </c>
      <c r="AE3" s="5">
        <v>141.21703575721153</v>
      </c>
      <c r="AF3" s="5">
        <v>159.25978415464738</v>
      </c>
      <c r="AG3" s="5">
        <v>175.21377353766022</v>
      </c>
      <c r="AH3" s="64"/>
      <c r="AI3" s="5">
        <v>141.21703575721153</v>
      </c>
      <c r="AJ3" s="5">
        <v>159.25978415464738</v>
      </c>
      <c r="AK3" s="5">
        <v>175.21377353766022</v>
      </c>
      <c r="AL3" s="5">
        <v>191.24853215144225</v>
      </c>
      <c r="AM3" s="64"/>
      <c r="AN3" s="5">
        <v>159.25978415464738</v>
      </c>
      <c r="AO3" s="5">
        <v>175.21377353766022</v>
      </c>
      <c r="AP3" s="5">
        <v>191.24853215144225</v>
      </c>
      <c r="AQ3" s="5">
        <v>207.36405999599356</v>
      </c>
      <c r="AR3" s="64"/>
      <c r="AS3" s="5">
        <v>175.21377353766022</v>
      </c>
      <c r="AT3" s="5">
        <v>191.24853215144225</v>
      </c>
      <c r="AU3" s="5">
        <v>207.36405999599356</v>
      </c>
      <c r="AV3" s="5">
        <v>223.56035707131406</v>
      </c>
      <c r="AW3" s="64"/>
      <c r="AX3" s="5">
        <v>191.24853215144225</v>
      </c>
      <c r="AY3" s="5">
        <v>207.36405999599356</v>
      </c>
      <c r="AZ3" s="5">
        <v>223.56035707131406</v>
      </c>
      <c r="BA3" s="69"/>
      <c r="BB3" s="64"/>
      <c r="BC3" s="69">
        <v>36.173659104567307</v>
      </c>
      <c r="BD3" s="69">
        <v>53.636846354166671</v>
      </c>
      <c r="BE3" s="69">
        <v>71.195693659855763</v>
      </c>
      <c r="BF3" s="69">
        <v>88.860913762019237</v>
      </c>
      <c r="BG3" s="67">
        <v>0</v>
      </c>
      <c r="BH3" s="83">
        <f>SUM(BC3:BF3)/2.5</f>
        <v>99.946845152243583</v>
      </c>
      <c r="BI3" s="69">
        <v>53.636846354166671</v>
      </c>
      <c r="BJ3" s="69">
        <v>71.195693659855763</v>
      </c>
      <c r="BK3" s="69">
        <v>88.860913762019237</v>
      </c>
      <c r="BL3" s="69">
        <v>106.62520978565705</v>
      </c>
      <c r="BM3" s="67">
        <v>0</v>
      </c>
      <c r="BN3" s="69">
        <v>71.195693659855763</v>
      </c>
      <c r="BO3" s="69">
        <v>88.860913762019237</v>
      </c>
      <c r="BP3" s="69">
        <v>106.62520978565705</v>
      </c>
      <c r="BQ3" s="69">
        <v>124.48115985576923</v>
      </c>
      <c r="BR3" s="67">
        <v>0</v>
      </c>
      <c r="BS3" s="69">
        <v>88.860913762019237</v>
      </c>
      <c r="BT3" s="69">
        <v>106.62520978565705</v>
      </c>
      <c r="BU3" s="69">
        <v>124.48115985576923</v>
      </c>
      <c r="BV3" s="69">
        <v>142.43956325120192</v>
      </c>
      <c r="BW3" s="67">
        <v>0</v>
      </c>
      <c r="BX3" s="69">
        <v>106.62520978565705</v>
      </c>
      <c r="BY3" s="69">
        <v>124.48115985576923</v>
      </c>
      <c r="BZ3" s="69">
        <v>142.43956325120192</v>
      </c>
      <c r="CA3" s="69">
        <v>160.50103896233972</v>
      </c>
      <c r="CB3" s="67">
        <v>0</v>
      </c>
      <c r="CC3" s="69">
        <v>124.48115985576923</v>
      </c>
      <c r="CD3" s="69">
        <v>142.43956325120192</v>
      </c>
      <c r="CE3" s="69">
        <v>160.50103896233972</v>
      </c>
      <c r="CF3" s="69">
        <v>176.4602110376602</v>
      </c>
      <c r="CG3" s="67">
        <v>0</v>
      </c>
      <c r="CH3" s="69">
        <v>142.43956325120192</v>
      </c>
      <c r="CI3" s="69">
        <v>160.50103896233972</v>
      </c>
      <c r="CJ3" s="69">
        <v>176.4602110376602</v>
      </c>
      <c r="CK3" s="69">
        <v>192.50015234374996</v>
      </c>
      <c r="CL3" s="67">
        <v>0</v>
      </c>
      <c r="CM3" s="69">
        <v>160.50103896233972</v>
      </c>
      <c r="CN3" s="69">
        <v>176.4602110376602</v>
      </c>
      <c r="CO3" s="69">
        <v>192.50015234374996</v>
      </c>
      <c r="CP3" s="69">
        <v>208.62086288060891</v>
      </c>
      <c r="CQ3" s="67">
        <v>0</v>
      </c>
      <c r="CR3" s="69">
        <v>176.4602110376602</v>
      </c>
      <c r="CS3" s="69">
        <v>192.50015234374996</v>
      </c>
      <c r="CT3" s="69">
        <v>208.62086288060891</v>
      </c>
      <c r="CU3" s="69">
        <v>224.82234264823711</v>
      </c>
      <c r="CV3" s="67">
        <v>0</v>
      </c>
      <c r="CW3" s="69">
        <v>192.50015234374996</v>
      </c>
      <c r="CX3" s="69">
        <v>208.62086288060891</v>
      </c>
      <c r="CY3" s="69">
        <v>224.82234264823711</v>
      </c>
      <c r="CZ3" s="5"/>
      <c r="DA3" s="67">
        <v>0</v>
      </c>
      <c r="DB3" s="5">
        <v>40.162898137019226</v>
      </c>
      <c r="DC3" s="5">
        <v>59.575379106570523</v>
      </c>
      <c r="DD3" s="5">
        <v>79.098324819711536</v>
      </c>
      <c r="DE3" s="5">
        <v>98.720557391826944</v>
      </c>
      <c r="DF3" s="64"/>
      <c r="DG3" s="83">
        <f>SUM(DB3:DE3)/2.5</f>
        <v>111.02286378205129</v>
      </c>
      <c r="DH3" s="5">
        <v>59.575379106570523</v>
      </c>
      <c r="DI3" s="5">
        <v>79.098324819711536</v>
      </c>
      <c r="DJ3" s="5">
        <v>98.720557391826944</v>
      </c>
      <c r="DK3" s="5">
        <v>118.44207682291666</v>
      </c>
      <c r="DL3" s="64"/>
      <c r="DM3" s="5">
        <v>79.098324819711536</v>
      </c>
      <c r="DN3" s="5">
        <v>98.720557391826944</v>
      </c>
      <c r="DO3" s="5">
        <v>118.44207682291666</v>
      </c>
      <c r="DP3" s="5">
        <v>138.26288311298077</v>
      </c>
      <c r="DQ3" s="64"/>
      <c r="DR3" s="5">
        <v>98.720557391826944</v>
      </c>
      <c r="DS3" s="5">
        <v>118.44207682291666</v>
      </c>
      <c r="DT3" s="5">
        <v>138.26288311298077</v>
      </c>
      <c r="DU3" s="5">
        <v>158.17150991586539</v>
      </c>
      <c r="DV3" s="64"/>
      <c r="DW3" s="5">
        <v>118.44207682291666</v>
      </c>
      <c r="DX3" s="5">
        <v>138.26288311298077</v>
      </c>
      <c r="DY3" s="5">
        <v>158.17150991586539</v>
      </c>
      <c r="DZ3" s="5">
        <v>178.1908418469551</v>
      </c>
      <c r="EA3" s="64"/>
      <c r="EB3" s="5">
        <v>138.26288311298077</v>
      </c>
      <c r="EC3" s="5">
        <v>158.17150991586539</v>
      </c>
      <c r="ED3" s="5">
        <v>178.1908418469551</v>
      </c>
      <c r="EE3" s="5">
        <v>196.08271584535254</v>
      </c>
      <c r="EF3" s="64"/>
      <c r="EG3" s="5">
        <v>158.17150991586539</v>
      </c>
      <c r="EH3" s="5">
        <v>178.1908418469551</v>
      </c>
      <c r="EI3" s="5">
        <v>196.08271584535254</v>
      </c>
      <c r="EJ3" s="5">
        <v>214.05535907451923</v>
      </c>
      <c r="EK3" s="64"/>
      <c r="EL3" s="5">
        <v>178.1908418469551</v>
      </c>
      <c r="EM3" s="5">
        <v>196.08271584535254</v>
      </c>
      <c r="EN3" s="5">
        <v>214.05535907451923</v>
      </c>
      <c r="EO3" s="5">
        <v>232.10877153445512</v>
      </c>
      <c r="EP3" s="64"/>
      <c r="EQ3" s="5">
        <v>196.08271584535254</v>
      </c>
      <c r="ER3" s="5">
        <v>214.05535907451923</v>
      </c>
      <c r="ES3" s="5">
        <v>232.10877153445512</v>
      </c>
      <c r="ET3" s="5">
        <v>250.24295322516025</v>
      </c>
      <c r="EU3" s="68"/>
      <c r="EV3" s="5">
        <v>214.05535907451923</v>
      </c>
      <c r="EW3" s="5">
        <v>232.10877153445512</v>
      </c>
      <c r="EX3" s="5">
        <v>250.24295322516025</v>
      </c>
      <c r="EY3" s="5"/>
      <c r="EZ3" s="68"/>
      <c r="FA3" s="5">
        <v>48.321804172390117</v>
      </c>
      <c r="FB3" s="5">
        <v>72.474736363896525</v>
      </c>
      <c r="FC3" s="5">
        <v>96.762840544871793</v>
      </c>
      <c r="FD3" s="5">
        <v>121.17414041037088</v>
      </c>
      <c r="FE3" s="28"/>
      <c r="FF3" s="83">
        <f>SUM(FA3:FD3)/2.5</f>
        <v>135.49340859661174</v>
      </c>
      <c r="FG3" s="5">
        <v>72.474736363896525</v>
      </c>
      <c r="FH3" s="5">
        <v>96.762840544871793</v>
      </c>
      <c r="FI3" s="5">
        <v>121.17414041037088</v>
      </c>
      <c r="FJ3" s="5">
        <v>145.70863596039379</v>
      </c>
      <c r="FK3" s="28"/>
      <c r="FL3" s="5">
        <v>96.762840544871793</v>
      </c>
      <c r="FM3" s="5">
        <v>121.17414041037088</v>
      </c>
      <c r="FN3" s="5">
        <v>145.70863596039379</v>
      </c>
      <c r="FO3" s="5">
        <v>170.35409333505035</v>
      </c>
      <c r="FP3" s="28"/>
      <c r="FQ3" s="5">
        <v>121.17414041037088</v>
      </c>
      <c r="FR3" s="5">
        <v>145.70863596039379</v>
      </c>
      <c r="FS3" s="5">
        <v>170.35409333505035</v>
      </c>
      <c r="FT3" s="5">
        <v>195.13492874313189</v>
      </c>
      <c r="FU3" s="28"/>
      <c r="FV3" s="5">
        <v>145.70863596039379</v>
      </c>
      <c r="FW3" s="5">
        <v>170.35409333505035</v>
      </c>
      <c r="FX3" s="5">
        <v>195.13492874313189</v>
      </c>
      <c r="FY3" s="5">
        <v>220.02662295386904</v>
      </c>
      <c r="FZ3" s="28"/>
      <c r="GA3" s="5">
        <v>170.35409333505035</v>
      </c>
      <c r="GB3" s="5">
        <v>195.13492874313189</v>
      </c>
      <c r="GC3" s="5">
        <v>220.02662295386904</v>
      </c>
      <c r="GD3" s="5">
        <v>239.95201715602104</v>
      </c>
      <c r="GE3" s="28"/>
      <c r="GF3" s="5">
        <v>195.13492874313189</v>
      </c>
      <c r="GG3" s="5">
        <v>220.02662295386904</v>
      </c>
      <c r="GH3" s="5">
        <v>239.95201715602104</v>
      </c>
      <c r="GI3" s="5">
        <v>259.9581805889423</v>
      </c>
      <c r="GJ3" s="28"/>
      <c r="GK3" s="5">
        <v>220.02662295386904</v>
      </c>
      <c r="GL3" s="5">
        <v>239.95201715602104</v>
      </c>
      <c r="GM3" s="5">
        <v>259.9581805889423</v>
      </c>
      <c r="GN3" s="5">
        <v>280.0451132526328</v>
      </c>
      <c r="GO3" s="28"/>
      <c r="GP3" s="5">
        <v>239.95201715602104</v>
      </c>
      <c r="GQ3" s="5">
        <v>259.9581805889423</v>
      </c>
      <c r="GR3" s="5">
        <v>280.0451132526328</v>
      </c>
      <c r="GS3" s="5">
        <v>300.2128151470925</v>
      </c>
      <c r="GT3" s="28"/>
      <c r="GU3" s="5">
        <v>259.9581805889423</v>
      </c>
      <c r="GV3" s="5">
        <v>280.0451132526328</v>
      </c>
      <c r="GW3" s="5">
        <v>300.2128151470925</v>
      </c>
      <c r="GX3" s="5"/>
      <c r="GY3" s="28"/>
      <c r="GZ3" s="5">
        <v>82.715471540178569</v>
      </c>
      <c r="HA3" s="5">
        <v>120.51165393200552</v>
      </c>
      <c r="HB3" s="5">
        <v>158.55347305689102</v>
      </c>
      <c r="HC3" s="5">
        <v>196.81777472527475</v>
      </c>
      <c r="HD3" s="29"/>
      <c r="HE3" s="83">
        <f>SUM(GZ3:HC3)/2.5</f>
        <v>223.43934930173992</v>
      </c>
      <c r="HF3" s="5">
        <v>120.51165393200552</v>
      </c>
      <c r="HG3" s="5">
        <v>158.55347305689102</v>
      </c>
      <c r="HH3" s="5">
        <v>196.81777472527475</v>
      </c>
      <c r="HI3" s="5">
        <v>235.3045589371566</v>
      </c>
      <c r="HJ3" s="29"/>
      <c r="HK3" s="5">
        <v>158.55347305689102</v>
      </c>
      <c r="HL3" s="5">
        <v>196.81777472527475</v>
      </c>
      <c r="HM3" s="5">
        <v>235.3045589371566</v>
      </c>
      <c r="HN3" s="5">
        <v>274.00159183264657</v>
      </c>
      <c r="HO3" s="29"/>
      <c r="HP3" s="5">
        <v>196.81777472527475</v>
      </c>
      <c r="HQ3" s="5">
        <v>235.3045589371566</v>
      </c>
      <c r="HR3" s="5">
        <v>274.00159183264657</v>
      </c>
      <c r="HS3" s="5">
        <v>312.92182327438189</v>
      </c>
      <c r="HT3" s="29"/>
      <c r="HU3" s="5">
        <v>235.3045589371566</v>
      </c>
      <c r="HV3" s="5">
        <v>274.00159183264657</v>
      </c>
      <c r="HW3" s="5">
        <v>312.92182327438189</v>
      </c>
      <c r="HX3" s="5">
        <v>352.063618646978</v>
      </c>
      <c r="HY3" s="29"/>
      <c r="HZ3" s="5">
        <v>274.00159183264657</v>
      </c>
      <c r="IA3" s="5">
        <v>312.92182327438189</v>
      </c>
      <c r="IB3" s="5">
        <v>352.063618646978</v>
      </c>
      <c r="IC3" s="5">
        <v>384.11165607829673</v>
      </c>
      <c r="ID3" s="29"/>
      <c r="IE3" s="5">
        <v>312.92182327438189</v>
      </c>
      <c r="IF3" s="5">
        <v>352.063618646978</v>
      </c>
      <c r="IG3" s="5">
        <v>384.11165607829673</v>
      </c>
      <c r="IH3" s="5">
        <v>416.32123197115385</v>
      </c>
      <c r="II3" s="29"/>
      <c r="IJ3" s="5">
        <v>352.063618646978</v>
      </c>
      <c r="IK3" s="5">
        <v>384.11165607829673</v>
      </c>
      <c r="IL3" s="5">
        <v>416.32123197115385</v>
      </c>
      <c r="IM3" s="5">
        <v>448.69234632554952</v>
      </c>
      <c r="IN3" s="29"/>
      <c r="IO3" s="5">
        <v>384.11165607829673</v>
      </c>
      <c r="IP3" s="5">
        <v>416.32123197115385</v>
      </c>
      <c r="IQ3" s="5">
        <v>448.69234632554952</v>
      </c>
      <c r="IR3" s="5">
        <v>481.22499914148347</v>
      </c>
      <c r="IS3" s="29"/>
      <c r="IT3" s="5">
        <v>416.32123197115385</v>
      </c>
      <c r="IU3" s="5">
        <v>448.69234632554952</v>
      </c>
      <c r="IV3" s="5">
        <v>481.22499914148347</v>
      </c>
      <c r="IW3" s="5"/>
      <c r="IX3" s="29"/>
      <c r="IY3" s="23"/>
      <c r="IZ3" s="23"/>
      <c r="JA3" s="23"/>
      <c r="JB3" s="30" t="s">
        <v>72</v>
      </c>
      <c r="JC3" s="30" t="s">
        <v>72</v>
      </c>
      <c r="JD3" s="31" t="s">
        <v>72</v>
      </c>
      <c r="JE3" s="32" t="s">
        <v>72</v>
      </c>
      <c r="JF3" s="33" t="s">
        <v>72</v>
      </c>
    </row>
    <row r="4" spans="1:266" s="6" customFormat="1" ht="14.5" customHeight="1" x14ac:dyDescent="0.35">
      <c r="A4" s="557"/>
      <c r="B4" s="24" t="s">
        <v>2</v>
      </c>
      <c r="C4" s="25"/>
      <c r="D4" s="5">
        <v>14.409261217948719</v>
      </c>
      <c r="E4" s="5">
        <v>21.208088553113551</v>
      </c>
      <c r="F4" s="5">
        <v>28.030140247252749</v>
      </c>
      <c r="G4" s="5">
        <v>34.89655476190476</v>
      </c>
      <c r="H4" s="64"/>
      <c r="I4" s="83">
        <f t="shared" ref="I4:I14" si="0">SUM(D4:G4)/2.5</f>
        <v>39.41761791208792</v>
      </c>
      <c r="J4" s="5">
        <v>21.208088553113551</v>
      </c>
      <c r="K4" s="5">
        <v>28.030140247252749</v>
      </c>
      <c r="L4" s="5">
        <v>34.89655476190476</v>
      </c>
      <c r="M4" s="5">
        <v>41.796785943223448</v>
      </c>
      <c r="N4" s="64"/>
      <c r="O4" s="5">
        <v>28.030140247252749</v>
      </c>
      <c r="P4" s="5">
        <v>34.89655476190476</v>
      </c>
      <c r="Q4" s="5">
        <v>41.796785943223448</v>
      </c>
      <c r="R4" s="5">
        <v>48.720103021978026</v>
      </c>
      <c r="S4" s="64"/>
      <c r="T4" s="5">
        <v>34.89655476190476</v>
      </c>
      <c r="U4" s="5">
        <v>41.796785943223448</v>
      </c>
      <c r="V4" s="5">
        <v>48.720103021978026</v>
      </c>
      <c r="W4" s="5">
        <v>55.687921382783891</v>
      </c>
      <c r="X4" s="64"/>
      <c r="Y4" s="5">
        <v>41.796785943223448</v>
      </c>
      <c r="Z4" s="5">
        <v>48.720103021978026</v>
      </c>
      <c r="AA4" s="5">
        <v>55.687921382783891</v>
      </c>
      <c r="AB4" s="5">
        <v>62.689556410256422</v>
      </c>
      <c r="AC4" s="64"/>
      <c r="AD4" s="5">
        <v>48.720103021978026</v>
      </c>
      <c r="AE4" s="5">
        <v>55.687921382783891</v>
      </c>
      <c r="AF4" s="5">
        <v>62.689556410256422</v>
      </c>
      <c r="AG4" s="5">
        <v>69.819057142857162</v>
      </c>
      <c r="AH4" s="64"/>
      <c r="AI4" s="5">
        <v>55.687921382783891</v>
      </c>
      <c r="AJ4" s="5">
        <v>62.689556410256422</v>
      </c>
      <c r="AK4" s="5">
        <v>69.819057142857162</v>
      </c>
      <c r="AL4" s="5">
        <v>76.983173260073272</v>
      </c>
      <c r="AM4" s="64"/>
      <c r="AN4" s="5">
        <v>62.689556410256422</v>
      </c>
      <c r="AO4" s="5">
        <v>69.819057142857162</v>
      </c>
      <c r="AP4" s="5">
        <v>76.983173260073272</v>
      </c>
      <c r="AQ4" s="5">
        <v>84.181904761904761</v>
      </c>
      <c r="AR4" s="64"/>
      <c r="AS4" s="5">
        <v>69.819057142857162</v>
      </c>
      <c r="AT4" s="5">
        <v>76.983173260073272</v>
      </c>
      <c r="AU4" s="5">
        <v>84.181904761904761</v>
      </c>
      <c r="AV4" s="5">
        <v>91.415251648351656</v>
      </c>
      <c r="AW4" s="64"/>
      <c r="AX4" s="5">
        <v>76.983173260073272</v>
      </c>
      <c r="AY4" s="5">
        <v>84.181904761904761</v>
      </c>
      <c r="AZ4" s="5">
        <v>91.415251648351656</v>
      </c>
      <c r="BA4" s="69"/>
      <c r="BB4" s="64"/>
      <c r="BC4" s="69">
        <v>15.130479967948716</v>
      </c>
      <c r="BD4" s="69">
        <v>21.941243985805862</v>
      </c>
      <c r="BE4" s="69">
        <v>28.78272370879121</v>
      </c>
      <c r="BF4" s="69">
        <v>35.664984136904764</v>
      </c>
      <c r="BG4" s="67">
        <v>0</v>
      </c>
      <c r="BH4" s="83">
        <f t="shared" ref="BH4:BH14" si="1">SUM(BC4:BF4)/2.5</f>
        <v>40.607772719780222</v>
      </c>
      <c r="BI4" s="69">
        <v>21.941243985805862</v>
      </c>
      <c r="BJ4" s="69">
        <v>28.78272370879121</v>
      </c>
      <c r="BK4" s="69">
        <v>35.664984136904764</v>
      </c>
      <c r="BL4" s="69">
        <v>42.581170270146522</v>
      </c>
      <c r="BM4" s="67">
        <v>0</v>
      </c>
      <c r="BN4" s="69">
        <v>28.78272370879121</v>
      </c>
      <c r="BO4" s="69">
        <v>35.664984136904764</v>
      </c>
      <c r="BP4" s="69">
        <v>42.581170270146522</v>
      </c>
      <c r="BQ4" s="69">
        <v>49.524307108516481</v>
      </c>
      <c r="BR4" s="67">
        <v>0</v>
      </c>
      <c r="BS4" s="69">
        <v>35.664984136904764</v>
      </c>
      <c r="BT4" s="69">
        <v>42.581170270146522</v>
      </c>
      <c r="BU4" s="69">
        <v>49.524307108516481</v>
      </c>
      <c r="BV4" s="69">
        <v>56.504542728937743</v>
      </c>
      <c r="BW4" s="67">
        <v>0</v>
      </c>
      <c r="BX4" s="69">
        <v>42.581170270146522</v>
      </c>
      <c r="BY4" s="69">
        <v>49.524307108516481</v>
      </c>
      <c r="BZ4" s="69">
        <v>56.504542728937743</v>
      </c>
      <c r="CA4" s="69">
        <v>63.522459823717959</v>
      </c>
      <c r="CB4" s="67">
        <v>0</v>
      </c>
      <c r="CC4" s="69">
        <v>49.524307108516481</v>
      </c>
      <c r="CD4" s="69">
        <v>56.504542728937743</v>
      </c>
      <c r="CE4" s="69">
        <v>63.522459823717959</v>
      </c>
      <c r="CF4" s="69">
        <v>70.655512383241771</v>
      </c>
      <c r="CG4" s="67">
        <v>0</v>
      </c>
      <c r="CH4" s="69">
        <v>56.504542728937743</v>
      </c>
      <c r="CI4" s="69">
        <v>63.522459823717959</v>
      </c>
      <c r="CJ4" s="69">
        <v>70.655512383241771</v>
      </c>
      <c r="CK4" s="69">
        <v>77.823180327380953</v>
      </c>
      <c r="CL4" s="67">
        <v>0</v>
      </c>
      <c r="CM4" s="69">
        <v>63.522459823717959</v>
      </c>
      <c r="CN4" s="69">
        <v>70.655512383241771</v>
      </c>
      <c r="CO4" s="69">
        <v>77.823180327380953</v>
      </c>
      <c r="CP4" s="69">
        <v>85.025463656135543</v>
      </c>
      <c r="CQ4" s="67">
        <v>0</v>
      </c>
      <c r="CR4" s="69">
        <v>70.655512383241771</v>
      </c>
      <c r="CS4" s="69">
        <v>77.823180327380953</v>
      </c>
      <c r="CT4" s="69">
        <v>85.025463656135543</v>
      </c>
      <c r="CU4" s="69">
        <v>92.26236236950551</v>
      </c>
      <c r="CV4" s="67">
        <v>0</v>
      </c>
      <c r="CW4" s="69">
        <v>77.823180327380953</v>
      </c>
      <c r="CX4" s="69">
        <v>85.025463656135543</v>
      </c>
      <c r="CY4" s="69">
        <v>92.26236236950551</v>
      </c>
      <c r="CZ4" s="5"/>
      <c r="DA4" s="67">
        <v>0</v>
      </c>
      <c r="DB4" s="5">
        <v>17.431424679487179</v>
      </c>
      <c r="DC4" s="5">
        <v>25.225895283882796</v>
      </c>
      <c r="DD4" s="5">
        <v>33.064994093406604</v>
      </c>
      <c r="DE4" s="5">
        <v>40.938221108058606</v>
      </c>
      <c r="DF4" s="64"/>
      <c r="DG4" s="83">
        <f t="shared" ref="DG4:DG14" si="2">SUM(DB4:DE4)/2.5</f>
        <v>46.664214065934075</v>
      </c>
      <c r="DH4" s="5">
        <v>25.225895283882796</v>
      </c>
      <c r="DI4" s="5">
        <v>33.064994093406604</v>
      </c>
      <c r="DJ4" s="5">
        <v>40.938221108058606</v>
      </c>
      <c r="DK4" s="5">
        <v>48.84557632783882</v>
      </c>
      <c r="DL4" s="64"/>
      <c r="DM4" s="5">
        <v>33.064994093406604</v>
      </c>
      <c r="DN4" s="5">
        <v>40.938221108058606</v>
      </c>
      <c r="DO4" s="5">
        <v>48.84557632783882</v>
      </c>
      <c r="DP4" s="5">
        <v>56.787059752747247</v>
      </c>
      <c r="DQ4" s="64"/>
      <c r="DR4" s="5">
        <v>40.938221108058606</v>
      </c>
      <c r="DS4" s="5">
        <v>48.84557632783882</v>
      </c>
      <c r="DT4" s="5">
        <v>56.787059752747247</v>
      </c>
      <c r="DU4" s="5">
        <v>64.751894459706961</v>
      </c>
      <c r="DV4" s="64"/>
      <c r="DW4" s="5">
        <v>48.84557632783882</v>
      </c>
      <c r="DX4" s="5">
        <v>56.787059752747247</v>
      </c>
      <c r="DY4" s="5">
        <v>64.751894459706961</v>
      </c>
      <c r="DZ4" s="5">
        <v>72.761588141025641</v>
      </c>
      <c r="EA4" s="64"/>
      <c r="EB4" s="5">
        <v>56.787059752747247</v>
      </c>
      <c r="EC4" s="5">
        <v>64.751894459706961</v>
      </c>
      <c r="ED4" s="5">
        <v>72.761588141025641</v>
      </c>
      <c r="EE4" s="5">
        <v>80.862775412087927</v>
      </c>
      <c r="EF4" s="64"/>
      <c r="EG4" s="5">
        <v>64.751894459706961</v>
      </c>
      <c r="EH4" s="5">
        <v>72.761588141025641</v>
      </c>
      <c r="EI4" s="5">
        <v>80.862775412087927</v>
      </c>
      <c r="EJ4" s="5">
        <v>88.998578067765578</v>
      </c>
      <c r="EK4" s="64"/>
      <c r="EL4" s="5">
        <v>72.761588141025641</v>
      </c>
      <c r="EM4" s="5">
        <v>80.862775412087927</v>
      </c>
      <c r="EN4" s="5">
        <v>88.998578067765578</v>
      </c>
      <c r="EO4" s="5">
        <v>97.168996108058607</v>
      </c>
      <c r="EP4" s="64"/>
      <c r="EQ4" s="5">
        <v>80.862775412087927</v>
      </c>
      <c r="ER4" s="5">
        <v>88.998578067765578</v>
      </c>
      <c r="ES4" s="5">
        <v>97.168996108058607</v>
      </c>
      <c r="ET4" s="5">
        <v>105.37402953296704</v>
      </c>
      <c r="EU4" s="68"/>
      <c r="EV4" s="5">
        <v>88.998578067765578</v>
      </c>
      <c r="EW4" s="5">
        <v>97.168996108058607</v>
      </c>
      <c r="EX4" s="5">
        <v>105.37402953296704</v>
      </c>
      <c r="EY4" s="5"/>
      <c r="EZ4" s="68"/>
      <c r="FA4" s="5">
        <v>26.632960164835172</v>
      </c>
      <c r="FB4" s="5">
        <v>38.074575353218208</v>
      </c>
      <c r="FC4" s="5">
        <v>49.588547684458405</v>
      </c>
      <c r="FD4" s="5">
        <v>61.159877158555737</v>
      </c>
      <c r="FE4" s="28"/>
      <c r="FF4" s="83">
        <f t="shared" ref="FF4:FF14" si="3">SUM(FA4:FD4)/2.5</f>
        <v>70.182384144427004</v>
      </c>
      <c r="FG4" s="5">
        <v>38.074575353218208</v>
      </c>
      <c r="FH4" s="5">
        <v>49.588547684458405</v>
      </c>
      <c r="FI4" s="5">
        <v>61.159877158555737</v>
      </c>
      <c r="FJ4" s="5">
        <v>72.788563775510198</v>
      </c>
      <c r="FK4" s="28"/>
      <c r="FL4" s="5">
        <v>49.588547684458405</v>
      </c>
      <c r="FM4" s="5">
        <v>61.159877158555737</v>
      </c>
      <c r="FN4" s="5">
        <v>72.788563775510198</v>
      </c>
      <c r="FO4" s="5">
        <v>84.45927786499216</v>
      </c>
      <c r="FP4" s="28"/>
      <c r="FQ4" s="5">
        <v>61.159877158555737</v>
      </c>
      <c r="FR4" s="5">
        <v>72.788563775510198</v>
      </c>
      <c r="FS4" s="5">
        <v>84.45927786499216</v>
      </c>
      <c r="FT4" s="5">
        <v>96.202612833594983</v>
      </c>
      <c r="FU4" s="28"/>
      <c r="FV4" s="5">
        <v>72.788563775510198</v>
      </c>
      <c r="FW4" s="5">
        <v>84.45927786499216</v>
      </c>
      <c r="FX4" s="5">
        <v>96.202612833594983</v>
      </c>
      <c r="FY4" s="5">
        <v>107.98784340659341</v>
      </c>
      <c r="FZ4" s="28"/>
      <c r="GA4" s="5">
        <v>84.45927786499216</v>
      </c>
      <c r="GB4" s="5">
        <v>96.202612833594983</v>
      </c>
      <c r="GC4" s="5">
        <v>107.98784340659341</v>
      </c>
      <c r="GD4" s="5">
        <v>117.16798469387759</v>
      </c>
      <c r="GE4" s="28"/>
      <c r="GF4" s="5">
        <v>96.202612833594983</v>
      </c>
      <c r="GG4" s="5">
        <v>107.98784340659341</v>
      </c>
      <c r="GH4" s="5">
        <v>117.16798469387759</v>
      </c>
      <c r="GI4" s="5">
        <v>126.38274136577711</v>
      </c>
      <c r="GJ4" s="28"/>
      <c r="GK4" s="5">
        <v>107.98784340659341</v>
      </c>
      <c r="GL4" s="5">
        <v>117.16798469387759</v>
      </c>
      <c r="GM4" s="5">
        <v>126.38274136577711</v>
      </c>
      <c r="GN4" s="5">
        <v>135.63211342229201</v>
      </c>
      <c r="GO4" s="28"/>
      <c r="GP4" s="5">
        <v>117.16798469387759</v>
      </c>
      <c r="GQ4" s="5">
        <v>126.38274136577711</v>
      </c>
      <c r="GR4" s="5">
        <v>135.63211342229201</v>
      </c>
      <c r="GS4" s="5">
        <v>144.91610086342232</v>
      </c>
      <c r="GT4" s="28"/>
      <c r="GU4" s="5">
        <v>126.38274136577711</v>
      </c>
      <c r="GV4" s="5">
        <v>135.63211342229201</v>
      </c>
      <c r="GW4" s="5">
        <v>144.91610086342232</v>
      </c>
      <c r="GX4" s="5"/>
      <c r="GY4" s="28"/>
      <c r="GZ4" s="5">
        <v>41.179769459706968</v>
      </c>
      <c r="HA4" s="5">
        <v>57.531239867870234</v>
      </c>
      <c r="HB4" s="5">
        <v>73.999695624018855</v>
      </c>
      <c r="HC4" s="5">
        <v>90.55963672815281</v>
      </c>
      <c r="HD4" s="29"/>
      <c r="HE4" s="83">
        <f t="shared" ref="HE4:HE14" si="4">SUM(GZ4:HC4)/2.5</f>
        <v>105.30813667189955</v>
      </c>
      <c r="HF4" s="5">
        <v>57.531239867870234</v>
      </c>
      <c r="HG4" s="5">
        <v>73.999695624018855</v>
      </c>
      <c r="HH4" s="5">
        <v>90.55963672815281</v>
      </c>
      <c r="HI4" s="5">
        <v>107.21106318027212</v>
      </c>
      <c r="HJ4" s="29"/>
      <c r="HK4" s="5">
        <v>73.999695624018855</v>
      </c>
      <c r="HL4" s="5">
        <v>90.55963672815281</v>
      </c>
      <c r="HM4" s="5">
        <v>107.21106318027212</v>
      </c>
      <c r="HN4" s="5">
        <v>123.93864531004711</v>
      </c>
      <c r="HO4" s="29"/>
      <c r="HP4" s="5">
        <v>90.55963672815281</v>
      </c>
      <c r="HQ4" s="5">
        <v>107.21106318027212</v>
      </c>
      <c r="HR4" s="5">
        <v>123.93864531004711</v>
      </c>
      <c r="HS4" s="5">
        <v>140.76219960099425</v>
      </c>
      <c r="HT4" s="29"/>
      <c r="HU4" s="5">
        <v>107.21106318027212</v>
      </c>
      <c r="HV4" s="5">
        <v>123.93864531004711</v>
      </c>
      <c r="HW4" s="5">
        <v>140.76219960099425</v>
      </c>
      <c r="HX4" s="5">
        <v>157.67250847069599</v>
      </c>
      <c r="HY4" s="29"/>
      <c r="HZ4" s="5">
        <v>123.93864531004711</v>
      </c>
      <c r="IA4" s="5">
        <v>140.76219960099425</v>
      </c>
      <c r="IB4" s="5">
        <v>157.67250847069599</v>
      </c>
      <c r="IC4" s="5">
        <v>172.06922164442699</v>
      </c>
      <c r="ID4" s="29"/>
      <c r="IE4" s="5">
        <v>140.76219960099425</v>
      </c>
      <c r="IF4" s="5">
        <v>157.67250847069599</v>
      </c>
      <c r="IG4" s="5">
        <v>172.06922164442699</v>
      </c>
      <c r="IH4" s="5">
        <v>186.5351655873888</v>
      </c>
      <c r="II4" s="29"/>
      <c r="IJ4" s="5">
        <v>157.67250847069599</v>
      </c>
      <c r="IK4" s="5">
        <v>172.06922164442699</v>
      </c>
      <c r="IL4" s="5">
        <v>186.5351655873888</v>
      </c>
      <c r="IM4" s="5">
        <v>201.07034029958137</v>
      </c>
      <c r="IN4" s="29"/>
      <c r="IO4" s="5">
        <v>172.06922164442699</v>
      </c>
      <c r="IP4" s="5">
        <v>186.5351655873888</v>
      </c>
      <c r="IQ4" s="5">
        <v>201.07034029958137</v>
      </c>
      <c r="IR4" s="5">
        <v>215.67474578100473</v>
      </c>
      <c r="IS4" s="29"/>
      <c r="IT4" s="5">
        <v>186.5351655873888</v>
      </c>
      <c r="IU4" s="5">
        <v>201.07034029958137</v>
      </c>
      <c r="IV4" s="5">
        <v>215.67474578100473</v>
      </c>
      <c r="IW4" s="5"/>
      <c r="IX4" s="29"/>
      <c r="IY4" s="23"/>
      <c r="IZ4" s="23"/>
      <c r="JA4" s="23"/>
      <c r="JB4" s="30" t="s">
        <v>72</v>
      </c>
      <c r="JC4" s="30" t="s">
        <v>72</v>
      </c>
      <c r="JD4" s="31" t="s">
        <v>72</v>
      </c>
      <c r="JE4" s="32" t="s">
        <v>72</v>
      </c>
      <c r="JF4" s="33" t="s">
        <v>72</v>
      </c>
    </row>
    <row r="5" spans="1:266" s="6" customFormat="1" ht="14.5" customHeight="1" x14ac:dyDescent="0.35">
      <c r="A5" s="557"/>
      <c r="B5" s="24" t="s">
        <v>3</v>
      </c>
      <c r="C5" s="25"/>
      <c r="D5" s="5">
        <v>8.9687340061781171</v>
      </c>
      <c r="E5" s="5">
        <v>12.908511187370319</v>
      </c>
      <c r="F5" s="5">
        <v>16.859548011963998</v>
      </c>
      <c r="G5" s="5">
        <v>20.841659864574527</v>
      </c>
      <c r="H5" s="64"/>
      <c r="I5" s="83">
        <f t="shared" si="0"/>
        <v>23.831381228034786</v>
      </c>
      <c r="J5" s="5">
        <v>12.908511187370319</v>
      </c>
      <c r="K5" s="5">
        <v>16.859548011963998</v>
      </c>
      <c r="L5" s="5">
        <v>20.841659864574527</v>
      </c>
      <c r="M5" s="5">
        <v>24.844961168278843</v>
      </c>
      <c r="N5" s="64"/>
      <c r="O5" s="5">
        <v>16.859548011963998</v>
      </c>
      <c r="P5" s="5">
        <v>20.841659864574527</v>
      </c>
      <c r="Q5" s="5">
        <v>24.844961168278843</v>
      </c>
      <c r="R5" s="5">
        <v>28.859389423076923</v>
      </c>
      <c r="S5" s="64"/>
      <c r="T5" s="5">
        <v>20.841659864574527</v>
      </c>
      <c r="U5" s="5">
        <v>24.844961168278843</v>
      </c>
      <c r="V5" s="5">
        <v>28.859389423076923</v>
      </c>
      <c r="W5" s="5">
        <v>32.905025398199555</v>
      </c>
      <c r="X5" s="64"/>
      <c r="Y5" s="5">
        <v>24.844961168278843</v>
      </c>
      <c r="Z5" s="5">
        <v>28.859389423076923</v>
      </c>
      <c r="AA5" s="5">
        <v>32.905025398199555</v>
      </c>
      <c r="AB5" s="5">
        <v>36.971850824415959</v>
      </c>
      <c r="AC5" s="64"/>
      <c r="AD5" s="5">
        <v>28.859389423076923</v>
      </c>
      <c r="AE5" s="5">
        <v>32.905025398199555</v>
      </c>
      <c r="AF5" s="5">
        <v>36.971850824415959</v>
      </c>
      <c r="AG5" s="5">
        <v>40.834127617014389</v>
      </c>
      <c r="AH5" s="64"/>
      <c r="AI5" s="5">
        <v>32.905025398199555</v>
      </c>
      <c r="AJ5" s="5">
        <v>36.971850824415959</v>
      </c>
      <c r="AK5" s="5">
        <v>40.834127617014389</v>
      </c>
      <c r="AL5" s="5">
        <v>44.715635178843584</v>
      </c>
      <c r="AM5" s="64"/>
      <c r="AN5" s="5">
        <v>36.971850824415959</v>
      </c>
      <c r="AO5" s="5">
        <v>40.834127617014389</v>
      </c>
      <c r="AP5" s="5">
        <v>44.715635178843584</v>
      </c>
      <c r="AQ5" s="5">
        <v>48.616373509903546</v>
      </c>
      <c r="AR5" s="64"/>
      <c r="AS5" s="5">
        <v>40.834127617014389</v>
      </c>
      <c r="AT5" s="5">
        <v>44.715635178843584</v>
      </c>
      <c r="AU5" s="5">
        <v>48.616373509903546</v>
      </c>
      <c r="AV5" s="5">
        <v>52.536342610194282</v>
      </c>
      <c r="AW5" s="64"/>
      <c r="AX5" s="5">
        <v>44.715635178843584</v>
      </c>
      <c r="AY5" s="5">
        <v>48.616373509903546</v>
      </c>
      <c r="AZ5" s="5">
        <v>52.536342610194282</v>
      </c>
      <c r="BA5" s="69"/>
      <c r="BB5" s="64"/>
      <c r="BC5" s="69">
        <v>9.2223331948800382</v>
      </c>
      <c r="BD5" s="69">
        <v>13.171467533524169</v>
      </c>
      <c r="BE5" s="69">
        <v>17.138885914608228</v>
      </c>
      <c r="BF5" s="69">
        <v>21.134023866978374</v>
      </c>
      <c r="BG5" s="67">
        <v>0</v>
      </c>
      <c r="BH5" s="83">
        <f t="shared" si="1"/>
        <v>24.266684203996327</v>
      </c>
      <c r="BI5" s="69">
        <v>13.171467533524169</v>
      </c>
      <c r="BJ5" s="69">
        <v>17.138885914608228</v>
      </c>
      <c r="BK5" s="69">
        <v>21.134023866978374</v>
      </c>
      <c r="BL5" s="69">
        <v>25.150455765634604</v>
      </c>
      <c r="BM5" s="67">
        <v>0</v>
      </c>
      <c r="BN5" s="69">
        <v>17.138885914608228</v>
      </c>
      <c r="BO5" s="69">
        <v>21.134023866978374</v>
      </c>
      <c r="BP5" s="69">
        <v>25.150455765634604</v>
      </c>
      <c r="BQ5" s="69">
        <v>29.181640985576923</v>
      </c>
      <c r="BR5" s="67">
        <v>0</v>
      </c>
      <c r="BS5" s="69">
        <v>21.134023866978374</v>
      </c>
      <c r="BT5" s="69">
        <v>25.150455765634604</v>
      </c>
      <c r="BU5" s="69">
        <v>29.181640985576923</v>
      </c>
      <c r="BV5" s="69">
        <v>33.237094671036097</v>
      </c>
      <c r="BW5" s="67">
        <v>0</v>
      </c>
      <c r="BX5" s="69">
        <v>25.150455765634604</v>
      </c>
      <c r="BY5" s="69">
        <v>29.181640985576923</v>
      </c>
      <c r="BZ5" s="69">
        <v>33.237094671036097</v>
      </c>
      <c r="CA5" s="69">
        <v>37.31736417778135</v>
      </c>
      <c r="CB5" s="67">
        <v>0</v>
      </c>
      <c r="CC5" s="69">
        <v>29.181640985576923</v>
      </c>
      <c r="CD5" s="69">
        <v>33.237094671036097</v>
      </c>
      <c r="CE5" s="69">
        <v>37.31736417778135</v>
      </c>
      <c r="CF5" s="69">
        <v>41.181146475187475</v>
      </c>
      <c r="CG5" s="67">
        <v>0</v>
      </c>
      <c r="CH5" s="69">
        <v>33.237094671036097</v>
      </c>
      <c r="CI5" s="69">
        <v>37.31736417778135</v>
      </c>
      <c r="CJ5" s="69">
        <v>41.181146475187475</v>
      </c>
      <c r="CK5" s="69">
        <v>45.06415954182436</v>
      </c>
      <c r="CL5" s="67">
        <v>0</v>
      </c>
      <c r="CM5" s="69">
        <v>37.31736417778135</v>
      </c>
      <c r="CN5" s="69">
        <v>41.181146475187475</v>
      </c>
      <c r="CO5" s="69">
        <v>45.06415954182436</v>
      </c>
      <c r="CP5" s="69">
        <v>48.966403377692018</v>
      </c>
      <c r="CQ5" s="67">
        <v>0</v>
      </c>
      <c r="CR5" s="69">
        <v>41.181146475187475</v>
      </c>
      <c r="CS5" s="69">
        <v>45.06415954182436</v>
      </c>
      <c r="CT5" s="69">
        <v>48.966403377692018</v>
      </c>
      <c r="CU5" s="69">
        <v>52.887877982790442</v>
      </c>
      <c r="CV5" s="67">
        <v>0</v>
      </c>
      <c r="CW5" s="69">
        <v>45.06415954182436</v>
      </c>
      <c r="CX5" s="69">
        <v>48.966403377692018</v>
      </c>
      <c r="CY5" s="69">
        <v>52.887877982790442</v>
      </c>
      <c r="CZ5" s="5"/>
      <c r="DA5" s="67">
        <v>0</v>
      </c>
      <c r="DB5" s="5">
        <v>10.077918501370423</v>
      </c>
      <c r="DC5" s="5">
        <v>14.429045802754938</v>
      </c>
      <c r="DD5" s="5">
        <v>18.811502459079378</v>
      </c>
      <c r="DE5" s="5">
        <v>23.215447124189915</v>
      </c>
      <c r="DF5" s="64"/>
      <c r="DG5" s="83">
        <f t="shared" si="2"/>
        <v>26.613565554957859</v>
      </c>
      <c r="DH5" s="5">
        <v>14.429045802754938</v>
      </c>
      <c r="DI5" s="5">
        <v>18.811502459079378</v>
      </c>
      <c r="DJ5" s="5">
        <v>23.215447124189915</v>
      </c>
      <c r="DK5" s="5">
        <v>27.640879798086527</v>
      </c>
      <c r="DL5" s="64"/>
      <c r="DM5" s="5">
        <v>18.811502459079378</v>
      </c>
      <c r="DN5" s="5">
        <v>23.215447124189915</v>
      </c>
      <c r="DO5" s="5">
        <v>27.640879798086527</v>
      </c>
      <c r="DP5" s="5">
        <v>32.087800480769225</v>
      </c>
      <c r="DQ5" s="64"/>
      <c r="DR5" s="5">
        <v>23.215447124189915</v>
      </c>
      <c r="DS5" s="5">
        <v>27.640879798086527</v>
      </c>
      <c r="DT5" s="5">
        <v>32.087800480769225</v>
      </c>
      <c r="DU5" s="5">
        <v>36.54610244146879</v>
      </c>
      <c r="DV5" s="64"/>
      <c r="DW5" s="5">
        <v>27.640879798086527</v>
      </c>
      <c r="DX5" s="5">
        <v>32.087800480769225</v>
      </c>
      <c r="DY5" s="5">
        <v>36.54610244146879</v>
      </c>
      <c r="DZ5" s="5">
        <v>41.03595491095443</v>
      </c>
      <c r="EA5" s="64"/>
      <c r="EB5" s="5">
        <v>32.087800480769225</v>
      </c>
      <c r="EC5" s="5">
        <v>36.54610244146879</v>
      </c>
      <c r="ED5" s="5">
        <v>41.03595491095443</v>
      </c>
      <c r="EE5" s="5">
        <v>45.287148530475932</v>
      </c>
      <c r="EF5" s="64"/>
      <c r="EG5" s="5">
        <v>36.54610244146879</v>
      </c>
      <c r="EH5" s="5">
        <v>41.03595491095443</v>
      </c>
      <c r="EI5" s="5">
        <v>45.287148530475932</v>
      </c>
      <c r="EJ5" s="5">
        <v>49.557572919228207</v>
      </c>
      <c r="EK5" s="64"/>
      <c r="EL5" s="5">
        <v>41.03595491095443</v>
      </c>
      <c r="EM5" s="5">
        <v>45.287148530475932</v>
      </c>
      <c r="EN5" s="5">
        <v>49.557572919228207</v>
      </c>
      <c r="EO5" s="5">
        <v>53.847228077211248</v>
      </c>
      <c r="EP5" s="64"/>
      <c r="EQ5" s="5">
        <v>45.287148530475932</v>
      </c>
      <c r="ER5" s="5">
        <v>49.557572919228207</v>
      </c>
      <c r="ES5" s="5">
        <v>53.847228077211248</v>
      </c>
      <c r="ET5" s="5">
        <v>58.156114004425064</v>
      </c>
      <c r="EU5" s="68"/>
      <c r="EV5" s="5">
        <v>49.557572919228207</v>
      </c>
      <c r="EW5" s="5">
        <v>53.847228077211248</v>
      </c>
      <c r="EX5" s="5">
        <v>58.156114004425064</v>
      </c>
      <c r="EY5" s="5"/>
      <c r="EZ5" s="68"/>
      <c r="FA5" s="5">
        <v>14.855441277472533</v>
      </c>
      <c r="FB5" s="5">
        <v>21.045622252747254</v>
      </c>
      <c r="FC5" s="5">
        <v>27.277819253663004</v>
      </c>
      <c r="FD5" s="5">
        <v>33.543474587912094</v>
      </c>
      <c r="FE5" s="28"/>
      <c r="FF5" s="83">
        <f t="shared" si="3"/>
        <v>38.688942948717951</v>
      </c>
      <c r="FG5" s="5">
        <v>21.045622252747254</v>
      </c>
      <c r="FH5" s="5">
        <v>27.277819253663004</v>
      </c>
      <c r="FI5" s="5">
        <v>33.543474587912094</v>
      </c>
      <c r="FJ5" s="5">
        <v>39.842588255494519</v>
      </c>
      <c r="FK5" s="28"/>
      <c r="FL5" s="5">
        <v>27.277819253663004</v>
      </c>
      <c r="FM5" s="5">
        <v>33.543474587912094</v>
      </c>
      <c r="FN5" s="5">
        <v>39.842588255494519</v>
      </c>
      <c r="FO5" s="5">
        <v>46.166410256410259</v>
      </c>
      <c r="FP5" s="28"/>
      <c r="FQ5" s="5">
        <v>33.543474587912094</v>
      </c>
      <c r="FR5" s="5">
        <v>39.842588255494519</v>
      </c>
      <c r="FS5" s="5">
        <v>46.166410256410259</v>
      </c>
      <c r="FT5" s="5">
        <v>52.532402129120882</v>
      </c>
      <c r="FU5" s="28"/>
      <c r="FV5" s="5">
        <v>39.842588255494519</v>
      </c>
      <c r="FW5" s="5">
        <v>46.166410256410259</v>
      </c>
      <c r="FX5" s="5">
        <v>52.532402129120882</v>
      </c>
      <c r="FY5" s="5">
        <v>58.923025412087924</v>
      </c>
      <c r="FZ5" s="28"/>
      <c r="GA5" s="5">
        <v>46.166410256410259</v>
      </c>
      <c r="GB5" s="5">
        <v>52.532402129120882</v>
      </c>
      <c r="GC5" s="5">
        <v>58.923025412087924</v>
      </c>
      <c r="GD5" s="5">
        <v>63.716168727106229</v>
      </c>
      <c r="GE5" s="28"/>
      <c r="GF5" s="5">
        <v>52.532402129120882</v>
      </c>
      <c r="GG5" s="5">
        <v>58.923025412087924</v>
      </c>
      <c r="GH5" s="5">
        <v>63.716168727106229</v>
      </c>
      <c r="GI5" s="5">
        <v>68.528542811355322</v>
      </c>
      <c r="GJ5" s="28"/>
      <c r="GK5" s="5">
        <v>58.923025412087924</v>
      </c>
      <c r="GL5" s="5">
        <v>63.716168727106229</v>
      </c>
      <c r="GM5" s="5">
        <v>68.528542811355322</v>
      </c>
      <c r="GN5" s="5">
        <v>73.360147664835168</v>
      </c>
      <c r="GO5" s="28"/>
      <c r="GP5" s="5">
        <v>63.716168727106229</v>
      </c>
      <c r="GQ5" s="5">
        <v>68.528542811355322</v>
      </c>
      <c r="GR5" s="5">
        <v>73.360147664835168</v>
      </c>
      <c r="GS5" s="5">
        <v>78.210983287545787</v>
      </c>
      <c r="GT5" s="28"/>
      <c r="GU5" s="5">
        <v>68.528542811355322</v>
      </c>
      <c r="GV5" s="5">
        <v>73.360147664835168</v>
      </c>
      <c r="GW5" s="5">
        <v>78.210983287545787</v>
      </c>
      <c r="GX5" s="5"/>
      <c r="GY5" s="28"/>
      <c r="GZ5" s="5">
        <v>23.491052086535266</v>
      </c>
      <c r="HA5" s="5">
        <v>32.590052670886806</v>
      </c>
      <c r="HB5" s="5">
        <v>41.762398635819309</v>
      </c>
      <c r="HC5" s="5">
        <v>50.989690942871242</v>
      </c>
      <c r="HD5" s="29"/>
      <c r="HE5" s="83">
        <f t="shared" si="4"/>
        <v>59.533277734445051</v>
      </c>
      <c r="HF5" s="5">
        <v>32.590052670886806</v>
      </c>
      <c r="HG5" s="5">
        <v>41.762398635819309</v>
      </c>
      <c r="HH5" s="5">
        <v>50.989690942871242</v>
      </c>
      <c r="HI5" s="5">
        <v>60.271929592042575</v>
      </c>
      <c r="HJ5" s="29"/>
      <c r="HK5" s="5">
        <v>41.762398635819309</v>
      </c>
      <c r="HL5" s="5">
        <v>50.989690942871242</v>
      </c>
      <c r="HM5" s="5">
        <v>60.271929592042575</v>
      </c>
      <c r="HN5" s="5">
        <v>69.600364583333331</v>
      </c>
      <c r="HO5" s="29"/>
      <c r="HP5" s="5">
        <v>50.989690942871242</v>
      </c>
      <c r="HQ5" s="5">
        <v>60.271929592042575</v>
      </c>
      <c r="HR5" s="5">
        <v>69.600364583333331</v>
      </c>
      <c r="HS5" s="5">
        <v>78.982350724435832</v>
      </c>
      <c r="HT5" s="29"/>
      <c r="HU5" s="5">
        <v>60.271929592042575</v>
      </c>
      <c r="HV5" s="5">
        <v>69.600364583333331</v>
      </c>
      <c r="HW5" s="5">
        <v>78.982350724435832</v>
      </c>
      <c r="HX5" s="5">
        <v>88.420518784580807</v>
      </c>
      <c r="HY5" s="29"/>
      <c r="HZ5" s="5">
        <v>69.600364583333331</v>
      </c>
      <c r="IA5" s="5">
        <v>78.982350724435832</v>
      </c>
      <c r="IB5" s="5">
        <v>88.420518784580807</v>
      </c>
      <c r="IC5" s="5">
        <v>96.022548026812927</v>
      </c>
      <c r="ID5" s="29"/>
      <c r="IE5" s="5">
        <v>78.982350724435832</v>
      </c>
      <c r="IF5" s="5">
        <v>88.420518784580807</v>
      </c>
      <c r="IG5" s="5">
        <v>96.022548026812927</v>
      </c>
      <c r="IH5" s="5">
        <v>103.6630388075066</v>
      </c>
      <c r="II5" s="29"/>
      <c r="IJ5" s="5">
        <v>88.420518784580807</v>
      </c>
      <c r="IK5" s="5">
        <v>96.022548026812927</v>
      </c>
      <c r="IL5" s="5">
        <v>103.6630388075066</v>
      </c>
      <c r="IM5" s="5">
        <v>111.34199112666181</v>
      </c>
      <c r="IN5" s="29"/>
      <c r="IO5" s="5">
        <v>96.022548026812927</v>
      </c>
      <c r="IP5" s="5">
        <v>103.6630388075066</v>
      </c>
      <c r="IQ5" s="5">
        <v>111.34199112666181</v>
      </c>
      <c r="IR5" s="5">
        <v>119.05940498427853</v>
      </c>
      <c r="IS5" s="29"/>
      <c r="IT5" s="5">
        <v>103.6630388075066</v>
      </c>
      <c r="IU5" s="5">
        <v>111.34199112666181</v>
      </c>
      <c r="IV5" s="5">
        <v>119.05940498427853</v>
      </c>
      <c r="IW5" s="5"/>
      <c r="IX5" s="29"/>
      <c r="IY5" s="23"/>
      <c r="IZ5" s="23"/>
      <c r="JA5" s="23"/>
      <c r="JB5" s="30" t="s">
        <v>72</v>
      </c>
      <c r="JC5" s="30" t="s">
        <v>72</v>
      </c>
      <c r="JD5" s="31" t="s">
        <v>72</v>
      </c>
      <c r="JE5" s="32" t="s">
        <v>72</v>
      </c>
      <c r="JF5" s="33" t="s">
        <v>72</v>
      </c>
    </row>
    <row r="6" spans="1:266" s="6" customFormat="1" ht="14.5" customHeight="1" x14ac:dyDescent="0.35">
      <c r="A6" s="557"/>
      <c r="B6" s="24" t="s">
        <v>4</v>
      </c>
      <c r="C6" s="25"/>
      <c r="D6" s="5">
        <v>6.1721482054724097</v>
      </c>
      <c r="E6" s="5">
        <v>8.6050747017777489</v>
      </c>
      <c r="F6" s="5">
        <v>11.043715618224455</v>
      </c>
      <c r="G6" s="5">
        <v>13.506601724043302</v>
      </c>
      <c r="H6" s="64"/>
      <c r="I6" s="83">
        <f t="shared" si="0"/>
        <v>15.731016099807167</v>
      </c>
      <c r="J6" s="5">
        <v>8.6050747017777489</v>
      </c>
      <c r="K6" s="5">
        <v>11.043715618224455</v>
      </c>
      <c r="L6" s="5">
        <v>13.506601724043302</v>
      </c>
      <c r="M6" s="5">
        <v>15.984488788465056</v>
      </c>
      <c r="N6" s="64"/>
      <c r="O6" s="5">
        <v>11.043715618224455</v>
      </c>
      <c r="P6" s="5">
        <v>13.506601724043302</v>
      </c>
      <c r="Q6" s="5">
        <v>15.984488788465056</v>
      </c>
      <c r="R6" s="5">
        <v>18.467963349951258</v>
      </c>
      <c r="S6" s="64"/>
      <c r="T6" s="5">
        <v>13.506601724043302</v>
      </c>
      <c r="U6" s="5">
        <v>15.984488788465056</v>
      </c>
      <c r="V6" s="5">
        <v>18.467963349951258</v>
      </c>
      <c r="W6" s="5">
        <v>20.975810023886517</v>
      </c>
      <c r="X6" s="64"/>
      <c r="Y6" s="5">
        <v>15.984488788465056</v>
      </c>
      <c r="Z6" s="5">
        <v>18.467963349951258</v>
      </c>
      <c r="AA6" s="5">
        <v>20.975810023886517</v>
      </c>
      <c r="AB6" s="5">
        <v>23.498657656424687</v>
      </c>
      <c r="AC6" s="64"/>
      <c r="AD6" s="5">
        <v>18.467963349951258</v>
      </c>
      <c r="AE6" s="5">
        <v>20.975810023886517</v>
      </c>
      <c r="AF6" s="5">
        <v>23.498657656424687</v>
      </c>
      <c r="AG6" s="5">
        <v>26.079763549703262</v>
      </c>
      <c r="AH6" s="64"/>
      <c r="AI6" s="5">
        <v>20.975810023886517</v>
      </c>
      <c r="AJ6" s="5">
        <v>23.498657656424687</v>
      </c>
      <c r="AK6" s="5">
        <v>26.079763549703262</v>
      </c>
      <c r="AL6" s="5">
        <v>28.676254058366446</v>
      </c>
      <c r="AM6" s="64"/>
      <c r="AN6" s="5">
        <v>23.498657656424687</v>
      </c>
      <c r="AO6" s="5">
        <v>26.079763549703262</v>
      </c>
      <c r="AP6" s="5">
        <v>28.676254058366446</v>
      </c>
      <c r="AQ6" s="5">
        <v>31.288129182414256</v>
      </c>
      <c r="AR6" s="64"/>
      <c r="AS6" s="5">
        <v>26.079763549703262</v>
      </c>
      <c r="AT6" s="5">
        <v>28.676254058366446</v>
      </c>
      <c r="AU6" s="5">
        <v>31.288129182414256</v>
      </c>
      <c r="AV6" s="5">
        <v>33.915388921846677</v>
      </c>
      <c r="AW6" s="64"/>
      <c r="AX6" s="5">
        <v>28.676254058366446</v>
      </c>
      <c r="AY6" s="5">
        <v>31.288129182414256</v>
      </c>
      <c r="AZ6" s="5">
        <v>33.915388921846677</v>
      </c>
      <c r="BA6" s="69"/>
      <c r="BB6" s="64"/>
      <c r="BC6" s="69">
        <v>6.3437496928522181</v>
      </c>
      <c r="BD6" s="69">
        <v>8.7851494283402491</v>
      </c>
      <c r="BE6" s="69">
        <v>11.238834497431185</v>
      </c>
      <c r="BF6" s="69">
        <v>13.713629227048111</v>
      </c>
      <c r="BG6" s="67">
        <v>0</v>
      </c>
      <c r="BH6" s="83">
        <f t="shared" si="1"/>
        <v>16.032545138268706</v>
      </c>
      <c r="BI6" s="69">
        <v>8.7851494283402491</v>
      </c>
      <c r="BJ6" s="69">
        <v>11.238834497431185</v>
      </c>
      <c r="BK6" s="69">
        <v>13.713629227048111</v>
      </c>
      <c r="BL6" s="69">
        <v>16.203524867191021</v>
      </c>
      <c r="BM6" s="67">
        <v>0</v>
      </c>
      <c r="BN6" s="69">
        <v>11.238834497431185</v>
      </c>
      <c r="BO6" s="69">
        <v>13.713629227048111</v>
      </c>
      <c r="BP6" s="69">
        <v>16.203524867191021</v>
      </c>
      <c r="BQ6" s="69">
        <v>18.702402667859911</v>
      </c>
      <c r="BR6" s="67">
        <v>0</v>
      </c>
      <c r="BS6" s="69">
        <v>13.713629227048111</v>
      </c>
      <c r="BT6" s="69">
        <v>16.203524867191021</v>
      </c>
      <c r="BU6" s="69">
        <v>18.702402667859911</v>
      </c>
      <c r="BV6" s="69">
        <v>21.21916310982402</v>
      </c>
      <c r="BW6" s="67">
        <v>0</v>
      </c>
      <c r="BX6" s="69">
        <v>16.203524867191021</v>
      </c>
      <c r="BY6" s="69">
        <v>18.702402667859911</v>
      </c>
      <c r="BZ6" s="69">
        <v>21.21916310982402</v>
      </c>
      <c r="CA6" s="69">
        <v>23.754319173852572</v>
      </c>
      <c r="CB6" s="67">
        <v>0</v>
      </c>
      <c r="CC6" s="69">
        <v>18.702402667859911</v>
      </c>
      <c r="CD6" s="69">
        <v>21.21916310982402</v>
      </c>
      <c r="CE6" s="69">
        <v>23.754319173852572</v>
      </c>
      <c r="CF6" s="69">
        <v>26.336563871217681</v>
      </c>
      <c r="CG6" s="67">
        <v>0</v>
      </c>
      <c r="CH6" s="69">
        <v>21.21916310982402</v>
      </c>
      <c r="CI6" s="69">
        <v>23.754319173852572</v>
      </c>
      <c r="CJ6" s="69">
        <v>26.336563871217681</v>
      </c>
      <c r="CK6" s="69">
        <v>28.934193183967412</v>
      </c>
      <c r="CL6" s="67">
        <v>0</v>
      </c>
      <c r="CM6" s="69">
        <v>23.754319173852572</v>
      </c>
      <c r="CN6" s="69">
        <v>26.336563871217681</v>
      </c>
      <c r="CO6" s="69">
        <v>28.934193183967412</v>
      </c>
      <c r="CP6" s="69">
        <v>31.547207112101756</v>
      </c>
      <c r="CQ6" s="67">
        <v>0</v>
      </c>
      <c r="CR6" s="69">
        <v>26.336563871217681</v>
      </c>
      <c r="CS6" s="69">
        <v>28.934193183967412</v>
      </c>
      <c r="CT6" s="69">
        <v>31.547207112101756</v>
      </c>
      <c r="CU6" s="69">
        <v>34.175605655620714</v>
      </c>
      <c r="CV6" s="67">
        <v>0</v>
      </c>
      <c r="CW6" s="69">
        <v>28.934193183967412</v>
      </c>
      <c r="CX6" s="69">
        <v>31.547207112101756</v>
      </c>
      <c r="CY6" s="69">
        <v>34.175605655620714</v>
      </c>
      <c r="CZ6" s="5"/>
      <c r="DA6" s="67">
        <v>0</v>
      </c>
      <c r="DB6" s="5">
        <v>6.8547458617224093</v>
      </c>
      <c r="DC6" s="5">
        <v>9.5041893051431305</v>
      </c>
      <c r="DD6" s="5">
        <v>12.178121207166759</v>
      </c>
      <c r="DE6" s="5">
        <v>14.867339644716377</v>
      </c>
      <c r="DF6" s="64"/>
      <c r="DG6" s="83">
        <f t="shared" si="2"/>
        <v>17.361758407499469</v>
      </c>
      <c r="DH6" s="5">
        <v>9.5041893051431305</v>
      </c>
      <c r="DI6" s="5">
        <v>12.178121207166759</v>
      </c>
      <c r="DJ6" s="5">
        <v>14.867339644716377</v>
      </c>
      <c r="DK6" s="5">
        <v>17.571844617791982</v>
      </c>
      <c r="DL6" s="64"/>
      <c r="DM6" s="5">
        <v>12.178121207166759</v>
      </c>
      <c r="DN6" s="5">
        <v>14.867339644716377</v>
      </c>
      <c r="DO6" s="5">
        <v>17.571844617791982</v>
      </c>
      <c r="DP6" s="5">
        <v>20.291636126393566</v>
      </c>
      <c r="DQ6" s="64"/>
      <c r="DR6" s="5">
        <v>14.867339644716377</v>
      </c>
      <c r="DS6" s="5">
        <v>17.571844617791982</v>
      </c>
      <c r="DT6" s="5">
        <v>20.291636126393566</v>
      </c>
      <c r="DU6" s="5">
        <v>23.017258401290366</v>
      </c>
      <c r="DV6" s="64"/>
      <c r="DW6" s="5">
        <v>17.571844617791982</v>
      </c>
      <c r="DX6" s="5">
        <v>20.291636126393566</v>
      </c>
      <c r="DY6" s="5">
        <v>23.017258401290366</v>
      </c>
      <c r="DZ6" s="5">
        <v>25.767580673251612</v>
      </c>
      <c r="EA6" s="64"/>
      <c r="EB6" s="5">
        <v>20.291636126393566</v>
      </c>
      <c r="EC6" s="5">
        <v>23.017258401290366</v>
      </c>
      <c r="ED6" s="5">
        <v>25.767580673251612</v>
      </c>
      <c r="EE6" s="5">
        <v>28.544247984799419</v>
      </c>
      <c r="EF6" s="64"/>
      <c r="EG6" s="5">
        <v>23.017258401290366</v>
      </c>
      <c r="EH6" s="5">
        <v>25.767580673251612</v>
      </c>
      <c r="EI6" s="5">
        <v>28.544247984799419</v>
      </c>
      <c r="EJ6" s="5">
        <v>31.336299911731835</v>
      </c>
      <c r="EK6" s="64"/>
      <c r="EL6" s="5">
        <v>25.767580673251612</v>
      </c>
      <c r="EM6" s="5">
        <v>28.544247984799419</v>
      </c>
      <c r="EN6" s="5">
        <v>31.336299911731835</v>
      </c>
      <c r="EO6" s="5">
        <v>34.14373645404887</v>
      </c>
      <c r="EP6" s="64"/>
      <c r="EQ6" s="5">
        <v>28.544247984799419</v>
      </c>
      <c r="ER6" s="5">
        <v>31.336299911731835</v>
      </c>
      <c r="ES6" s="5">
        <v>34.14373645404887</v>
      </c>
      <c r="ET6" s="5">
        <v>36.966557611750524</v>
      </c>
      <c r="EU6" s="68"/>
      <c r="EV6" s="5">
        <v>31.336299911731835</v>
      </c>
      <c r="EW6" s="5">
        <v>34.14373645404887</v>
      </c>
      <c r="EX6" s="5">
        <v>36.966557611750524</v>
      </c>
      <c r="EY6" s="5"/>
      <c r="EZ6" s="68"/>
      <c r="FA6" s="5">
        <v>9.6673604760624006</v>
      </c>
      <c r="FB6" s="5">
        <v>13.229576779257068</v>
      </c>
      <c r="FC6" s="5">
        <v>16.821921683551494</v>
      </c>
      <c r="FD6" s="5">
        <v>20.436029804330293</v>
      </c>
      <c r="FE6" s="28"/>
      <c r="FF6" s="83">
        <f t="shared" si="3"/>
        <v>24.061955497280501</v>
      </c>
      <c r="FG6" s="5">
        <v>13.229576779257068</v>
      </c>
      <c r="FH6" s="5">
        <v>16.821921683551494</v>
      </c>
      <c r="FI6" s="5">
        <v>20.436029804330293</v>
      </c>
      <c r="FJ6" s="5">
        <v>24.07190114159345</v>
      </c>
      <c r="FK6" s="28"/>
      <c r="FL6" s="5">
        <v>16.821921683551494</v>
      </c>
      <c r="FM6" s="5">
        <v>20.436029804330293</v>
      </c>
      <c r="FN6" s="5">
        <v>24.07190114159345</v>
      </c>
      <c r="FO6" s="5">
        <v>27.720978003033292</v>
      </c>
      <c r="FP6" s="28"/>
      <c r="FQ6" s="5">
        <v>20.436029804330293</v>
      </c>
      <c r="FR6" s="5">
        <v>24.07190114159345</v>
      </c>
      <c r="FS6" s="5">
        <v>27.720978003033292</v>
      </c>
      <c r="FT6" s="5">
        <v>31.400337311726741</v>
      </c>
      <c r="FU6" s="28"/>
      <c r="FV6" s="5">
        <v>24.07190114159345</v>
      </c>
      <c r="FW6" s="5">
        <v>27.720978003033292</v>
      </c>
      <c r="FX6" s="5">
        <v>31.400337311726741</v>
      </c>
      <c r="FY6" s="5">
        <v>35.092825221519938</v>
      </c>
      <c r="FZ6" s="28"/>
      <c r="GA6" s="5">
        <v>27.720978003033292</v>
      </c>
      <c r="GB6" s="5">
        <v>31.400337311726741</v>
      </c>
      <c r="GC6" s="5">
        <v>35.092825221519938</v>
      </c>
      <c r="GD6" s="5">
        <v>38.096485227646291</v>
      </c>
      <c r="GE6" s="28"/>
      <c r="GF6" s="5">
        <v>31.400337311726741</v>
      </c>
      <c r="GG6" s="5">
        <v>35.092825221519938</v>
      </c>
      <c r="GH6" s="5">
        <v>38.096485227646291</v>
      </c>
      <c r="GI6" s="5">
        <v>41.115529849157262</v>
      </c>
      <c r="GJ6" s="28"/>
      <c r="GK6" s="5">
        <v>35.092825221519938</v>
      </c>
      <c r="GL6" s="5">
        <v>38.096485227646291</v>
      </c>
      <c r="GM6" s="5">
        <v>41.115529849157262</v>
      </c>
      <c r="GN6" s="5">
        <v>44.149959086052839</v>
      </c>
      <c r="GO6" s="28"/>
      <c r="GP6" s="5">
        <v>38.096485227646291</v>
      </c>
      <c r="GQ6" s="5">
        <v>41.115529849157262</v>
      </c>
      <c r="GR6" s="5">
        <v>44.149959086052839</v>
      </c>
      <c r="GS6" s="5">
        <v>47.199772938333041</v>
      </c>
      <c r="GT6" s="28"/>
      <c r="GU6" s="5">
        <v>41.115529849157262</v>
      </c>
      <c r="GV6" s="5">
        <v>44.149959086052839</v>
      </c>
      <c r="GW6" s="5">
        <v>47.199772938333041</v>
      </c>
      <c r="GX6" s="5"/>
      <c r="GY6" s="28"/>
      <c r="GZ6" s="5">
        <v>15.849029414707887</v>
      </c>
      <c r="HA6" s="5">
        <v>21.387612238246351</v>
      </c>
      <c r="HB6" s="5">
        <v>26.980812121487485</v>
      </c>
      <c r="HC6" s="5">
        <v>32.611061756738977</v>
      </c>
      <c r="HD6" s="29"/>
      <c r="HE6" s="83">
        <f t="shared" si="4"/>
        <v>38.73140621247228</v>
      </c>
      <c r="HF6" s="5">
        <v>21.387612238246351</v>
      </c>
      <c r="HG6" s="5">
        <v>26.980812121487485</v>
      </c>
      <c r="HH6" s="5">
        <v>32.611061756738977</v>
      </c>
      <c r="HI6" s="5">
        <v>38.278361144000812</v>
      </c>
      <c r="HJ6" s="29"/>
      <c r="HK6" s="5">
        <v>26.980812121487485</v>
      </c>
      <c r="HL6" s="5">
        <v>32.611061756738977</v>
      </c>
      <c r="HM6" s="5">
        <v>38.278361144000812</v>
      </c>
      <c r="HN6" s="5">
        <v>43.974152590965318</v>
      </c>
      <c r="HO6" s="29"/>
      <c r="HP6" s="5">
        <v>32.611061756738977</v>
      </c>
      <c r="HQ6" s="5">
        <v>38.278361144000812</v>
      </c>
      <c r="HR6" s="5">
        <v>43.974152590965318</v>
      </c>
      <c r="HS6" s="5">
        <v>49.706057251478647</v>
      </c>
      <c r="HT6" s="29"/>
      <c r="HU6" s="5">
        <v>38.278361144000812</v>
      </c>
      <c r="HV6" s="5">
        <v>43.974152590965318</v>
      </c>
      <c r="HW6" s="5">
        <v>49.706057251478647</v>
      </c>
      <c r="HX6" s="5">
        <v>55.475790510156159</v>
      </c>
      <c r="HY6" s="29"/>
      <c r="HZ6" s="5">
        <v>43.974152590965318</v>
      </c>
      <c r="IA6" s="5">
        <v>49.706057251478647</v>
      </c>
      <c r="IB6" s="5">
        <v>55.475790510156159</v>
      </c>
      <c r="IC6" s="5">
        <v>60.583040904753389</v>
      </c>
      <c r="ID6" s="29"/>
      <c r="IE6" s="5">
        <v>49.706057251478647</v>
      </c>
      <c r="IF6" s="5">
        <v>55.475790510156159</v>
      </c>
      <c r="IG6" s="5">
        <v>60.583040904753389</v>
      </c>
      <c r="IH6" s="5">
        <v>65.721060530119857</v>
      </c>
      <c r="II6" s="29"/>
      <c r="IJ6" s="5">
        <v>55.475790510156159</v>
      </c>
      <c r="IK6" s="5">
        <v>60.583040904753389</v>
      </c>
      <c r="IL6" s="5">
        <v>65.721060530119857</v>
      </c>
      <c r="IM6" s="5">
        <v>70.889849386255548</v>
      </c>
      <c r="IN6" s="29"/>
      <c r="IO6" s="5">
        <v>60.583040904753389</v>
      </c>
      <c r="IP6" s="5">
        <v>65.721060530119857</v>
      </c>
      <c r="IQ6" s="5">
        <v>70.889849386255548</v>
      </c>
      <c r="IR6" s="5">
        <v>76.089407473160477</v>
      </c>
      <c r="IS6" s="29"/>
      <c r="IT6" s="5">
        <v>65.721060530119857</v>
      </c>
      <c r="IU6" s="5">
        <v>70.889849386255548</v>
      </c>
      <c r="IV6" s="5">
        <v>76.089407473160477</v>
      </c>
      <c r="IW6" s="5"/>
      <c r="IX6" s="29"/>
      <c r="IY6" s="23"/>
      <c r="IZ6" s="23"/>
      <c r="JA6" s="23"/>
      <c r="JB6" s="30" t="s">
        <v>72</v>
      </c>
      <c r="JC6" s="30" t="s">
        <v>72</v>
      </c>
      <c r="JD6" s="31" t="s">
        <v>72</v>
      </c>
      <c r="JE6" s="32" t="s">
        <v>72</v>
      </c>
      <c r="JF6" s="33" t="s">
        <v>72</v>
      </c>
    </row>
    <row r="7" spans="1:266" s="6" customFormat="1" ht="14.5" customHeight="1" x14ac:dyDescent="0.35">
      <c r="A7" s="557"/>
      <c r="B7" s="24" t="s">
        <v>5</v>
      </c>
      <c r="C7" s="25"/>
      <c r="D7" s="5">
        <v>4.2743340368492548</v>
      </c>
      <c r="E7" s="5">
        <v>5.7784725640503423</v>
      </c>
      <c r="F7" s="5">
        <v>7.2840895320540255</v>
      </c>
      <c r="G7" s="5">
        <v>8.8086310947064579</v>
      </c>
      <c r="H7" s="64"/>
      <c r="I7" s="83">
        <f t="shared" si="0"/>
        <v>10.458210891064033</v>
      </c>
      <c r="J7" s="5">
        <v>5.7784725640503423</v>
      </c>
      <c r="K7" s="5">
        <v>7.2840895320540255</v>
      </c>
      <c r="L7" s="5">
        <v>8.8086310947064579</v>
      </c>
      <c r="M7" s="5">
        <v>10.343394367392261</v>
      </c>
      <c r="N7" s="64"/>
      <c r="O7" s="5">
        <v>7.2840895320540255</v>
      </c>
      <c r="P7" s="5">
        <v>8.8086310947064579</v>
      </c>
      <c r="Q7" s="5">
        <v>10.343394367392261</v>
      </c>
      <c r="R7" s="5">
        <v>11.879514927034498</v>
      </c>
      <c r="S7" s="64"/>
      <c r="T7" s="5">
        <v>8.8086310947064579</v>
      </c>
      <c r="U7" s="5">
        <v>10.343394367392261</v>
      </c>
      <c r="V7" s="5">
        <v>11.879514927034498</v>
      </c>
      <c r="W7" s="5">
        <v>13.434681235171643</v>
      </c>
      <c r="X7" s="64"/>
      <c r="Y7" s="5">
        <v>10.343394367392261</v>
      </c>
      <c r="Z7" s="5">
        <v>11.879514927034498</v>
      </c>
      <c r="AA7" s="5">
        <v>13.434681235171643</v>
      </c>
      <c r="AB7" s="5">
        <v>15.000069253342156</v>
      </c>
      <c r="AC7" s="64"/>
      <c r="AD7" s="5">
        <v>11.879514927034498</v>
      </c>
      <c r="AE7" s="5">
        <v>13.434681235171643</v>
      </c>
      <c r="AF7" s="5">
        <v>15.000069253342156</v>
      </c>
      <c r="AG7" s="5">
        <v>16.722167586487995</v>
      </c>
      <c r="AH7" s="64"/>
      <c r="AI7" s="5">
        <v>13.434681235171643</v>
      </c>
      <c r="AJ7" s="5">
        <v>15.000069253342156</v>
      </c>
      <c r="AK7" s="5">
        <v>16.722167586487995</v>
      </c>
      <c r="AL7" s="5">
        <v>18.4558043811723</v>
      </c>
      <c r="AM7" s="64"/>
      <c r="AN7" s="5">
        <v>15.000069253342156</v>
      </c>
      <c r="AO7" s="5">
        <v>16.722167586487995</v>
      </c>
      <c r="AP7" s="5">
        <v>18.4558043811723</v>
      </c>
      <c r="AQ7" s="5">
        <v>20.200979637395061</v>
      </c>
      <c r="AR7" s="64"/>
      <c r="AS7" s="5">
        <v>16.722167586487995</v>
      </c>
      <c r="AT7" s="5">
        <v>18.4558043811723</v>
      </c>
      <c r="AU7" s="5">
        <v>20.200979637395061</v>
      </c>
      <c r="AV7" s="5">
        <v>21.957693355156287</v>
      </c>
      <c r="AW7" s="64"/>
      <c r="AX7" s="5">
        <v>18.4558043811723</v>
      </c>
      <c r="AY7" s="5">
        <v>20.200979637395061</v>
      </c>
      <c r="AZ7" s="5">
        <v>21.957693355156287</v>
      </c>
      <c r="BA7" s="69"/>
      <c r="BB7" s="64"/>
      <c r="BC7" s="69">
        <v>4.4382447790367543</v>
      </c>
      <c r="BD7" s="69">
        <v>5.9503817317186121</v>
      </c>
      <c r="BE7" s="69">
        <v>7.4701845530876785</v>
      </c>
      <c r="BF7" s="69">
        <v>9.0059613681439608</v>
      </c>
      <c r="BG7" s="67">
        <v>0</v>
      </c>
      <c r="BH7" s="83">
        <f t="shared" si="1"/>
        <v>10.745908972794801</v>
      </c>
      <c r="BI7" s="69">
        <v>5.9503817317186121</v>
      </c>
      <c r="BJ7" s="69">
        <v>7.4701845530876785</v>
      </c>
      <c r="BK7" s="69">
        <v>9.0059613681439608</v>
      </c>
      <c r="BL7" s="69">
        <v>10.552055301887451</v>
      </c>
      <c r="BM7" s="67">
        <v>0</v>
      </c>
      <c r="BN7" s="69">
        <v>7.4701845530876785</v>
      </c>
      <c r="BO7" s="69">
        <v>9.0059613681439608</v>
      </c>
      <c r="BP7" s="69">
        <v>10.552055301887451</v>
      </c>
      <c r="BQ7" s="69">
        <v>12.102704479318151</v>
      </c>
      <c r="BR7" s="67">
        <v>0</v>
      </c>
      <c r="BS7" s="69">
        <v>9.0059613681439608</v>
      </c>
      <c r="BT7" s="69">
        <v>10.552055301887451</v>
      </c>
      <c r="BU7" s="69">
        <v>12.102704479318151</v>
      </c>
      <c r="BV7" s="69">
        <v>13.666289717743759</v>
      </c>
      <c r="BW7" s="67">
        <v>0</v>
      </c>
      <c r="BX7" s="69">
        <v>10.552055301887451</v>
      </c>
      <c r="BY7" s="69">
        <v>12.102704479318151</v>
      </c>
      <c r="BZ7" s="69">
        <v>13.666289717743759</v>
      </c>
      <c r="CA7" s="69">
        <v>15.243294622933501</v>
      </c>
      <c r="CB7" s="67">
        <v>0</v>
      </c>
      <c r="CC7" s="69">
        <v>12.102704479318151</v>
      </c>
      <c r="CD7" s="69">
        <v>13.666289717743759</v>
      </c>
      <c r="CE7" s="69">
        <v>15.243294622933501</v>
      </c>
      <c r="CF7" s="69">
        <v>16.966491039012034</v>
      </c>
      <c r="CG7" s="67">
        <v>0</v>
      </c>
      <c r="CH7" s="69">
        <v>13.666289717743759</v>
      </c>
      <c r="CI7" s="69">
        <v>15.243294622933501</v>
      </c>
      <c r="CJ7" s="69">
        <v>16.966491039012034</v>
      </c>
      <c r="CK7" s="69">
        <v>18.701225916629028</v>
      </c>
      <c r="CL7" s="67">
        <v>0</v>
      </c>
      <c r="CM7" s="69">
        <v>15.243294622933501</v>
      </c>
      <c r="CN7" s="69">
        <v>16.966491039012034</v>
      </c>
      <c r="CO7" s="69">
        <v>18.701225916629028</v>
      </c>
      <c r="CP7" s="69">
        <v>20.447499255784486</v>
      </c>
      <c r="CQ7" s="67">
        <v>0</v>
      </c>
      <c r="CR7" s="69">
        <v>16.966491039012034</v>
      </c>
      <c r="CS7" s="69">
        <v>18.701225916629028</v>
      </c>
      <c r="CT7" s="69">
        <v>20.447499255784486</v>
      </c>
      <c r="CU7" s="69">
        <v>22.205311056478404</v>
      </c>
      <c r="CV7" s="67">
        <v>0</v>
      </c>
      <c r="CW7" s="69">
        <v>18.701225916629028</v>
      </c>
      <c r="CX7" s="69">
        <v>20.447499255784486</v>
      </c>
      <c r="CY7" s="69">
        <v>22.205311056478404</v>
      </c>
      <c r="CZ7" s="5"/>
      <c r="DA7" s="67">
        <v>0</v>
      </c>
      <c r="DB7" s="5">
        <v>4.8388042892531011</v>
      </c>
      <c r="DC7" s="5">
        <v>6.461949306838803</v>
      </c>
      <c r="DD7" s="5">
        <v>8.1042511306117166</v>
      </c>
      <c r="DE7" s="5">
        <v>9.7570472605718432</v>
      </c>
      <c r="DF7" s="64"/>
      <c r="DG7" s="83">
        <f t="shared" si="2"/>
        <v>11.664820794910188</v>
      </c>
      <c r="DH7" s="5">
        <v>6.461949306838803</v>
      </c>
      <c r="DI7" s="5">
        <v>8.1042511306117166</v>
      </c>
      <c r="DJ7" s="5">
        <v>9.7570472605718432</v>
      </c>
      <c r="DK7" s="5">
        <v>11.420337696719182</v>
      </c>
      <c r="DL7" s="64"/>
      <c r="DM7" s="5">
        <v>8.1042511306117166</v>
      </c>
      <c r="DN7" s="5">
        <v>9.7570472605718432</v>
      </c>
      <c r="DO7" s="5">
        <v>11.420337696719182</v>
      </c>
      <c r="DP7" s="5">
        <v>13.094122439053733</v>
      </c>
      <c r="DQ7" s="64"/>
      <c r="DR7" s="5">
        <v>9.7570472605718432</v>
      </c>
      <c r="DS7" s="5">
        <v>11.420337696719182</v>
      </c>
      <c r="DT7" s="5">
        <v>13.094122439053733</v>
      </c>
      <c r="DU7" s="5">
        <v>14.769496679883183</v>
      </c>
      <c r="DV7" s="64"/>
      <c r="DW7" s="5">
        <v>11.420337696719182</v>
      </c>
      <c r="DX7" s="5">
        <v>13.094122439053733</v>
      </c>
      <c r="DY7" s="5">
        <v>14.769496679883183</v>
      </c>
      <c r="DZ7" s="5">
        <v>16.464229649976769</v>
      </c>
      <c r="EA7" s="64"/>
      <c r="EB7" s="5">
        <v>13.094122439053733</v>
      </c>
      <c r="EC7" s="5">
        <v>14.769496679883183</v>
      </c>
      <c r="ED7" s="5">
        <v>16.464229649976769</v>
      </c>
      <c r="EE7" s="5">
        <v>18.28561920908415</v>
      </c>
      <c r="EF7" s="64"/>
      <c r="EG7" s="5">
        <v>14.769496679883183</v>
      </c>
      <c r="EH7" s="5">
        <v>16.464229649976769</v>
      </c>
      <c r="EI7" s="5">
        <v>18.28561920908415</v>
      </c>
      <c r="EJ7" s="5">
        <v>20.118547229729991</v>
      </c>
      <c r="EK7" s="64"/>
      <c r="EL7" s="5">
        <v>16.464229649976769</v>
      </c>
      <c r="EM7" s="5">
        <v>18.28561920908415</v>
      </c>
      <c r="EN7" s="5">
        <v>20.118547229729991</v>
      </c>
      <c r="EO7" s="5">
        <v>21.963013711914293</v>
      </c>
      <c r="EP7" s="64"/>
      <c r="EQ7" s="5">
        <v>18.28561920908415</v>
      </c>
      <c r="ER7" s="5">
        <v>20.118547229729991</v>
      </c>
      <c r="ES7" s="5">
        <v>21.963013711914293</v>
      </c>
      <c r="ET7" s="5">
        <v>23.819018655637056</v>
      </c>
      <c r="EU7" s="68"/>
      <c r="EV7" s="5">
        <v>20.118547229729991</v>
      </c>
      <c r="EW7" s="5">
        <v>21.963013711914293</v>
      </c>
      <c r="EX7" s="5">
        <v>23.819018655637056</v>
      </c>
      <c r="EY7" s="5"/>
      <c r="EZ7" s="68"/>
      <c r="FA7" s="5">
        <v>7.7329349329360406</v>
      </c>
      <c r="FB7" s="5">
        <v>10.238659537861196</v>
      </c>
      <c r="FC7" s="5">
        <v>12.77071850405766</v>
      </c>
      <c r="FD7" s="5">
        <v>15.320449331525435</v>
      </c>
      <c r="FE7" s="28"/>
      <c r="FF7" s="83">
        <f t="shared" si="3"/>
        <v>18.425104922552134</v>
      </c>
      <c r="FG7" s="5">
        <v>10.238659537861196</v>
      </c>
      <c r="FH7" s="5">
        <v>12.77071850405766</v>
      </c>
      <c r="FI7" s="5">
        <v>15.320449331525435</v>
      </c>
      <c r="FJ7" s="5">
        <v>17.887852020264511</v>
      </c>
      <c r="FK7" s="28"/>
      <c r="FL7" s="5">
        <v>12.77071850405766</v>
      </c>
      <c r="FM7" s="5">
        <v>15.320449331525435</v>
      </c>
      <c r="FN7" s="5">
        <v>17.887852020264511</v>
      </c>
      <c r="FO7" s="5">
        <v>20.464062147197971</v>
      </c>
      <c r="FP7" s="28"/>
      <c r="FQ7" s="5">
        <v>15.320449331525435</v>
      </c>
      <c r="FR7" s="5">
        <v>17.887852020264511</v>
      </c>
      <c r="FS7" s="5">
        <v>20.464062147197971</v>
      </c>
      <c r="FT7" s="5">
        <v>23.066768173864279</v>
      </c>
      <c r="FU7" s="28"/>
      <c r="FV7" s="5">
        <v>17.887852020264511</v>
      </c>
      <c r="FW7" s="5">
        <v>20.464062147197971</v>
      </c>
      <c r="FX7" s="5">
        <v>23.066768173864279</v>
      </c>
      <c r="FY7" s="5">
        <v>25.678200869494201</v>
      </c>
      <c r="FZ7" s="28"/>
      <c r="GA7" s="5">
        <v>20.464062147197971</v>
      </c>
      <c r="GB7" s="5">
        <v>23.066768173864279</v>
      </c>
      <c r="GC7" s="5">
        <v>25.678200869494201</v>
      </c>
      <c r="GD7" s="5">
        <v>27.633869513808644</v>
      </c>
      <c r="GE7" s="28"/>
      <c r="GF7" s="5">
        <v>23.066768173864279</v>
      </c>
      <c r="GG7" s="5">
        <v>25.678200869494201</v>
      </c>
      <c r="GH7" s="5">
        <v>27.633869513808644</v>
      </c>
      <c r="GI7" s="5">
        <v>29.601076619661544</v>
      </c>
      <c r="GJ7" s="28"/>
      <c r="GK7" s="5">
        <v>25.678200869494201</v>
      </c>
      <c r="GL7" s="5">
        <v>27.633869513808644</v>
      </c>
      <c r="GM7" s="5">
        <v>29.601076619661544</v>
      </c>
      <c r="GN7" s="5">
        <v>31.579822187052905</v>
      </c>
      <c r="GO7" s="28"/>
      <c r="GP7" s="5">
        <v>27.633869513808644</v>
      </c>
      <c r="GQ7" s="5">
        <v>29.601076619661544</v>
      </c>
      <c r="GR7" s="5">
        <v>31.579822187052905</v>
      </c>
      <c r="GS7" s="5">
        <v>33.570106215982733</v>
      </c>
      <c r="GT7" s="28"/>
      <c r="GU7" s="5">
        <v>29.601076619661544</v>
      </c>
      <c r="GV7" s="5">
        <v>31.579822187052905</v>
      </c>
      <c r="GW7" s="5">
        <v>33.570106215982733</v>
      </c>
      <c r="GX7" s="5"/>
      <c r="GY7" s="28"/>
      <c r="GZ7" s="5">
        <v>12.283277683727601</v>
      </c>
      <c r="HA7" s="5">
        <v>16.123685767776919</v>
      </c>
      <c r="HB7" s="5">
        <v>20.00958501928476</v>
      </c>
      <c r="HC7" s="5">
        <v>23.923650438251126</v>
      </c>
      <c r="HD7" s="29"/>
      <c r="HE7" s="83">
        <f t="shared" si="4"/>
        <v>28.936079563616165</v>
      </c>
      <c r="HF7" s="5">
        <v>16.123685767776919</v>
      </c>
      <c r="HG7" s="5">
        <v>20.00958501928476</v>
      </c>
      <c r="HH7" s="5">
        <v>23.923650438251126</v>
      </c>
      <c r="HI7" s="5">
        <v>27.865882024675997</v>
      </c>
      <c r="HJ7" s="29"/>
      <c r="HK7" s="5">
        <v>20.00958501928476</v>
      </c>
      <c r="HL7" s="5">
        <v>23.923650438251126</v>
      </c>
      <c r="HM7" s="5">
        <v>27.865882024675997</v>
      </c>
      <c r="HN7" s="5">
        <v>31.827415355482472</v>
      </c>
      <c r="HO7" s="29"/>
      <c r="HP7" s="5">
        <v>23.923650438251126</v>
      </c>
      <c r="HQ7" s="5">
        <v>27.865882024675997</v>
      </c>
      <c r="HR7" s="5">
        <v>31.827415355482472</v>
      </c>
      <c r="HS7" s="5">
        <v>35.817034084516692</v>
      </c>
      <c r="HT7" s="29"/>
      <c r="HU7" s="5">
        <v>27.865882024675997</v>
      </c>
      <c r="HV7" s="5">
        <v>31.827415355482472</v>
      </c>
      <c r="HW7" s="5">
        <v>35.817034084516692</v>
      </c>
      <c r="HX7" s="5">
        <v>39.834738211778671</v>
      </c>
      <c r="HY7" s="29"/>
      <c r="HZ7" s="5">
        <v>31.827415355482472</v>
      </c>
      <c r="IA7" s="5">
        <v>35.817034084516692</v>
      </c>
      <c r="IB7" s="5">
        <v>39.834738211778671</v>
      </c>
      <c r="IC7" s="5">
        <v>43.323334876738954</v>
      </c>
      <c r="ID7" s="29"/>
      <c r="IE7" s="5">
        <v>35.817034084516692</v>
      </c>
      <c r="IF7" s="5">
        <v>39.834738211778671</v>
      </c>
      <c r="IG7" s="5">
        <v>43.323334876738954</v>
      </c>
      <c r="IH7" s="5">
        <v>46.835008464776145</v>
      </c>
      <c r="II7" s="29"/>
      <c r="IJ7" s="5">
        <v>39.834738211778671</v>
      </c>
      <c r="IK7" s="5">
        <v>43.323334876738954</v>
      </c>
      <c r="IL7" s="5">
        <v>46.835008464776145</v>
      </c>
      <c r="IM7" s="5">
        <v>50.369758975890285</v>
      </c>
      <c r="IN7" s="29"/>
      <c r="IO7" s="5">
        <v>43.323334876738954</v>
      </c>
      <c r="IP7" s="5">
        <v>46.835008464776145</v>
      </c>
      <c r="IQ7" s="5">
        <v>50.369758975890285</v>
      </c>
      <c r="IR7" s="5">
        <v>53.927586410081318</v>
      </c>
      <c r="IS7" s="29"/>
      <c r="IT7" s="5">
        <v>46.835008464776145</v>
      </c>
      <c r="IU7" s="5">
        <v>50.369758975890285</v>
      </c>
      <c r="IV7" s="5">
        <v>53.927586410081318</v>
      </c>
      <c r="IW7" s="5"/>
      <c r="IX7" s="29"/>
      <c r="IY7" s="23"/>
      <c r="IZ7" s="23"/>
      <c r="JA7" s="23"/>
      <c r="JB7" s="30" t="s">
        <v>72</v>
      </c>
      <c r="JC7" s="30" t="s">
        <v>72</v>
      </c>
      <c r="JD7" s="31" t="s">
        <v>72</v>
      </c>
      <c r="JE7" s="32" t="s">
        <v>72</v>
      </c>
      <c r="JF7" s="33" t="s">
        <v>72</v>
      </c>
    </row>
    <row r="8" spans="1:266" s="6" customFormat="1" ht="14.5" customHeight="1" x14ac:dyDescent="0.35">
      <c r="A8" s="557"/>
      <c r="B8" s="24" t="s">
        <v>6</v>
      </c>
      <c r="C8" s="25"/>
      <c r="D8" s="5">
        <v>3.382583341158842</v>
      </c>
      <c r="E8" s="5">
        <v>4.4736060522810535</v>
      </c>
      <c r="F8" s="5">
        <v>5.5644052902097902</v>
      </c>
      <c r="G8" s="5">
        <v>6.6720210549450556</v>
      </c>
      <c r="H8" s="64">
        <f t="shared" ref="H8:H18" si="5">E8+$JB8</f>
        <v>5.5505291292041301</v>
      </c>
      <c r="I8" s="83">
        <f t="shared" si="0"/>
        <v>8.0370462954378965</v>
      </c>
      <c r="J8" s="5">
        <v>4.4736060522810535</v>
      </c>
      <c r="K8" s="5">
        <v>5.5644052902097902</v>
      </c>
      <c r="L8" s="5">
        <v>6.6720210549450556</v>
      </c>
      <c r="M8" s="5">
        <v>7.787953346486848</v>
      </c>
      <c r="N8" s="64">
        <f t="shared" ref="N8:N18" si="6">K8+$JB8</f>
        <v>6.6413283671328669</v>
      </c>
      <c r="O8" s="5">
        <v>5.5644052902097902</v>
      </c>
      <c r="P8" s="5">
        <v>6.6720210549450556</v>
      </c>
      <c r="Q8" s="5">
        <v>7.787953346486848</v>
      </c>
      <c r="R8" s="5">
        <v>8.9035421648351623</v>
      </c>
      <c r="S8" s="64">
        <f t="shared" ref="S8:S18" si="7">P8+$JB8</f>
        <v>7.7489441318681322</v>
      </c>
      <c r="T8" s="5">
        <v>6.6720210549450556</v>
      </c>
      <c r="U8" s="5">
        <v>7.787953346486848</v>
      </c>
      <c r="V8" s="5">
        <v>8.9035421648351623</v>
      </c>
      <c r="W8" s="5">
        <v>10.036067509990014</v>
      </c>
      <c r="X8" s="64">
        <f t="shared" ref="X8:X18" si="8">U8+$JB8</f>
        <v>8.8648764234099247</v>
      </c>
      <c r="Y8" s="5">
        <v>7.787953346486848</v>
      </c>
      <c r="Z8" s="5">
        <v>8.9035421648351623</v>
      </c>
      <c r="AA8" s="5">
        <v>10.036067509990014</v>
      </c>
      <c r="AB8" s="5">
        <v>11.176909381951379</v>
      </c>
      <c r="AC8" s="64">
        <f t="shared" ref="AC8:AC18" si="9">Z8+$JB8</f>
        <v>9.9804652417582389</v>
      </c>
      <c r="AD8" s="5">
        <v>8.9035421648351623</v>
      </c>
      <c r="AE8" s="5">
        <v>10.036067509990014</v>
      </c>
      <c r="AF8" s="5">
        <v>11.176909381951379</v>
      </c>
      <c r="AG8" s="5">
        <v>12.341982809856807</v>
      </c>
      <c r="AH8" s="64">
        <f t="shared" ref="AH8:AH18" si="10">AE8+$JB8</f>
        <v>11.11299058691309</v>
      </c>
      <c r="AI8" s="5">
        <v>10.036067509990014</v>
      </c>
      <c r="AJ8" s="5">
        <v>11.176909381951379</v>
      </c>
      <c r="AK8" s="5">
        <v>12.341982809856807</v>
      </c>
      <c r="AL8" s="5">
        <v>13.515517776223772</v>
      </c>
      <c r="AM8" s="64">
        <f t="shared" ref="AM8:AM18" si="11">AJ8+$JB8</f>
        <v>12.253832458874456</v>
      </c>
      <c r="AN8" s="5">
        <v>11.176909381951379</v>
      </c>
      <c r="AO8" s="5">
        <v>12.341982809856807</v>
      </c>
      <c r="AP8" s="5">
        <v>13.515517776223772</v>
      </c>
      <c r="AQ8" s="5">
        <v>14.697514281052277</v>
      </c>
      <c r="AR8" s="64">
        <f t="shared" ref="AR8:AR18" si="12">AO8+$JB8</f>
        <v>13.418905886779884</v>
      </c>
      <c r="AS8" s="5">
        <v>12.341982809856807</v>
      </c>
      <c r="AT8" s="5">
        <v>13.515517776223772</v>
      </c>
      <c r="AU8" s="5">
        <v>14.697514281052277</v>
      </c>
      <c r="AV8" s="5">
        <v>15.88797232434232</v>
      </c>
      <c r="AW8" s="64">
        <f t="shared" ref="AW8:AW18" si="13">AT8+$JB8</f>
        <v>14.592440853146849</v>
      </c>
      <c r="AX8" s="5">
        <v>13.515517776223772</v>
      </c>
      <c r="AY8" s="5">
        <v>14.697514281052277</v>
      </c>
      <c r="AZ8" s="5">
        <v>15.88797232434232</v>
      </c>
      <c r="BA8" s="69"/>
      <c r="BB8" s="64">
        <f t="shared" ref="BB8:BB18" si="14">AY8+$JB$8</f>
        <v>15.774437357975353</v>
      </c>
      <c r="BC8" s="69">
        <v>3.5108686661588413</v>
      </c>
      <c r="BD8" s="69">
        <v>4.6095635522810534</v>
      </c>
      <c r="BE8" s="69">
        <v>5.7140794652097906</v>
      </c>
      <c r="BF8" s="69">
        <v>6.8325314049450556</v>
      </c>
      <c r="BG8" s="67">
        <f t="shared" ref="BG8:BG18" si="15">BD8+$JC8</f>
        <v>6.3018712445887459</v>
      </c>
      <c r="BH8" s="83">
        <f t="shared" si="1"/>
        <v>8.2668172354378964</v>
      </c>
      <c r="BI8" s="69">
        <v>4.6095635522810534</v>
      </c>
      <c r="BJ8" s="69">
        <v>5.7140794652097906</v>
      </c>
      <c r="BK8" s="69">
        <v>6.8325314049450556</v>
      </c>
      <c r="BL8" s="69">
        <v>7.9593943714868471</v>
      </c>
      <c r="BM8" s="67">
        <f t="shared" ref="BM8:BM18" si="16">BJ8+$JC8</f>
        <v>7.4063871575174822</v>
      </c>
      <c r="BN8" s="69">
        <v>5.7140794652097906</v>
      </c>
      <c r="BO8" s="69">
        <v>6.8325314049450556</v>
      </c>
      <c r="BP8" s="69">
        <v>7.9593943714868471</v>
      </c>
      <c r="BQ8" s="69">
        <v>9.0890393648351644</v>
      </c>
      <c r="BR8" s="67">
        <f t="shared" ref="BR8:BR18" si="17">BO8+$JC8</f>
        <v>8.5248390972527481</v>
      </c>
      <c r="BS8" s="69">
        <v>6.8325314049450556</v>
      </c>
      <c r="BT8" s="69">
        <v>7.9593943714868471</v>
      </c>
      <c r="BU8" s="69">
        <v>9.0890393648351644</v>
      </c>
      <c r="BV8" s="69">
        <v>10.229653384990012</v>
      </c>
      <c r="BW8" s="67">
        <f t="shared" ref="BW8:BW18" si="18">BT8+$JC8</f>
        <v>9.6517020637945397</v>
      </c>
      <c r="BX8" s="69">
        <v>7.9593943714868471</v>
      </c>
      <c r="BY8" s="69">
        <v>9.0890393648351644</v>
      </c>
      <c r="BZ8" s="69">
        <v>10.229653384990012</v>
      </c>
      <c r="CA8" s="69">
        <v>11.38170943195138</v>
      </c>
      <c r="CB8" s="67">
        <f t="shared" ref="CB8:CB18" si="19">BY8+$JC8</f>
        <v>10.781347057142856</v>
      </c>
      <c r="CC8" s="69">
        <v>9.0890393648351644</v>
      </c>
      <c r="CD8" s="69">
        <v>10.229653384990012</v>
      </c>
      <c r="CE8" s="69">
        <v>11.38170943195138</v>
      </c>
      <c r="CF8" s="69">
        <v>12.54772015985681</v>
      </c>
      <c r="CG8" s="67">
        <f t="shared" ref="CG8:CG18" si="20">CD8+$JC8</f>
        <v>11.921961077297704</v>
      </c>
      <c r="CH8" s="69">
        <v>10.229653384990012</v>
      </c>
      <c r="CI8" s="69">
        <v>11.38170943195138</v>
      </c>
      <c r="CJ8" s="69">
        <v>12.54772015985681</v>
      </c>
      <c r="CK8" s="69">
        <v>13.722192426223774</v>
      </c>
      <c r="CL8" s="67">
        <f t="shared" ref="CL8:CL18" si="21">CI8+$JC8</f>
        <v>13.074017124259072</v>
      </c>
      <c r="CM8" s="69">
        <v>11.38170943195138</v>
      </c>
      <c r="CN8" s="69">
        <v>12.54772015985681</v>
      </c>
      <c r="CO8" s="69">
        <v>13.722192426223774</v>
      </c>
      <c r="CP8" s="69">
        <v>14.905126231052281</v>
      </c>
      <c r="CQ8" s="67">
        <f t="shared" ref="CQ8:CQ18" si="22">CN8+$JC8</f>
        <v>14.240027852164502</v>
      </c>
      <c r="CR8" s="69">
        <v>12.54772015985681</v>
      </c>
      <c r="CS8" s="69">
        <v>13.722192426223774</v>
      </c>
      <c r="CT8" s="69">
        <v>14.905126231052281</v>
      </c>
      <c r="CU8" s="69">
        <v>16.096521574342326</v>
      </c>
      <c r="CV8" s="67">
        <f t="shared" ref="CV8:CV18" si="23">CS8+$JC8</f>
        <v>15.414500118531466</v>
      </c>
      <c r="CW8" s="69">
        <v>13.722192426223774</v>
      </c>
      <c r="CX8" s="69">
        <v>14.905126231052281</v>
      </c>
      <c r="CY8" s="69">
        <v>16.096521574342326</v>
      </c>
      <c r="CZ8" s="5"/>
      <c r="DA8" s="67">
        <f t="shared" ref="DA8:DA18" si="24">CX8+$JC8</f>
        <v>16.597433923359972</v>
      </c>
      <c r="DB8" s="5">
        <v>3.7875743796203798</v>
      </c>
      <c r="DC8" s="5">
        <v>4.9389791292041298</v>
      </c>
      <c r="DD8" s="5">
        <v>6.107430405594406</v>
      </c>
      <c r="DE8" s="5">
        <v>7.2844682087912105</v>
      </c>
      <c r="DF8" s="64">
        <f t="shared" ref="DF8:DF18" si="25">DC8+$JB8</f>
        <v>6.0159022061272065</v>
      </c>
      <c r="DG8" s="83">
        <f t="shared" si="2"/>
        <v>8.8473808492840504</v>
      </c>
      <c r="DH8" s="5">
        <v>4.9389791292041298</v>
      </c>
      <c r="DI8" s="5">
        <v>6.107430405594406</v>
      </c>
      <c r="DJ8" s="5">
        <v>7.2844682087912105</v>
      </c>
      <c r="DK8" s="5">
        <v>8.4700925387945389</v>
      </c>
      <c r="DL8" s="64">
        <f t="shared" ref="DL8:DL18" si="26">DI8+$JD8</f>
        <v>9.4920457902097901</v>
      </c>
      <c r="DM8" s="5">
        <v>6.107430405594406</v>
      </c>
      <c r="DN8" s="5">
        <v>7.2844682087912105</v>
      </c>
      <c r="DO8" s="5">
        <v>8.4700925387945389</v>
      </c>
      <c r="DP8" s="5">
        <v>9.6643033956043958</v>
      </c>
      <c r="DQ8" s="64">
        <f t="shared" ref="DQ8:DQ18" si="27">DN8+$JD8</f>
        <v>10.669083593406594</v>
      </c>
      <c r="DR8" s="5">
        <v>7.2844682087912105</v>
      </c>
      <c r="DS8" s="5">
        <v>8.4700925387945389</v>
      </c>
      <c r="DT8" s="5">
        <v>9.6643033956043958</v>
      </c>
      <c r="DU8" s="5">
        <v>10.858400779220782</v>
      </c>
      <c r="DV8" s="64">
        <f t="shared" ref="DV8:DV18" si="28">DS8+$JD8</f>
        <v>11.854707923409922</v>
      </c>
      <c r="DW8" s="5">
        <v>8.4700925387945389</v>
      </c>
      <c r="DX8" s="5">
        <v>9.6643033956043958</v>
      </c>
      <c r="DY8" s="5">
        <v>10.858400779220782</v>
      </c>
      <c r="DZ8" s="5">
        <v>12.06974468964369</v>
      </c>
      <c r="EA8" s="64">
        <f t="shared" ref="EA8:EA18" si="29">DX8+$JD8</f>
        <v>13.048918780219779</v>
      </c>
      <c r="EB8" s="5">
        <v>9.6643033956043958</v>
      </c>
      <c r="EC8" s="5">
        <v>10.858400779220782</v>
      </c>
      <c r="ED8" s="5">
        <v>12.06974468964369</v>
      </c>
      <c r="EE8" s="5">
        <v>13.275957656010659</v>
      </c>
      <c r="EF8" s="64">
        <f t="shared" ref="EF8:EF18" si="30">EC8+$JD8</f>
        <v>14.243016163836167</v>
      </c>
      <c r="EG8" s="5">
        <v>10.858400779220782</v>
      </c>
      <c r="EH8" s="5">
        <v>12.06974468964369</v>
      </c>
      <c r="EI8" s="5">
        <v>13.275957656010659</v>
      </c>
      <c r="EJ8" s="5">
        <v>14.490632160839162</v>
      </c>
      <c r="EK8" s="64">
        <f t="shared" ref="EK8:EK18" si="31">EH8+$JD8</f>
        <v>15.454360074259075</v>
      </c>
      <c r="EL8" s="5">
        <v>12.06974468964369</v>
      </c>
      <c r="EM8" s="5">
        <v>13.275957656010659</v>
      </c>
      <c r="EN8" s="5">
        <v>14.490632160839162</v>
      </c>
      <c r="EO8" s="5">
        <v>15.713768204129201</v>
      </c>
      <c r="EP8" s="64">
        <f t="shared" ref="EP8:EP18" si="32">EM8+$JD8</f>
        <v>16.660573040626044</v>
      </c>
      <c r="EQ8" s="5">
        <v>13.275957656010659</v>
      </c>
      <c r="ER8" s="5">
        <v>14.490632160839162</v>
      </c>
      <c r="ES8" s="5">
        <v>15.713768204129201</v>
      </c>
      <c r="ET8" s="5">
        <v>16.945365785880785</v>
      </c>
      <c r="EU8" s="64">
        <f t="shared" ref="EU8:EU18" si="33">ER8+$JD8</f>
        <v>17.875247545454545</v>
      </c>
      <c r="EV8" s="5">
        <v>14.490632160839162</v>
      </c>
      <c r="EW8" s="5">
        <v>15.713768204129201</v>
      </c>
      <c r="EX8" s="5">
        <v>16.945365785880785</v>
      </c>
      <c r="EY8" s="5"/>
      <c r="EZ8" s="64">
        <f t="shared" ref="EZ8:EZ18" si="34">EW8+$JD8</f>
        <v>19.098383588744586</v>
      </c>
      <c r="FA8" s="5">
        <v>6.0230383894197157</v>
      </c>
      <c r="FB8" s="5">
        <v>7.682224629851989</v>
      </c>
      <c r="FC8" s="5">
        <v>9.3625966195871531</v>
      </c>
      <c r="FD8" s="5">
        <v>11.055694358625205</v>
      </c>
      <c r="FE8" s="28">
        <f t="shared" ref="FE8:FE18" si="35">FB8+$JE8</f>
        <v>14.451455399082757</v>
      </c>
      <c r="FF8" s="83">
        <f t="shared" si="3"/>
        <v>13.649421598993623</v>
      </c>
      <c r="FG8" s="5">
        <v>7.682224629851989</v>
      </c>
      <c r="FH8" s="5">
        <v>9.3625966195871531</v>
      </c>
      <c r="FI8" s="5">
        <v>11.055694358625205</v>
      </c>
      <c r="FJ8" s="5">
        <v>12.761517846966148</v>
      </c>
      <c r="FK8" s="28">
        <f t="shared" ref="FK8:FK18" si="36">FH8+$JE8</f>
        <v>16.131827388817921</v>
      </c>
      <c r="FL8" s="5">
        <v>9.3625966195871531</v>
      </c>
      <c r="FM8" s="5">
        <v>11.055694358625205</v>
      </c>
      <c r="FN8" s="5">
        <v>12.761517846966148</v>
      </c>
      <c r="FO8" s="5">
        <v>14.471407084609979</v>
      </c>
      <c r="FP8" s="28">
        <f t="shared" ref="FP8:FP18" si="37">FM8+$JE8</f>
        <v>17.824925127855973</v>
      </c>
      <c r="FQ8" s="5">
        <v>11.055694358625205</v>
      </c>
      <c r="FR8" s="5">
        <v>12.761517846966148</v>
      </c>
      <c r="FS8" s="5">
        <v>14.471407084609979</v>
      </c>
      <c r="FT8" s="5">
        <v>16.202642071556696</v>
      </c>
      <c r="FU8" s="28">
        <f t="shared" ref="FU8:FU18" si="38">FR8+$JE8</f>
        <v>19.530748616196917</v>
      </c>
      <c r="FV8" s="5">
        <v>12.761517846966148</v>
      </c>
      <c r="FW8" s="5">
        <v>14.471407084609979</v>
      </c>
      <c r="FX8" s="5">
        <v>16.202642071556696</v>
      </c>
      <c r="FY8" s="5">
        <v>17.937862807806304</v>
      </c>
      <c r="FZ8" s="28">
        <f t="shared" ref="FZ8:FZ18" si="39">FW8+$JE8</f>
        <v>21.240637853840745</v>
      </c>
      <c r="GA8" s="5">
        <v>14.471407084609979</v>
      </c>
      <c r="GB8" s="5">
        <v>16.202642071556696</v>
      </c>
      <c r="GC8" s="5">
        <v>17.937862807806304</v>
      </c>
      <c r="GD8" s="5">
        <v>19.226512153520609</v>
      </c>
      <c r="GE8" s="28">
        <f t="shared" ref="GE8:GE18" si="40">GB8+$JE8</f>
        <v>22.971872840787462</v>
      </c>
      <c r="GF8" s="5">
        <v>16.202642071556696</v>
      </c>
      <c r="GG8" s="5">
        <v>17.937862807806304</v>
      </c>
      <c r="GH8" s="5">
        <v>19.226512153520609</v>
      </c>
      <c r="GI8" s="5">
        <v>20.523623037696453</v>
      </c>
      <c r="GJ8" s="28">
        <f t="shared" ref="GJ8:GJ18" si="41">GG8+$JE8</f>
        <v>24.707093577037071</v>
      </c>
      <c r="GK8" s="5">
        <v>17.937862807806304</v>
      </c>
      <c r="GL8" s="5">
        <v>19.226512153520609</v>
      </c>
      <c r="GM8" s="5">
        <v>20.523623037696453</v>
      </c>
      <c r="GN8" s="5">
        <v>21.829195460333835</v>
      </c>
      <c r="GO8" s="28">
        <f t="shared" ref="GO8:GO18" si="42">GL8+$JE8</f>
        <v>25.995742922751376</v>
      </c>
      <c r="GP8" s="5">
        <v>19.226512153520609</v>
      </c>
      <c r="GQ8" s="5">
        <v>20.523623037696453</v>
      </c>
      <c r="GR8" s="5">
        <v>21.829195460333835</v>
      </c>
      <c r="GS8" s="5">
        <v>23.143229421432757</v>
      </c>
      <c r="GT8" s="28">
        <f t="shared" ref="GT8:GT18" si="43">GQ8+$JE8</f>
        <v>27.292853806927219</v>
      </c>
      <c r="GU8" s="5">
        <v>20.523623037696453</v>
      </c>
      <c r="GV8" s="5">
        <v>21.829195460333835</v>
      </c>
      <c r="GW8" s="5">
        <v>23.143229421432757</v>
      </c>
      <c r="GX8" s="5"/>
      <c r="GY8" s="28">
        <f t="shared" ref="GY8:GY18" si="44">GV8+$JE8</f>
        <v>28.598426229564602</v>
      </c>
      <c r="GZ8" s="5">
        <v>9.6759973844247114</v>
      </c>
      <c r="HA8" s="5">
        <v>12.351972989825349</v>
      </c>
      <c r="HB8" s="5">
        <v>15.066180871335407</v>
      </c>
      <c r="HC8" s="5">
        <v>17.801701028954877</v>
      </c>
      <c r="HD8" s="29">
        <f t="shared" ref="HD8:HD18" si="45">HA8+$JF8</f>
        <v>20.044280682133042</v>
      </c>
      <c r="HE8" s="83">
        <f t="shared" si="4"/>
        <v>21.958340909816137</v>
      </c>
      <c r="HF8" s="5">
        <v>12.351972989825349</v>
      </c>
      <c r="HG8" s="5">
        <v>15.066180871335407</v>
      </c>
      <c r="HH8" s="5">
        <v>17.801701028954877</v>
      </c>
      <c r="HI8" s="5">
        <v>20.558533462683762</v>
      </c>
      <c r="HJ8" s="29">
        <f t="shared" ref="HJ8:HJ18" si="46">HG8+$JF8</f>
        <v>22.758488563643098</v>
      </c>
      <c r="HK8" s="5">
        <v>15.066180871335407</v>
      </c>
      <c r="HL8" s="5">
        <v>17.801701028954877</v>
      </c>
      <c r="HM8" s="5">
        <v>20.558533462683762</v>
      </c>
      <c r="HN8" s="5">
        <v>23.328018172522064</v>
      </c>
      <c r="HO8" s="29">
        <f t="shared" ref="HO8:HO18" si="47">HL8+$JF8</f>
        <v>25.494008721262567</v>
      </c>
      <c r="HP8" s="5">
        <v>17.801701028954877</v>
      </c>
      <c r="HQ8" s="5">
        <v>20.558533462683762</v>
      </c>
      <c r="HR8" s="5">
        <v>23.328018172522064</v>
      </c>
      <c r="HS8" s="5">
        <v>26.118735158469782</v>
      </c>
      <c r="HT8" s="29">
        <f t="shared" ref="HT8:HT18" si="48">HQ8+$JF8</f>
        <v>28.250841154991456</v>
      </c>
      <c r="HU8" s="5">
        <v>20.558533462683762</v>
      </c>
      <c r="HV8" s="5">
        <v>23.328018172522064</v>
      </c>
      <c r="HW8" s="5">
        <v>26.118735158469782</v>
      </c>
      <c r="HX8" s="5">
        <v>28.930684420526916</v>
      </c>
      <c r="HY8" s="29">
        <f t="shared" ref="HY8:HY18" si="49">HV8+$JF8</f>
        <v>31.020325864829758</v>
      </c>
      <c r="HZ8" s="5">
        <v>23.328018172522064</v>
      </c>
      <c r="IA8" s="5">
        <v>26.118735158469782</v>
      </c>
      <c r="IB8" s="5">
        <v>28.930684420526916</v>
      </c>
      <c r="IC8" s="5">
        <v>31.290931347992803</v>
      </c>
      <c r="ID8" s="29">
        <f t="shared" ref="ID8:ID18" si="50">IA8+$JF8</f>
        <v>33.811042850777476</v>
      </c>
      <c r="IE8" s="5">
        <v>26.118735158469782</v>
      </c>
      <c r="IF8" s="5">
        <v>28.930684420526916</v>
      </c>
      <c r="IG8" s="5">
        <v>31.290931347992803</v>
      </c>
      <c r="IH8" s="5">
        <v>33.668101352381768</v>
      </c>
      <c r="II8" s="29">
        <f t="shared" ref="II8:II18" si="51">IF8+$JF8</f>
        <v>36.622992112834609</v>
      </c>
      <c r="IJ8" s="5">
        <v>28.930684420526916</v>
      </c>
      <c r="IK8" s="5">
        <v>31.290931347992803</v>
      </c>
      <c r="IL8" s="5">
        <v>33.668101352381768</v>
      </c>
      <c r="IM8" s="5">
        <v>36.062194433693811</v>
      </c>
      <c r="IN8" s="29">
        <f t="shared" ref="IN8:IN18" si="52">IK8+$JF8</f>
        <v>38.983239040300496</v>
      </c>
      <c r="IO8" s="5">
        <v>31.290931347992803</v>
      </c>
      <c r="IP8" s="5">
        <v>33.668101352381768</v>
      </c>
      <c r="IQ8" s="5">
        <v>36.062194433693811</v>
      </c>
      <c r="IR8" s="5">
        <v>38.473210591928932</v>
      </c>
      <c r="IS8" s="29">
        <f t="shared" ref="IS8:IS18" si="53">IP8+$JF8</f>
        <v>41.360409044689462</v>
      </c>
      <c r="IT8" s="5">
        <v>33.668101352381768</v>
      </c>
      <c r="IU8" s="5">
        <v>36.062194433693811</v>
      </c>
      <c r="IV8" s="5">
        <v>38.473210591928932</v>
      </c>
      <c r="IW8" s="5"/>
      <c r="IX8" s="29">
        <f t="shared" ref="IX8:IX18" si="54">IU8+$JF8</f>
        <v>43.754502126001505</v>
      </c>
      <c r="IY8" s="23"/>
      <c r="IZ8" s="23"/>
      <c r="JA8" s="23"/>
      <c r="JB8" s="3">
        <v>1.0769230769230769</v>
      </c>
      <c r="JC8" s="3">
        <v>1.6923076923076921</v>
      </c>
      <c r="JD8" s="3">
        <v>3.3846153846153841</v>
      </c>
      <c r="JE8" s="3">
        <v>6.7692307692307683</v>
      </c>
      <c r="JF8" s="3">
        <v>7.6923076923076916</v>
      </c>
    </row>
    <row r="9" spans="1:266" s="6" customFormat="1" ht="14.5" customHeight="1" x14ac:dyDescent="0.35">
      <c r="A9" s="557"/>
      <c r="B9" s="24" t="s">
        <v>73</v>
      </c>
      <c r="C9" s="25"/>
      <c r="D9" s="5">
        <v>2.9350143396617252</v>
      </c>
      <c r="E9" s="5">
        <v>3.8216713484650775</v>
      </c>
      <c r="F9" s="5">
        <v>4.7074059061557332</v>
      </c>
      <c r="G9" s="5">
        <v>5.608856474272149</v>
      </c>
      <c r="H9" s="64">
        <f t="shared" si="5"/>
        <v>4.7447482715420009</v>
      </c>
      <c r="I9" s="83">
        <f t="shared" si="0"/>
        <v>6.8291792274218732</v>
      </c>
      <c r="J9" s="5">
        <v>3.8216713484650775</v>
      </c>
      <c r="K9" s="5">
        <v>4.7074059061557332</v>
      </c>
      <c r="L9" s="5">
        <v>5.608856474272149</v>
      </c>
      <c r="M9" s="5">
        <v>6.5177236297374055</v>
      </c>
      <c r="N9" s="64">
        <f t="shared" si="6"/>
        <v>5.6304828292326565</v>
      </c>
      <c r="O9" s="5">
        <v>4.7074059061557332</v>
      </c>
      <c r="P9" s="5">
        <v>5.608856474272149</v>
      </c>
      <c r="Q9" s="5">
        <v>6.5177236297374055</v>
      </c>
      <c r="R9" s="5">
        <v>7.4255494879361175</v>
      </c>
      <c r="S9" s="64">
        <f t="shared" si="7"/>
        <v>6.5319333973490723</v>
      </c>
      <c r="T9" s="5">
        <v>5.608856474272149</v>
      </c>
      <c r="U9" s="5">
        <v>6.5177236297374055</v>
      </c>
      <c r="V9" s="5">
        <v>7.4255494879361175</v>
      </c>
      <c r="W9" s="5">
        <v>8.3492102027144366</v>
      </c>
      <c r="X9" s="64">
        <f t="shared" si="8"/>
        <v>7.4408005528143288</v>
      </c>
      <c r="Y9" s="5">
        <v>6.5177236297374055</v>
      </c>
      <c r="Z9" s="5">
        <v>7.4255494879361175</v>
      </c>
      <c r="AA9" s="5">
        <v>8.3492102027144366</v>
      </c>
      <c r="AB9" s="5">
        <v>9.2802875048415956</v>
      </c>
      <c r="AC9" s="64">
        <f t="shared" si="9"/>
        <v>8.3486264110130399</v>
      </c>
      <c r="AD9" s="5">
        <v>7.4255494879361175</v>
      </c>
      <c r="AE9" s="5">
        <v>8.3492102027144366</v>
      </c>
      <c r="AF9" s="5">
        <v>9.2802875048415956</v>
      </c>
      <c r="AG9" s="5">
        <v>10.248628121498008</v>
      </c>
      <c r="AH9" s="64">
        <f t="shared" si="10"/>
        <v>9.2722871257913599</v>
      </c>
      <c r="AI9" s="5">
        <v>8.3492102027144366</v>
      </c>
      <c r="AJ9" s="5">
        <v>9.2802875048415956</v>
      </c>
      <c r="AK9" s="5">
        <v>10.248628121498008</v>
      </c>
      <c r="AL9" s="5">
        <v>11.224661045846728</v>
      </c>
      <c r="AM9" s="64">
        <f t="shared" si="11"/>
        <v>10.203364427918519</v>
      </c>
      <c r="AN9" s="5">
        <v>9.2802875048415956</v>
      </c>
      <c r="AO9" s="5">
        <v>10.248628121498008</v>
      </c>
      <c r="AP9" s="5">
        <v>11.224661045846728</v>
      </c>
      <c r="AQ9" s="5">
        <v>12.208386277887756</v>
      </c>
      <c r="AR9" s="64">
        <f t="shared" si="12"/>
        <v>11.171705044574932</v>
      </c>
      <c r="AS9" s="5">
        <v>10.248628121498008</v>
      </c>
      <c r="AT9" s="5">
        <v>11.224661045846728</v>
      </c>
      <c r="AU9" s="5">
        <v>12.208386277887756</v>
      </c>
      <c r="AV9" s="5">
        <v>13.199803817621094</v>
      </c>
      <c r="AW9" s="64">
        <f t="shared" si="13"/>
        <v>12.147737968923652</v>
      </c>
      <c r="AX9" s="5">
        <v>11.224661045846728</v>
      </c>
      <c r="AY9" s="5">
        <v>12.208386277887756</v>
      </c>
      <c r="AZ9" s="5">
        <v>13.199803817621094</v>
      </c>
      <c r="BA9" s="69"/>
      <c r="BB9" s="64">
        <f t="shared" si="14"/>
        <v>13.285309354810833</v>
      </c>
      <c r="BC9" s="69">
        <v>3.0578789790848013</v>
      </c>
      <c r="BD9" s="69">
        <v>3.9520241621670005</v>
      </c>
      <c r="BE9" s="69">
        <v>4.8511500816365016</v>
      </c>
      <c r="BF9" s="69">
        <v>5.7631808048009958</v>
      </c>
      <c r="BG9" s="67">
        <f t="shared" si="15"/>
        <v>5.4904857006285388</v>
      </c>
      <c r="BH9" s="83">
        <f t="shared" si="1"/>
        <v>7.0496936110757193</v>
      </c>
      <c r="BI9" s="69">
        <v>3.9520241621670005</v>
      </c>
      <c r="BJ9" s="69">
        <v>4.8511500816365016</v>
      </c>
      <c r="BK9" s="69">
        <v>5.7631808048009958</v>
      </c>
      <c r="BL9" s="69">
        <v>6.682721706660482</v>
      </c>
      <c r="BM9" s="67">
        <f t="shared" si="16"/>
        <v>6.38961162009804</v>
      </c>
      <c r="BN9" s="69">
        <v>4.8511500816365016</v>
      </c>
      <c r="BO9" s="69">
        <v>5.7631808048009958</v>
      </c>
      <c r="BP9" s="69">
        <v>6.682721706660482</v>
      </c>
      <c r="BQ9" s="69">
        <v>7.6042751622149636</v>
      </c>
      <c r="BR9" s="67">
        <f t="shared" si="17"/>
        <v>7.3016423432625341</v>
      </c>
      <c r="BS9" s="69">
        <v>5.7631808048009958</v>
      </c>
      <c r="BT9" s="69">
        <v>6.682721706660482</v>
      </c>
      <c r="BU9" s="69">
        <v>7.6042751622149636</v>
      </c>
      <c r="BV9" s="69">
        <v>8.5358365464644379</v>
      </c>
      <c r="BW9" s="67">
        <f t="shared" si="18"/>
        <v>8.2211832451220204</v>
      </c>
      <c r="BX9" s="69">
        <v>6.682721706660482</v>
      </c>
      <c r="BY9" s="69">
        <v>7.6042751622149636</v>
      </c>
      <c r="BZ9" s="69">
        <v>8.5358365464644379</v>
      </c>
      <c r="CA9" s="69">
        <v>9.4778683690242893</v>
      </c>
      <c r="CB9" s="67">
        <f t="shared" si="19"/>
        <v>9.142736700676501</v>
      </c>
      <c r="CC9" s="69">
        <v>7.6042751622149636</v>
      </c>
      <c r="CD9" s="69">
        <v>8.5358365464644379</v>
      </c>
      <c r="CE9" s="69">
        <v>9.4778683690242893</v>
      </c>
      <c r="CF9" s="69">
        <v>10.447125834238394</v>
      </c>
      <c r="CG9" s="67">
        <f t="shared" si="20"/>
        <v>10.074298084925976</v>
      </c>
      <c r="CH9" s="69">
        <v>8.5358365464644379</v>
      </c>
      <c r="CI9" s="69">
        <v>9.4778683690242893</v>
      </c>
      <c r="CJ9" s="69">
        <v>10.447125834238394</v>
      </c>
      <c r="CK9" s="69">
        <v>11.424075607144806</v>
      </c>
      <c r="CL9" s="67">
        <f t="shared" si="21"/>
        <v>11.016329907485828</v>
      </c>
      <c r="CM9" s="69">
        <v>9.4778683690242893</v>
      </c>
      <c r="CN9" s="69">
        <v>10.447125834238394</v>
      </c>
      <c r="CO9" s="69">
        <v>11.424075607144806</v>
      </c>
      <c r="CP9" s="69">
        <v>12.408717687743527</v>
      </c>
      <c r="CQ9" s="67">
        <f t="shared" si="22"/>
        <v>11.985587372699932</v>
      </c>
      <c r="CR9" s="69">
        <v>10.447125834238394</v>
      </c>
      <c r="CS9" s="69">
        <v>11.424075607144806</v>
      </c>
      <c r="CT9" s="69">
        <v>12.408717687743527</v>
      </c>
      <c r="CU9" s="69">
        <v>13.401052076034558</v>
      </c>
      <c r="CV9" s="67">
        <f t="shared" si="23"/>
        <v>12.962537145606344</v>
      </c>
      <c r="CW9" s="69">
        <v>11.424075607144806</v>
      </c>
      <c r="CX9" s="69">
        <v>12.408717687743527</v>
      </c>
      <c r="CY9" s="69">
        <v>13.401052076034558</v>
      </c>
      <c r="CZ9" s="5"/>
      <c r="DA9" s="67">
        <f t="shared" si="24"/>
        <v>13.947179226205066</v>
      </c>
      <c r="DB9" s="5">
        <v>3.305286935815571</v>
      </c>
      <c r="DC9" s="5">
        <v>4.2325694975035404</v>
      </c>
      <c r="DD9" s="5">
        <v>5.1757958580788088</v>
      </c>
      <c r="DE9" s="5">
        <v>6.1267062098490719</v>
      </c>
      <c r="DF9" s="64">
        <f t="shared" si="25"/>
        <v>5.1556464205804637</v>
      </c>
      <c r="DG9" s="83">
        <f t="shared" si="2"/>
        <v>7.5361434004987968</v>
      </c>
      <c r="DH9" s="5">
        <v>4.2325694975035404</v>
      </c>
      <c r="DI9" s="5">
        <v>5.1757958580788088</v>
      </c>
      <c r="DJ9" s="5">
        <v>6.1267062098490719</v>
      </c>
      <c r="DK9" s="5">
        <v>7.0853005528143296</v>
      </c>
      <c r="DL9" s="64">
        <f t="shared" si="26"/>
        <v>8.2527189350018855</v>
      </c>
      <c r="DM9" s="5">
        <v>5.1757958580788088</v>
      </c>
      <c r="DN9" s="5">
        <v>6.1267062098490719</v>
      </c>
      <c r="DO9" s="5">
        <v>7.0853005528143296</v>
      </c>
      <c r="DP9" s="5">
        <v>8.0515788869745819</v>
      </c>
      <c r="DQ9" s="64">
        <f t="shared" si="27"/>
        <v>9.2036292867721485</v>
      </c>
      <c r="DR9" s="5">
        <v>6.1267062098490719</v>
      </c>
      <c r="DS9" s="5">
        <v>7.0853005528143296</v>
      </c>
      <c r="DT9" s="5">
        <v>8.0515788869745819</v>
      </c>
      <c r="DU9" s="5">
        <v>9.0170437123298228</v>
      </c>
      <c r="DV9" s="64">
        <f t="shared" si="28"/>
        <v>10.162223629737406</v>
      </c>
      <c r="DW9" s="5">
        <v>7.0853005528143296</v>
      </c>
      <c r="DX9" s="5">
        <v>8.0515788869745819</v>
      </c>
      <c r="DY9" s="5">
        <v>9.0170437123298228</v>
      </c>
      <c r="DZ9" s="5">
        <v>9.9986504134954419</v>
      </c>
      <c r="EA9" s="64">
        <f t="shared" si="29"/>
        <v>11.128501963897659</v>
      </c>
      <c r="EB9" s="5">
        <v>8.0515788869745819</v>
      </c>
      <c r="EC9" s="5">
        <v>9.0170437123298228</v>
      </c>
      <c r="ED9" s="5">
        <v>9.9986504134954419</v>
      </c>
      <c r="EE9" s="5">
        <v>10.988841366690318</v>
      </c>
      <c r="EF9" s="64">
        <f t="shared" si="30"/>
        <v>12.093966789252899</v>
      </c>
      <c r="EG9" s="5">
        <v>9.0170437123298228</v>
      </c>
      <c r="EH9" s="5">
        <v>9.9986504134954419</v>
      </c>
      <c r="EI9" s="5">
        <v>10.988841366690318</v>
      </c>
      <c r="EJ9" s="5">
        <v>11.986724627577498</v>
      </c>
      <c r="EK9" s="64">
        <f t="shared" si="31"/>
        <v>13.075573490418519</v>
      </c>
      <c r="EL9" s="5">
        <v>9.9986504134954419</v>
      </c>
      <c r="EM9" s="5">
        <v>10.988841366690318</v>
      </c>
      <c r="EN9" s="5">
        <v>11.986724627577498</v>
      </c>
      <c r="EO9" s="5">
        <v>12.99230019615699</v>
      </c>
      <c r="EP9" s="64">
        <f t="shared" si="32"/>
        <v>14.065764443613395</v>
      </c>
      <c r="EQ9" s="5">
        <v>10.988841366690318</v>
      </c>
      <c r="ER9" s="5">
        <v>11.986724627577498</v>
      </c>
      <c r="ES9" s="5">
        <v>12.99230019615699</v>
      </c>
      <c r="ET9" s="5">
        <v>14.005568072428787</v>
      </c>
      <c r="EU9" s="64">
        <f t="shared" si="33"/>
        <v>15.063647704500575</v>
      </c>
      <c r="EV9" s="5">
        <v>11.986724627577498</v>
      </c>
      <c r="EW9" s="5">
        <v>12.99230019615699</v>
      </c>
      <c r="EX9" s="5">
        <v>14.005568072428787</v>
      </c>
      <c r="EY9" s="5"/>
      <c r="EZ9" s="64">
        <f t="shared" si="34"/>
        <v>16.069223273080066</v>
      </c>
      <c r="FA9" s="5">
        <v>4.9365293672673474</v>
      </c>
      <c r="FB9" s="5">
        <v>6.153747965976331</v>
      </c>
      <c r="FC9" s="5">
        <v>7.3891779686659476</v>
      </c>
      <c r="FD9" s="5">
        <v>8.6348001445669738</v>
      </c>
      <c r="FE9" s="28">
        <f t="shared" si="35"/>
        <v>12.307594119822484</v>
      </c>
      <c r="FF9" s="83">
        <f t="shared" si="3"/>
        <v>10.845702178590638</v>
      </c>
      <c r="FG9" s="5">
        <v>6.153747965976331</v>
      </c>
      <c r="FH9" s="5">
        <v>7.3891779686659476</v>
      </c>
      <c r="FI9" s="5">
        <v>8.6348001445669738</v>
      </c>
      <c r="FJ9" s="5">
        <v>9.8906144936793989</v>
      </c>
      <c r="FK9" s="28">
        <f t="shared" si="36"/>
        <v>13.543024122512101</v>
      </c>
      <c r="FL9" s="5">
        <v>7.3891779686659476</v>
      </c>
      <c r="FM9" s="5">
        <v>8.6348001445669738</v>
      </c>
      <c r="FN9" s="5">
        <v>9.8906144936793989</v>
      </c>
      <c r="FO9" s="5">
        <v>11.148409477541691</v>
      </c>
      <c r="FP9" s="28">
        <f t="shared" si="37"/>
        <v>14.788646298413127</v>
      </c>
      <c r="FQ9" s="5">
        <v>8.6348001445669738</v>
      </c>
      <c r="FR9" s="5">
        <v>9.8906144936793989</v>
      </c>
      <c r="FS9" s="5">
        <v>11.148409477541691</v>
      </c>
      <c r="FT9" s="5">
        <v>12.424569711538462</v>
      </c>
      <c r="FU9" s="28">
        <f t="shared" si="38"/>
        <v>16.044460647525554</v>
      </c>
      <c r="FV9" s="5">
        <v>9.8906144936793989</v>
      </c>
      <c r="FW9" s="5">
        <v>11.148409477541691</v>
      </c>
      <c r="FX9" s="5">
        <v>12.424569711538462</v>
      </c>
      <c r="FY9" s="5">
        <v>13.702633657208178</v>
      </c>
      <c r="FZ9" s="28">
        <f t="shared" si="39"/>
        <v>17.302255631387844</v>
      </c>
      <c r="GA9" s="5">
        <v>11.148409477541691</v>
      </c>
      <c r="GB9" s="5">
        <v>12.424569711538462</v>
      </c>
      <c r="GC9" s="5">
        <v>13.702633657208178</v>
      </c>
      <c r="GD9" s="5">
        <v>14.728529333647126</v>
      </c>
      <c r="GE9" s="28">
        <f t="shared" si="40"/>
        <v>18.578415865384613</v>
      </c>
      <c r="GF9" s="5">
        <v>12.424569711538462</v>
      </c>
      <c r="GG9" s="5">
        <v>13.702633657208178</v>
      </c>
      <c r="GH9" s="5">
        <v>14.728529333647126</v>
      </c>
      <c r="GI9" s="5">
        <v>15.76211731777838</v>
      </c>
      <c r="GJ9" s="28">
        <f t="shared" si="41"/>
        <v>19.856479811054331</v>
      </c>
      <c r="GK9" s="5">
        <v>13.702633657208178</v>
      </c>
      <c r="GL9" s="5">
        <v>14.728529333647126</v>
      </c>
      <c r="GM9" s="5">
        <v>15.76211731777838</v>
      </c>
      <c r="GN9" s="5">
        <v>16.803397609601937</v>
      </c>
      <c r="GO9" s="28">
        <f t="shared" si="42"/>
        <v>20.882375487493277</v>
      </c>
      <c r="GP9" s="5">
        <v>14.728529333647126</v>
      </c>
      <c r="GQ9" s="5">
        <v>15.76211731777838</v>
      </c>
      <c r="GR9" s="5">
        <v>16.803397609601937</v>
      </c>
      <c r="GS9" s="5">
        <v>17.852370209117808</v>
      </c>
      <c r="GT9" s="28">
        <f t="shared" si="43"/>
        <v>21.915963471624533</v>
      </c>
      <c r="GU9" s="5">
        <v>15.76211731777838</v>
      </c>
      <c r="GV9" s="5">
        <v>16.803397609601937</v>
      </c>
      <c r="GW9" s="5">
        <v>17.852370209117808</v>
      </c>
      <c r="GX9" s="5"/>
      <c r="GY9" s="28">
        <f t="shared" si="44"/>
        <v>22.957243763448091</v>
      </c>
      <c r="GZ9" s="5">
        <v>8.1841239953906122</v>
      </c>
      <c r="HA9" s="5">
        <v>10.270932848095256</v>
      </c>
      <c r="HB9" s="5">
        <v>12.391896903667833</v>
      </c>
      <c r="HC9" s="5">
        <v>14.530737123646816</v>
      </c>
      <c r="HD9" s="29">
        <f t="shared" si="45"/>
        <v>17.19400977117218</v>
      </c>
      <c r="HE9" s="83">
        <f t="shared" si="4"/>
        <v>18.15107634832021</v>
      </c>
      <c r="HF9" s="5">
        <v>10.270932848095256</v>
      </c>
      <c r="HG9" s="5">
        <v>12.391896903667833</v>
      </c>
      <c r="HH9" s="5">
        <v>14.530737123646816</v>
      </c>
      <c r="HI9" s="5">
        <v>16.687453508032188</v>
      </c>
      <c r="HJ9" s="29">
        <f t="shared" si="46"/>
        <v>19.314973826744755</v>
      </c>
      <c r="HK9" s="5">
        <v>12.391896903667833</v>
      </c>
      <c r="HL9" s="5">
        <v>14.530737123646816</v>
      </c>
      <c r="HM9" s="5">
        <v>16.687453508032188</v>
      </c>
      <c r="HN9" s="5">
        <v>18.853834518362422</v>
      </c>
      <c r="HO9" s="29">
        <f t="shared" si="47"/>
        <v>21.453814046723739</v>
      </c>
      <c r="HP9" s="5">
        <v>14.530737123646816</v>
      </c>
      <c r="HQ9" s="5">
        <v>16.687453508032188</v>
      </c>
      <c r="HR9" s="5">
        <v>18.853834518362422</v>
      </c>
      <c r="HS9" s="5">
        <v>21.037767270022133</v>
      </c>
      <c r="HT9" s="29">
        <f t="shared" si="48"/>
        <v>23.610530431109112</v>
      </c>
      <c r="HU9" s="5">
        <v>16.687453508032188</v>
      </c>
      <c r="HV9" s="5">
        <v>18.853834518362422</v>
      </c>
      <c r="HW9" s="5">
        <v>21.037767270022133</v>
      </c>
      <c r="HX9" s="5">
        <v>23.239745609165162</v>
      </c>
      <c r="HY9" s="29">
        <f t="shared" si="49"/>
        <v>25.776911441439346</v>
      </c>
      <c r="HZ9" s="5">
        <v>18.853834518362422</v>
      </c>
      <c r="IA9" s="5">
        <v>21.037767270022133</v>
      </c>
      <c r="IB9" s="5">
        <v>23.239745609165162</v>
      </c>
      <c r="IC9" s="5">
        <v>25.198139931106677</v>
      </c>
      <c r="ID9" s="29">
        <f t="shared" si="50"/>
        <v>27.960844193099057</v>
      </c>
      <c r="IE9" s="5">
        <v>21.037767270022133</v>
      </c>
      <c r="IF9" s="5">
        <v>23.239745609165162</v>
      </c>
      <c r="IG9" s="5">
        <v>25.198139931106677</v>
      </c>
      <c r="IH9" s="5">
        <v>27.171918868432801</v>
      </c>
      <c r="II9" s="29">
        <f t="shared" si="51"/>
        <v>30.162822532242085</v>
      </c>
      <c r="IJ9" s="5">
        <v>23.239745609165162</v>
      </c>
      <c r="IK9" s="5">
        <v>25.198139931106677</v>
      </c>
      <c r="IL9" s="5">
        <v>27.171918868432801</v>
      </c>
      <c r="IM9" s="5">
        <v>29.16108242114354</v>
      </c>
      <c r="IN9" s="29">
        <f t="shared" si="52"/>
        <v>32.121216854183601</v>
      </c>
      <c r="IO9" s="5">
        <v>25.198139931106677</v>
      </c>
      <c r="IP9" s="5">
        <v>27.171918868432801</v>
      </c>
      <c r="IQ9" s="5">
        <v>29.16108242114354</v>
      </c>
      <c r="IR9" s="5">
        <v>31.165630589238905</v>
      </c>
      <c r="IS9" s="29">
        <f t="shared" si="53"/>
        <v>34.094995791509724</v>
      </c>
      <c r="IT9" s="5">
        <v>27.171918868432801</v>
      </c>
      <c r="IU9" s="5">
        <v>29.16108242114354</v>
      </c>
      <c r="IV9" s="5">
        <v>31.165630589238905</v>
      </c>
      <c r="IW9" s="5"/>
      <c r="IX9" s="29">
        <f t="shared" si="54"/>
        <v>36.08415934422046</v>
      </c>
      <c r="IY9" s="23"/>
      <c r="IZ9" s="23"/>
      <c r="JA9" s="23"/>
      <c r="JB9" s="3">
        <v>0.92307692307692302</v>
      </c>
      <c r="JC9" s="3">
        <v>1.5384615384615383</v>
      </c>
      <c r="JD9" s="3">
        <v>3.0769230769230766</v>
      </c>
      <c r="JE9" s="3">
        <v>6.1538461538461533</v>
      </c>
      <c r="JF9" s="3">
        <v>6.9230769230769225</v>
      </c>
    </row>
    <row r="10" spans="1:266" s="6" customFormat="1" ht="14.5" customHeight="1" x14ac:dyDescent="0.35">
      <c r="A10" s="557"/>
      <c r="B10" s="24" t="s">
        <v>7</v>
      </c>
      <c r="C10" s="25"/>
      <c r="D10" s="5">
        <v>2.4673084889267285</v>
      </c>
      <c r="E10" s="5">
        <v>3.1420665041547466</v>
      </c>
      <c r="F10" s="5">
        <v>3.8149295598077964</v>
      </c>
      <c r="G10" s="5">
        <v>4.5023353481935704</v>
      </c>
      <c r="H10" s="64">
        <f t="shared" si="5"/>
        <v>3.9112972733855158</v>
      </c>
      <c r="I10" s="83">
        <f t="shared" si="0"/>
        <v>5.5706559604331369</v>
      </c>
      <c r="J10" s="5">
        <v>3.1420665041547466</v>
      </c>
      <c r="K10" s="5">
        <v>3.8149295598077964</v>
      </c>
      <c r="L10" s="5">
        <v>4.5023353481935704</v>
      </c>
      <c r="M10" s="5">
        <v>5.1960846385428399</v>
      </c>
      <c r="N10" s="64">
        <f t="shared" si="6"/>
        <v>4.584160329038566</v>
      </c>
      <c r="O10" s="5">
        <v>3.8149295598077964</v>
      </c>
      <c r="P10" s="5">
        <v>4.5023353481935704</v>
      </c>
      <c r="Q10" s="5">
        <v>5.1960846385428399</v>
      </c>
      <c r="R10" s="5">
        <v>5.887821277009448</v>
      </c>
      <c r="S10" s="64">
        <f t="shared" si="7"/>
        <v>5.2715661174243396</v>
      </c>
      <c r="T10" s="5">
        <v>4.5023353481935704</v>
      </c>
      <c r="U10" s="5">
        <v>5.1960846385428399</v>
      </c>
      <c r="V10" s="5">
        <v>5.887821277009448</v>
      </c>
      <c r="W10" s="5">
        <v>6.5942183405164716</v>
      </c>
      <c r="X10" s="64">
        <f t="shared" si="8"/>
        <v>5.965315407773609</v>
      </c>
      <c r="Y10" s="5">
        <v>5.1960846385428399</v>
      </c>
      <c r="Z10" s="5">
        <v>5.887821277009448</v>
      </c>
      <c r="AA10" s="5">
        <v>6.5942183405164716</v>
      </c>
      <c r="AB10" s="5">
        <v>7.306958905986991</v>
      </c>
      <c r="AC10" s="64">
        <f t="shared" si="9"/>
        <v>6.6570520462402172</v>
      </c>
      <c r="AD10" s="5">
        <v>5.887821277009448</v>
      </c>
      <c r="AE10" s="5">
        <v>6.5942183405164716</v>
      </c>
      <c r="AF10" s="5">
        <v>7.306958905986991</v>
      </c>
      <c r="AG10" s="5">
        <v>8.0886370690559826</v>
      </c>
      <c r="AH10" s="64">
        <f t="shared" si="10"/>
        <v>7.3634491097472408</v>
      </c>
      <c r="AI10" s="5">
        <v>6.5942183405164716</v>
      </c>
      <c r="AJ10" s="5">
        <v>7.306958905986991</v>
      </c>
      <c r="AK10" s="5">
        <v>8.0886370690559826</v>
      </c>
      <c r="AL10" s="5">
        <v>8.8772383090480531</v>
      </c>
      <c r="AM10" s="64">
        <f t="shared" si="11"/>
        <v>8.0761896752177602</v>
      </c>
      <c r="AN10" s="5">
        <v>7.306958905986991</v>
      </c>
      <c r="AO10" s="5">
        <v>8.0886370690559826</v>
      </c>
      <c r="AP10" s="5">
        <v>8.8772383090480531</v>
      </c>
      <c r="AQ10" s="5">
        <v>9.6727626259631965</v>
      </c>
      <c r="AR10" s="64">
        <f t="shared" si="12"/>
        <v>8.8578678382867508</v>
      </c>
      <c r="AS10" s="5">
        <v>8.0886370690559826</v>
      </c>
      <c r="AT10" s="5">
        <v>8.8772383090480531</v>
      </c>
      <c r="AU10" s="5">
        <v>9.6727626259631965</v>
      </c>
      <c r="AV10" s="5">
        <v>10.47521001980142</v>
      </c>
      <c r="AW10" s="64">
        <f t="shared" si="13"/>
        <v>9.6464690782788232</v>
      </c>
      <c r="AX10" s="5">
        <v>8.8772383090480531</v>
      </c>
      <c r="AY10" s="5">
        <v>9.6727626259631965</v>
      </c>
      <c r="AZ10" s="5">
        <v>10.47521001980142</v>
      </c>
      <c r="BA10" s="69"/>
      <c r="BB10" s="64">
        <f t="shared" si="14"/>
        <v>10.749685702886273</v>
      </c>
      <c r="BC10" s="69">
        <v>2.5840749504651899</v>
      </c>
      <c r="BD10" s="69">
        <v>3.271590698681373</v>
      </c>
      <c r="BE10" s="69">
        <v>3.9630951219379731</v>
      </c>
      <c r="BF10" s="69">
        <v>4.6664167202349915</v>
      </c>
      <c r="BG10" s="67">
        <f t="shared" si="15"/>
        <v>4.6562060832967571</v>
      </c>
      <c r="BH10" s="83">
        <f t="shared" si="1"/>
        <v>5.794070996527811</v>
      </c>
      <c r="BI10" s="69">
        <v>3.271590698681373</v>
      </c>
      <c r="BJ10" s="69">
        <v>3.9630951219379731</v>
      </c>
      <c r="BK10" s="69">
        <v>4.6664167202349915</v>
      </c>
      <c r="BL10" s="69">
        <v>5.376225993572425</v>
      </c>
      <c r="BM10" s="67">
        <f t="shared" si="16"/>
        <v>5.3477105065533577</v>
      </c>
      <c r="BN10" s="69">
        <v>3.9630951219379731</v>
      </c>
      <c r="BO10" s="69">
        <v>4.6664167202349915</v>
      </c>
      <c r="BP10" s="69">
        <v>5.376225993572425</v>
      </c>
      <c r="BQ10" s="69">
        <v>6.0870914419502773</v>
      </c>
      <c r="BR10" s="67">
        <f t="shared" si="17"/>
        <v>6.0510321048503757</v>
      </c>
      <c r="BS10" s="69">
        <v>4.6664167202349915</v>
      </c>
      <c r="BT10" s="69">
        <v>5.376225993572425</v>
      </c>
      <c r="BU10" s="69">
        <v>6.0870914419502773</v>
      </c>
      <c r="BV10" s="69">
        <v>6.8069121807531587</v>
      </c>
      <c r="BW10" s="67">
        <f t="shared" si="18"/>
        <v>6.7608413781878092</v>
      </c>
      <c r="BX10" s="69">
        <v>5.376225993572425</v>
      </c>
      <c r="BY10" s="69">
        <v>6.0870914419502773</v>
      </c>
      <c r="BZ10" s="69">
        <v>6.8069121807531587</v>
      </c>
      <c r="CA10" s="69">
        <v>7.5361452484426126</v>
      </c>
      <c r="CB10" s="67">
        <f t="shared" si="19"/>
        <v>7.4717068265656614</v>
      </c>
      <c r="CC10" s="69">
        <v>6.0870914419502773</v>
      </c>
      <c r="CD10" s="69">
        <v>6.8069121807531587</v>
      </c>
      <c r="CE10" s="69">
        <v>7.5361452484426126</v>
      </c>
      <c r="CF10" s="69">
        <v>8.3188893944997702</v>
      </c>
      <c r="CG10" s="67">
        <f t="shared" si="20"/>
        <v>8.1915275653685438</v>
      </c>
      <c r="CH10" s="69">
        <v>6.8069121807531587</v>
      </c>
      <c r="CI10" s="69">
        <v>7.5361452484426126</v>
      </c>
      <c r="CJ10" s="69">
        <v>8.3188893944997702</v>
      </c>
      <c r="CK10" s="69">
        <v>9.108556617480005</v>
      </c>
      <c r="CL10" s="67">
        <f t="shared" si="21"/>
        <v>8.9207606330579967</v>
      </c>
      <c r="CM10" s="69">
        <v>7.5361452484426126</v>
      </c>
      <c r="CN10" s="69">
        <v>8.3188893944997702</v>
      </c>
      <c r="CO10" s="69">
        <v>9.108556617480005</v>
      </c>
      <c r="CP10" s="69">
        <v>9.905146917383318</v>
      </c>
      <c r="CQ10" s="67">
        <f t="shared" si="22"/>
        <v>9.7035047791151552</v>
      </c>
      <c r="CR10" s="69">
        <v>8.3188893944997702</v>
      </c>
      <c r="CS10" s="69">
        <v>9.108556617480005</v>
      </c>
      <c r="CT10" s="69">
        <v>9.905146917383318</v>
      </c>
      <c r="CU10" s="69">
        <v>10.708660294209706</v>
      </c>
      <c r="CV10" s="67">
        <f t="shared" si="23"/>
        <v>10.49317200209539</v>
      </c>
      <c r="CW10" s="69">
        <v>9.108556617480005</v>
      </c>
      <c r="CX10" s="69">
        <v>9.905146917383318</v>
      </c>
      <c r="CY10" s="69">
        <v>10.708660294209706</v>
      </c>
      <c r="CZ10" s="5"/>
      <c r="DA10" s="67">
        <f t="shared" si="24"/>
        <v>11.289762301998703</v>
      </c>
      <c r="DB10" s="5">
        <v>2.8009269504651892</v>
      </c>
      <c r="DC10" s="5">
        <v>3.5121356313736807</v>
      </c>
      <c r="DD10" s="5">
        <v>4.238259737322589</v>
      </c>
      <c r="DE10" s="5">
        <v>4.9711392683119149</v>
      </c>
      <c r="DF10" s="64">
        <f t="shared" si="25"/>
        <v>4.2813664006044494</v>
      </c>
      <c r="DG10" s="83">
        <f t="shared" si="2"/>
        <v>6.2089846349893492</v>
      </c>
      <c r="DH10" s="5">
        <v>3.5121356313736807</v>
      </c>
      <c r="DI10" s="5">
        <v>4.238259737322589</v>
      </c>
      <c r="DJ10" s="5">
        <v>4.9711392683119149</v>
      </c>
      <c r="DK10" s="5">
        <v>5.7107742243416544</v>
      </c>
      <c r="DL10" s="64">
        <f t="shared" si="26"/>
        <v>7.0074905065533581</v>
      </c>
      <c r="DM10" s="5">
        <v>4.238259737322589</v>
      </c>
      <c r="DN10" s="5">
        <v>4.9711392683119149</v>
      </c>
      <c r="DO10" s="5">
        <v>5.7107742243416544</v>
      </c>
      <c r="DP10" s="5">
        <v>6.4571646054118155</v>
      </c>
      <c r="DQ10" s="64">
        <f t="shared" si="27"/>
        <v>7.740370037542684</v>
      </c>
      <c r="DR10" s="5">
        <v>4.9711392683119149</v>
      </c>
      <c r="DS10" s="5">
        <v>5.7107742243416544</v>
      </c>
      <c r="DT10" s="5">
        <v>6.4571646054118155</v>
      </c>
      <c r="DU10" s="5">
        <v>7.201915026907006</v>
      </c>
      <c r="DV10" s="64">
        <f t="shared" si="28"/>
        <v>8.4800049935724235</v>
      </c>
      <c r="DW10" s="5">
        <v>5.7107742243416544</v>
      </c>
      <c r="DX10" s="5">
        <v>6.4571646054118155</v>
      </c>
      <c r="DY10" s="5">
        <v>7.201915026907006</v>
      </c>
      <c r="DZ10" s="5">
        <v>7.9617770272887691</v>
      </c>
      <c r="EA10" s="64">
        <f t="shared" si="29"/>
        <v>9.2263953746425837</v>
      </c>
      <c r="EB10" s="5">
        <v>6.4571646054118155</v>
      </c>
      <c r="EC10" s="5">
        <v>7.201915026907006</v>
      </c>
      <c r="ED10" s="5">
        <v>7.9617770272887691</v>
      </c>
      <c r="EE10" s="5">
        <v>8.7465008560382334</v>
      </c>
      <c r="EF10" s="64">
        <f t="shared" si="30"/>
        <v>9.9711457961377743</v>
      </c>
      <c r="EG10" s="5">
        <v>7.201915026907006</v>
      </c>
      <c r="EH10" s="5">
        <v>7.9617770272887691</v>
      </c>
      <c r="EI10" s="5">
        <v>8.7465008560382334</v>
      </c>
      <c r="EJ10" s="5">
        <v>9.5381477617107748</v>
      </c>
      <c r="EK10" s="64">
        <f t="shared" si="31"/>
        <v>10.731007796519538</v>
      </c>
      <c r="EL10" s="5">
        <v>7.9617770272887691</v>
      </c>
      <c r="EM10" s="5">
        <v>8.7465008560382334</v>
      </c>
      <c r="EN10" s="5">
        <v>9.5381477617107748</v>
      </c>
      <c r="EO10" s="5">
        <v>10.336717744306394</v>
      </c>
      <c r="EP10" s="64">
        <f t="shared" si="32"/>
        <v>11.515731625269002</v>
      </c>
      <c r="EQ10" s="5">
        <v>8.7465008560382334</v>
      </c>
      <c r="ER10" s="5">
        <v>9.5381477617107748</v>
      </c>
      <c r="ES10" s="5">
        <v>10.336717744306394</v>
      </c>
      <c r="ET10" s="5">
        <v>11.14221080382509</v>
      </c>
      <c r="EU10" s="64">
        <f t="shared" si="33"/>
        <v>12.307378530941543</v>
      </c>
      <c r="EV10" s="5">
        <v>9.5381477617107748</v>
      </c>
      <c r="EW10" s="5">
        <v>10.336717744306394</v>
      </c>
      <c r="EX10" s="5">
        <v>11.14221080382509</v>
      </c>
      <c r="EY10" s="5"/>
      <c r="EZ10" s="64">
        <f t="shared" si="34"/>
        <v>13.105948513537163</v>
      </c>
      <c r="FA10" s="5">
        <v>4.3113587412587409</v>
      </c>
      <c r="FB10" s="5">
        <v>5.283425702662722</v>
      </c>
      <c r="FC10" s="5">
        <v>6.2718656199569649</v>
      </c>
      <c r="FD10" s="5">
        <v>7.2694784931414755</v>
      </c>
      <c r="FE10" s="28">
        <f t="shared" si="35"/>
        <v>10.821887241124259</v>
      </c>
      <c r="FF10" s="83">
        <f t="shared" si="3"/>
        <v>9.2544514228079606</v>
      </c>
      <c r="FG10" s="5">
        <v>5.283425702662722</v>
      </c>
      <c r="FH10" s="5">
        <v>6.2718656199569649</v>
      </c>
      <c r="FI10" s="5">
        <v>7.2694784931414755</v>
      </c>
      <c r="FJ10" s="5">
        <v>8.2762643222162442</v>
      </c>
      <c r="FK10" s="28">
        <f t="shared" si="36"/>
        <v>11.810327158418502</v>
      </c>
      <c r="FL10" s="5">
        <v>6.2718656199569649</v>
      </c>
      <c r="FM10" s="5">
        <v>7.2694784931414755</v>
      </c>
      <c r="FN10" s="5">
        <v>8.2762643222162442</v>
      </c>
      <c r="FO10" s="5">
        <v>9.2848500302582053</v>
      </c>
      <c r="FP10" s="28">
        <f t="shared" si="37"/>
        <v>12.807940031603014</v>
      </c>
      <c r="FQ10" s="5">
        <v>7.2694784931414755</v>
      </c>
      <c r="FR10" s="5">
        <v>8.2762643222162442</v>
      </c>
      <c r="FS10" s="5">
        <v>9.2848500302582053</v>
      </c>
      <c r="FT10" s="5">
        <v>10.309947155728889</v>
      </c>
      <c r="FU10" s="28">
        <f t="shared" si="38"/>
        <v>13.814725860677783</v>
      </c>
      <c r="FV10" s="5">
        <v>8.2762643222162442</v>
      </c>
      <c r="FW10" s="5">
        <v>9.2848500302582053</v>
      </c>
      <c r="FX10" s="5">
        <v>10.309947155728889</v>
      </c>
      <c r="FY10" s="5">
        <v>11.336774929397528</v>
      </c>
      <c r="FZ10" s="28">
        <f t="shared" si="39"/>
        <v>14.823311568719742</v>
      </c>
      <c r="GA10" s="5">
        <v>9.2848500302582053</v>
      </c>
      <c r="GB10" s="5">
        <v>10.309947155728889</v>
      </c>
      <c r="GC10" s="5">
        <v>11.336774929397528</v>
      </c>
      <c r="GD10" s="5">
        <v>12.137196422807962</v>
      </c>
      <c r="GE10" s="28">
        <f t="shared" si="40"/>
        <v>15.848408694190425</v>
      </c>
      <c r="GF10" s="5">
        <v>10.309947155728889</v>
      </c>
      <c r="GG10" s="5">
        <v>11.336774929397528</v>
      </c>
      <c r="GH10" s="5">
        <v>12.137196422807962</v>
      </c>
      <c r="GI10" s="5">
        <v>12.944540993141477</v>
      </c>
      <c r="GJ10" s="28">
        <f t="shared" si="41"/>
        <v>16.875236467859065</v>
      </c>
      <c r="GK10" s="5">
        <v>11.336774929397528</v>
      </c>
      <c r="GL10" s="5">
        <v>12.137196422807962</v>
      </c>
      <c r="GM10" s="5">
        <v>12.944540993141477</v>
      </c>
      <c r="GN10" s="5">
        <v>13.758808640398067</v>
      </c>
      <c r="GO10" s="28">
        <f t="shared" si="42"/>
        <v>17.675657961269501</v>
      </c>
      <c r="GP10" s="5">
        <v>12.137196422807962</v>
      </c>
      <c r="GQ10" s="5">
        <v>12.944540993141477</v>
      </c>
      <c r="GR10" s="5">
        <v>13.758808640398067</v>
      </c>
      <c r="GS10" s="5">
        <v>14.579999364577736</v>
      </c>
      <c r="GT10" s="28">
        <f t="shared" si="43"/>
        <v>18.483002531603013</v>
      </c>
      <c r="GU10" s="5">
        <v>12.944540993141477</v>
      </c>
      <c r="GV10" s="5">
        <v>13.758808640398067</v>
      </c>
      <c r="GW10" s="5">
        <v>14.579999364577736</v>
      </c>
      <c r="GX10" s="5"/>
      <c r="GY10" s="28">
        <f t="shared" si="44"/>
        <v>19.297270178859605</v>
      </c>
      <c r="GZ10" s="5">
        <v>7.1122856917239305</v>
      </c>
      <c r="HA10" s="5">
        <v>8.7955613340364032</v>
      </c>
      <c r="HB10" s="5">
        <v>10.510125357279554</v>
      </c>
      <c r="HC10" s="5">
        <v>12.24061776145339</v>
      </c>
      <c r="HD10" s="29">
        <f t="shared" si="45"/>
        <v>14.949407487882556</v>
      </c>
      <c r="HE10" s="83">
        <f t="shared" si="4"/>
        <v>15.46343605779731</v>
      </c>
      <c r="HF10" s="5">
        <v>8.7955613340364032</v>
      </c>
      <c r="HG10" s="5">
        <v>10.510125357279554</v>
      </c>
      <c r="HH10" s="5">
        <v>12.24061776145339</v>
      </c>
      <c r="HI10" s="5">
        <v>13.987038546557903</v>
      </c>
      <c r="HJ10" s="29">
        <f t="shared" si="46"/>
        <v>16.663971511125709</v>
      </c>
      <c r="HK10" s="5">
        <v>10.510125357279554</v>
      </c>
      <c r="HL10" s="5">
        <v>12.24061776145339</v>
      </c>
      <c r="HM10" s="5">
        <v>13.987038546557903</v>
      </c>
      <c r="HN10" s="5">
        <v>15.742014635670019</v>
      </c>
      <c r="HO10" s="29">
        <f t="shared" si="47"/>
        <v>18.394463915299543</v>
      </c>
      <c r="HP10" s="5">
        <v>12.24061776145339</v>
      </c>
      <c r="HQ10" s="5">
        <v>13.987038546557903</v>
      </c>
      <c r="HR10" s="5">
        <v>15.742014635670019</v>
      </c>
      <c r="HS10" s="5">
        <v>17.511862182635891</v>
      </c>
      <c r="HT10" s="29">
        <f t="shared" si="48"/>
        <v>20.140884700404058</v>
      </c>
      <c r="HU10" s="5">
        <v>13.987038546557903</v>
      </c>
      <c r="HV10" s="5">
        <v>15.742014635670019</v>
      </c>
      <c r="HW10" s="5">
        <v>17.511862182635891</v>
      </c>
      <c r="HX10" s="5">
        <v>19.2985519566863</v>
      </c>
      <c r="HY10" s="29">
        <f t="shared" si="49"/>
        <v>21.895860789516171</v>
      </c>
      <c r="HZ10" s="5">
        <v>15.742014635670019</v>
      </c>
      <c r="IA10" s="5">
        <v>17.511862182635891</v>
      </c>
      <c r="IB10" s="5">
        <v>19.2985519566863</v>
      </c>
      <c r="IC10" s="5">
        <v>20.883697278846199</v>
      </c>
      <c r="ID10" s="29">
        <f t="shared" si="50"/>
        <v>23.665708336482044</v>
      </c>
      <c r="IE10" s="5">
        <v>17.511862182635891</v>
      </c>
      <c r="IF10" s="5">
        <v>19.2985519566863</v>
      </c>
      <c r="IG10" s="5">
        <v>20.883697278846199</v>
      </c>
      <c r="IH10" s="5">
        <v>22.482688754852248</v>
      </c>
      <c r="II10" s="29">
        <f t="shared" si="51"/>
        <v>25.452398110532453</v>
      </c>
      <c r="IJ10" s="5">
        <v>19.2985519566863</v>
      </c>
      <c r="IK10" s="5">
        <v>20.883697278846199</v>
      </c>
      <c r="IL10" s="5">
        <v>22.482688754852248</v>
      </c>
      <c r="IM10" s="5">
        <v>24.095526384704456</v>
      </c>
      <c r="IN10" s="29">
        <f t="shared" si="52"/>
        <v>27.037543432692352</v>
      </c>
      <c r="IO10" s="5">
        <v>20.883697278846199</v>
      </c>
      <c r="IP10" s="5">
        <v>22.482688754852248</v>
      </c>
      <c r="IQ10" s="5">
        <v>24.095526384704456</v>
      </c>
      <c r="IR10" s="5">
        <v>25.722210168402825</v>
      </c>
      <c r="IS10" s="29">
        <f t="shared" si="53"/>
        <v>28.636534908698401</v>
      </c>
      <c r="IT10" s="5">
        <v>22.482688754852248</v>
      </c>
      <c r="IU10" s="5">
        <v>24.095526384704456</v>
      </c>
      <c r="IV10" s="5">
        <v>25.722210168402825</v>
      </c>
      <c r="IW10" s="5"/>
      <c r="IX10" s="29">
        <f t="shared" si="54"/>
        <v>30.24937253855061</v>
      </c>
      <c r="IY10" s="23"/>
      <c r="IZ10" s="23"/>
      <c r="JA10" s="23"/>
      <c r="JB10" s="3">
        <v>0.76923076923076916</v>
      </c>
      <c r="JC10" s="3">
        <v>1.3846153846153844</v>
      </c>
      <c r="JD10" s="3">
        <v>2.7692307692307687</v>
      </c>
      <c r="JE10" s="3">
        <v>5.5384615384615374</v>
      </c>
      <c r="JF10" s="3">
        <v>6.1538461538461533</v>
      </c>
    </row>
    <row r="11" spans="1:266" s="6" customFormat="1" ht="14.5" customHeight="1" x14ac:dyDescent="0.35">
      <c r="A11" s="557"/>
      <c r="B11" s="24" t="s">
        <v>8</v>
      </c>
      <c r="C11" s="25"/>
      <c r="D11" s="5">
        <v>2.1655422844591641</v>
      </c>
      <c r="E11" s="5">
        <v>2.7542058350338565</v>
      </c>
      <c r="F11" s="5">
        <v>3.3402776602839261</v>
      </c>
      <c r="G11" s="5">
        <v>3.939995452517068</v>
      </c>
      <c r="H11" s="64">
        <f t="shared" si="5"/>
        <v>3.4465135273415486</v>
      </c>
      <c r="I11" s="83">
        <f t="shared" si="0"/>
        <v>4.8800084929176055</v>
      </c>
      <c r="J11" s="5">
        <v>2.7542058350338565</v>
      </c>
      <c r="K11" s="5">
        <v>3.3402776602839261</v>
      </c>
      <c r="L11" s="5">
        <v>3.939995452517068</v>
      </c>
      <c r="M11" s="5">
        <v>4.5452597886563568</v>
      </c>
      <c r="N11" s="64">
        <f t="shared" si="6"/>
        <v>4.0325853525916182</v>
      </c>
      <c r="O11" s="5">
        <v>3.3402776602839261</v>
      </c>
      <c r="P11" s="5">
        <v>3.939995452517068</v>
      </c>
      <c r="Q11" s="5">
        <v>4.5452597886563568</v>
      </c>
      <c r="R11" s="5">
        <v>5.1478158610094837</v>
      </c>
      <c r="S11" s="64">
        <f t="shared" si="7"/>
        <v>4.6323031448247605</v>
      </c>
      <c r="T11" s="5">
        <v>3.939995452517068</v>
      </c>
      <c r="U11" s="5">
        <v>4.5452597886563568</v>
      </c>
      <c r="V11" s="5">
        <v>5.1478158610094837</v>
      </c>
      <c r="W11" s="5">
        <v>5.7641344388072211</v>
      </c>
      <c r="X11" s="64">
        <f t="shared" si="8"/>
        <v>5.2375674809640493</v>
      </c>
      <c r="Y11" s="5">
        <v>4.5452597886563568</v>
      </c>
      <c r="Z11" s="5">
        <v>5.1478158610094837</v>
      </c>
      <c r="AA11" s="5">
        <v>5.7641344388072211</v>
      </c>
      <c r="AB11" s="5">
        <v>6.3859995605111051</v>
      </c>
      <c r="AC11" s="64">
        <f t="shared" si="9"/>
        <v>5.8401235533171763</v>
      </c>
      <c r="AD11" s="5">
        <v>5.1478158610094837</v>
      </c>
      <c r="AE11" s="5">
        <v>5.7641344388072211</v>
      </c>
      <c r="AF11" s="5">
        <v>6.3859995605111051</v>
      </c>
      <c r="AG11" s="5">
        <v>7.07884804331069</v>
      </c>
      <c r="AH11" s="64">
        <f t="shared" si="10"/>
        <v>6.4564421311149136</v>
      </c>
      <c r="AI11" s="5">
        <v>5.7641344388072211</v>
      </c>
      <c r="AJ11" s="5">
        <v>6.3859995605111051</v>
      </c>
      <c r="AK11" s="5">
        <v>7.07884804331069</v>
      </c>
      <c r="AL11" s="5">
        <v>7.7778503722641226</v>
      </c>
      <c r="AM11" s="64">
        <f t="shared" si="11"/>
        <v>7.0783072528187976</v>
      </c>
      <c r="AN11" s="5">
        <v>6.3859995605111051</v>
      </c>
      <c r="AO11" s="5">
        <v>7.07884804331069</v>
      </c>
      <c r="AP11" s="5">
        <v>7.7778503722641226</v>
      </c>
      <c r="AQ11" s="5">
        <v>8.4830065473714011</v>
      </c>
      <c r="AR11" s="64">
        <f t="shared" si="12"/>
        <v>7.7711557356183825</v>
      </c>
      <c r="AS11" s="5">
        <v>7.07884804331069</v>
      </c>
      <c r="AT11" s="5">
        <v>7.7778503722641226</v>
      </c>
      <c r="AU11" s="5">
        <v>8.4830065473714011</v>
      </c>
      <c r="AV11" s="5">
        <v>9.1943165686325266</v>
      </c>
      <c r="AW11" s="64">
        <f t="shared" si="13"/>
        <v>8.4701580645718142</v>
      </c>
      <c r="AX11" s="5">
        <v>7.7778503722641226</v>
      </c>
      <c r="AY11" s="5">
        <v>8.4830065473714011</v>
      </c>
      <c r="AZ11" s="5">
        <v>9.1943165686325266</v>
      </c>
      <c r="BA11" s="69"/>
      <c r="BB11" s="64">
        <f t="shared" si="14"/>
        <v>9.5599296242944778</v>
      </c>
      <c r="BC11" s="69">
        <v>2.2727479575360872</v>
      </c>
      <c r="BD11" s="69">
        <v>2.8739760537838563</v>
      </c>
      <c r="BE11" s="69">
        <v>3.4784247804762347</v>
      </c>
      <c r="BF11" s="69">
        <v>4.0938274356901445</v>
      </c>
      <c r="BG11" s="67">
        <f t="shared" si="15"/>
        <v>4.1047452845530872</v>
      </c>
      <c r="BH11" s="83">
        <f t="shared" si="1"/>
        <v>5.0875904909945291</v>
      </c>
      <c r="BI11" s="69">
        <v>2.8739760537838563</v>
      </c>
      <c r="BJ11" s="69">
        <v>3.4784247804762347</v>
      </c>
      <c r="BK11" s="69">
        <v>4.0938274356901445</v>
      </c>
      <c r="BL11" s="69">
        <v>4.7149193944255874</v>
      </c>
      <c r="BM11" s="67">
        <f t="shared" si="16"/>
        <v>4.7091940112454651</v>
      </c>
      <c r="BN11" s="69">
        <v>3.4784247804762347</v>
      </c>
      <c r="BO11" s="69">
        <v>4.0938274356901445</v>
      </c>
      <c r="BP11" s="69">
        <v>4.7149193944255874</v>
      </c>
      <c r="BQ11" s="69">
        <v>5.3363350316825615</v>
      </c>
      <c r="BR11" s="67">
        <f t="shared" si="17"/>
        <v>5.3245966664593753</v>
      </c>
      <c r="BS11" s="69">
        <v>4.0938274356901445</v>
      </c>
      <c r="BT11" s="69">
        <v>4.7149193944255874</v>
      </c>
      <c r="BU11" s="69">
        <v>5.3363350316825615</v>
      </c>
      <c r="BV11" s="69">
        <v>5.9658775686149133</v>
      </c>
      <c r="BW11" s="67">
        <f t="shared" si="18"/>
        <v>5.9456886251948182</v>
      </c>
      <c r="BX11" s="69">
        <v>4.7149193944255874</v>
      </c>
      <c r="BY11" s="69">
        <v>5.3363350316825615</v>
      </c>
      <c r="BZ11" s="69">
        <v>5.9658775686149133</v>
      </c>
      <c r="CA11" s="69">
        <v>6.603998591761103</v>
      </c>
      <c r="CB11" s="67">
        <f t="shared" si="19"/>
        <v>6.5671042624517924</v>
      </c>
      <c r="CC11" s="69">
        <v>5.3363350316825615</v>
      </c>
      <c r="CD11" s="69">
        <v>5.9658775686149133</v>
      </c>
      <c r="CE11" s="69">
        <v>6.603998591761103</v>
      </c>
      <c r="CF11" s="69">
        <v>7.2978633870606897</v>
      </c>
      <c r="CG11" s="67">
        <f t="shared" si="20"/>
        <v>7.1966467993841441</v>
      </c>
      <c r="CH11" s="69">
        <v>5.9658775686149133</v>
      </c>
      <c r="CI11" s="69">
        <v>6.603998591761103</v>
      </c>
      <c r="CJ11" s="69">
        <v>7.2978633870606897</v>
      </c>
      <c r="CK11" s="69">
        <v>7.9978820285141223</v>
      </c>
      <c r="CL11" s="67">
        <f t="shared" si="21"/>
        <v>7.8347678225303339</v>
      </c>
      <c r="CM11" s="69">
        <v>6.603998591761103</v>
      </c>
      <c r="CN11" s="69">
        <v>7.2978633870606897</v>
      </c>
      <c r="CO11" s="69">
        <v>7.9978820285141223</v>
      </c>
      <c r="CP11" s="69">
        <v>8.7040545161214027</v>
      </c>
      <c r="CQ11" s="67">
        <f t="shared" si="22"/>
        <v>8.5286326178299205</v>
      </c>
      <c r="CR11" s="69">
        <v>7.2978633870606897</v>
      </c>
      <c r="CS11" s="69">
        <v>7.9978820285141223</v>
      </c>
      <c r="CT11" s="69">
        <v>8.7040545161214027</v>
      </c>
      <c r="CU11" s="69">
        <v>9.4163808498825254</v>
      </c>
      <c r="CV11" s="67">
        <f t="shared" si="23"/>
        <v>9.2286512592833532</v>
      </c>
      <c r="CW11" s="69">
        <v>7.9978820285141223</v>
      </c>
      <c r="CX11" s="69">
        <v>8.7040545161214027</v>
      </c>
      <c r="CY11" s="69">
        <v>9.4163808498825254</v>
      </c>
      <c r="CZ11" s="5"/>
      <c r="DA11" s="67">
        <f t="shared" si="24"/>
        <v>9.9348237468906326</v>
      </c>
      <c r="DB11" s="5">
        <v>2.4718442075360874</v>
      </c>
      <c r="DC11" s="5">
        <v>3.0964064600338568</v>
      </c>
      <c r="DD11" s="5">
        <v>3.734983717976236</v>
      </c>
      <c r="DE11" s="5">
        <v>4.3795154044401441</v>
      </c>
      <c r="DF11" s="64">
        <f t="shared" si="25"/>
        <v>3.7887141523415488</v>
      </c>
      <c r="DG11" s="83">
        <f t="shared" si="2"/>
        <v>5.4730999159945295</v>
      </c>
      <c r="DH11" s="5">
        <v>3.0964064600338568</v>
      </c>
      <c r="DI11" s="5">
        <v>3.734983717976236</v>
      </c>
      <c r="DJ11" s="5">
        <v>4.3795154044401441</v>
      </c>
      <c r="DK11" s="5">
        <v>5.0300015194255856</v>
      </c>
      <c r="DL11" s="64">
        <f t="shared" si="26"/>
        <v>6.1965221795146972</v>
      </c>
      <c r="DM11" s="5">
        <v>3.734983717976236</v>
      </c>
      <c r="DN11" s="5">
        <v>4.3795154044401441</v>
      </c>
      <c r="DO11" s="5">
        <v>5.0300015194255856</v>
      </c>
      <c r="DP11" s="5">
        <v>5.6864420629325618</v>
      </c>
      <c r="DQ11" s="64">
        <f t="shared" si="27"/>
        <v>6.8410538659786049</v>
      </c>
      <c r="DR11" s="5">
        <v>4.3795154044401441</v>
      </c>
      <c r="DS11" s="5">
        <v>5.0300015194255856</v>
      </c>
      <c r="DT11" s="5">
        <v>5.6864420629325618</v>
      </c>
      <c r="DU11" s="5">
        <v>6.3405433811149141</v>
      </c>
      <c r="DV11" s="64">
        <f t="shared" si="28"/>
        <v>7.4915399809640473</v>
      </c>
      <c r="DW11" s="5">
        <v>5.0300015194255856</v>
      </c>
      <c r="DX11" s="5">
        <v>5.6864420629325618</v>
      </c>
      <c r="DY11" s="5">
        <v>6.3405433811149141</v>
      </c>
      <c r="DZ11" s="5">
        <v>7.0088539355111035</v>
      </c>
      <c r="EA11" s="64">
        <f t="shared" si="29"/>
        <v>8.1479805244710235</v>
      </c>
      <c r="EB11" s="5">
        <v>5.6864420629325618</v>
      </c>
      <c r="EC11" s="5">
        <v>6.3405433811149141</v>
      </c>
      <c r="ED11" s="5">
        <v>7.0088539355111035</v>
      </c>
      <c r="EE11" s="5">
        <v>7.7046061683106899</v>
      </c>
      <c r="EF11" s="64">
        <f t="shared" si="30"/>
        <v>8.8020818426533758</v>
      </c>
      <c r="EG11" s="5">
        <v>6.3405433811149141</v>
      </c>
      <c r="EH11" s="5">
        <v>7.0088539355111035</v>
      </c>
      <c r="EI11" s="5">
        <v>7.7046061683106899</v>
      </c>
      <c r="EJ11" s="5">
        <v>8.4065122472641232</v>
      </c>
      <c r="EK11" s="64">
        <f t="shared" si="31"/>
        <v>9.4703923970495651</v>
      </c>
      <c r="EL11" s="5">
        <v>7.0088539355111035</v>
      </c>
      <c r="EM11" s="5">
        <v>7.7046061683106899</v>
      </c>
      <c r="EN11" s="5">
        <v>8.4065122472641232</v>
      </c>
      <c r="EO11" s="5">
        <v>9.1145721723714033</v>
      </c>
      <c r="EP11" s="64">
        <f t="shared" si="32"/>
        <v>10.166144629849152</v>
      </c>
      <c r="EQ11" s="5">
        <v>7.7046061683106899</v>
      </c>
      <c r="ER11" s="5">
        <v>8.4065122472641232</v>
      </c>
      <c r="ES11" s="5">
        <v>9.1145721723714033</v>
      </c>
      <c r="ET11" s="5">
        <v>9.8287859436325267</v>
      </c>
      <c r="EU11" s="64">
        <f t="shared" si="33"/>
        <v>10.868050708802585</v>
      </c>
      <c r="EV11" s="5">
        <v>8.4065122472641232</v>
      </c>
      <c r="EW11" s="5">
        <v>9.1145721723714033</v>
      </c>
      <c r="EX11" s="5">
        <v>9.8287859436325267</v>
      </c>
      <c r="EY11" s="5"/>
      <c r="EZ11" s="64">
        <f t="shared" si="34"/>
        <v>11.576110633909865</v>
      </c>
      <c r="FA11" s="5">
        <v>3.8708954083176437</v>
      </c>
      <c r="FB11" s="5">
        <v>4.7437073354289936</v>
      </c>
      <c r="FC11" s="5">
        <v>5.6312393459185035</v>
      </c>
      <c r="FD11" s="5">
        <v>6.5270270167092548</v>
      </c>
      <c r="FE11" s="28">
        <f t="shared" si="35"/>
        <v>9.6667842585059169</v>
      </c>
      <c r="FF11" s="83">
        <f t="shared" si="3"/>
        <v>8.3091476425497568</v>
      </c>
      <c r="FG11" s="5">
        <v>4.7437073354289936</v>
      </c>
      <c r="FH11" s="5">
        <v>5.6312393459185035</v>
      </c>
      <c r="FI11" s="5">
        <v>6.5270270167092548</v>
      </c>
      <c r="FJ11" s="5">
        <v>7.4310703478012385</v>
      </c>
      <c r="FK11" s="28">
        <f t="shared" si="36"/>
        <v>10.554316268995425</v>
      </c>
      <c r="FL11" s="5">
        <v>5.6312393459185035</v>
      </c>
      <c r="FM11" s="5">
        <v>6.5270270167092548</v>
      </c>
      <c r="FN11" s="5">
        <v>7.4310703478012385</v>
      </c>
      <c r="FO11" s="5">
        <v>8.3367491468867687</v>
      </c>
      <c r="FP11" s="28">
        <f t="shared" si="37"/>
        <v>11.450103939786178</v>
      </c>
      <c r="FQ11" s="5">
        <v>6.5270270167092548</v>
      </c>
      <c r="FR11" s="5">
        <v>7.4310703478012385</v>
      </c>
      <c r="FS11" s="5">
        <v>8.3367491468867687</v>
      </c>
      <c r="FT11" s="5">
        <v>9.2572726447350746</v>
      </c>
      <c r="FU11" s="28">
        <f t="shared" si="38"/>
        <v>12.354147270878162</v>
      </c>
      <c r="FV11" s="5">
        <v>7.4310703478012385</v>
      </c>
      <c r="FW11" s="5">
        <v>8.3367491468867687</v>
      </c>
      <c r="FX11" s="5">
        <v>9.2572726447350746</v>
      </c>
      <c r="FY11" s="5">
        <v>10.179369302884618</v>
      </c>
      <c r="FZ11" s="28">
        <f t="shared" si="39"/>
        <v>13.25982606996369</v>
      </c>
      <c r="GA11" s="5">
        <v>8.3367491468867687</v>
      </c>
      <c r="GB11" s="5">
        <v>9.2572726447350746</v>
      </c>
      <c r="GC11" s="5">
        <v>10.179369302884618</v>
      </c>
      <c r="GD11" s="5">
        <v>10.898190954646317</v>
      </c>
      <c r="GE11" s="28">
        <f t="shared" si="40"/>
        <v>14.180349567811998</v>
      </c>
      <c r="GF11" s="5">
        <v>9.2572726447350746</v>
      </c>
      <c r="GG11" s="5">
        <v>10.179369302884618</v>
      </c>
      <c r="GH11" s="5">
        <v>10.898190954646317</v>
      </c>
      <c r="GI11" s="5">
        <v>11.623243375638786</v>
      </c>
      <c r="GJ11" s="28">
        <f t="shared" si="41"/>
        <v>15.10244622596154</v>
      </c>
      <c r="GK11" s="5">
        <v>10.179369302884618</v>
      </c>
      <c r="GL11" s="5">
        <v>10.898190954646317</v>
      </c>
      <c r="GM11" s="5">
        <v>11.623243375638786</v>
      </c>
      <c r="GN11" s="5">
        <v>12.354526565862026</v>
      </c>
      <c r="GO11" s="28">
        <f t="shared" si="42"/>
        <v>15.821267877723241</v>
      </c>
      <c r="GP11" s="5">
        <v>10.898190954646317</v>
      </c>
      <c r="GQ11" s="5">
        <v>11.623243375638786</v>
      </c>
      <c r="GR11" s="5">
        <v>12.354526565862026</v>
      </c>
      <c r="GS11" s="5">
        <v>13.092040525316035</v>
      </c>
      <c r="GT11" s="28">
        <f t="shared" si="43"/>
        <v>16.54632029871571</v>
      </c>
      <c r="GU11" s="5">
        <v>11.623243375638786</v>
      </c>
      <c r="GV11" s="5">
        <v>12.354526565862026</v>
      </c>
      <c r="GW11" s="5">
        <v>13.092040525316035</v>
      </c>
      <c r="GX11" s="5"/>
      <c r="GY11" s="28">
        <f t="shared" si="44"/>
        <v>17.277603488938947</v>
      </c>
      <c r="GZ11" s="5">
        <v>6.3427396158537315</v>
      </c>
      <c r="HA11" s="5">
        <v>7.8401137954628508</v>
      </c>
      <c r="HB11" s="5">
        <v>9.3662230638947381</v>
      </c>
      <c r="HC11" s="5">
        <v>10.9065424211494</v>
      </c>
      <c r="HD11" s="29">
        <f t="shared" si="45"/>
        <v>13.378575333924388</v>
      </c>
      <c r="HE11" s="83">
        <f t="shared" si="4"/>
        <v>13.782247558544288</v>
      </c>
      <c r="HF11" s="5">
        <v>7.8401137954628508</v>
      </c>
      <c r="HG11" s="5">
        <v>9.3662230638947381</v>
      </c>
      <c r="HH11" s="5">
        <v>10.9065424211494</v>
      </c>
      <c r="HI11" s="5">
        <v>12.461071867226826</v>
      </c>
      <c r="HJ11" s="29">
        <f t="shared" si="46"/>
        <v>14.904684602356276</v>
      </c>
      <c r="HK11" s="5">
        <v>9.3662230638947381</v>
      </c>
      <c r="HL11" s="5">
        <v>10.9065424211494</v>
      </c>
      <c r="HM11" s="5">
        <v>12.461071867226826</v>
      </c>
      <c r="HN11" s="5">
        <v>14.023191209819329</v>
      </c>
      <c r="HO11" s="29">
        <f t="shared" si="47"/>
        <v>16.445003959610936</v>
      </c>
      <c r="HP11" s="5">
        <v>10.9065424211494</v>
      </c>
      <c r="HQ11" s="5">
        <v>12.461071867226826</v>
      </c>
      <c r="HR11" s="5">
        <v>14.023191209819329</v>
      </c>
      <c r="HS11" s="5">
        <v>15.59781602584999</v>
      </c>
      <c r="HT11" s="29">
        <f t="shared" si="48"/>
        <v>17.999533405688364</v>
      </c>
      <c r="HU11" s="5">
        <v>12.461071867226826</v>
      </c>
      <c r="HV11" s="5">
        <v>14.023191209819329</v>
      </c>
      <c r="HW11" s="5">
        <v>15.59781602584999</v>
      </c>
      <c r="HX11" s="5">
        <v>17.188223238395722</v>
      </c>
      <c r="HY11" s="29">
        <f t="shared" si="49"/>
        <v>19.561652748280867</v>
      </c>
      <c r="HZ11" s="5">
        <v>14.023191209819329</v>
      </c>
      <c r="IA11" s="5">
        <v>15.59781602584999</v>
      </c>
      <c r="IB11" s="5">
        <v>17.188223238395722</v>
      </c>
      <c r="IC11" s="5">
        <v>18.602797122957007</v>
      </c>
      <c r="ID11" s="29">
        <f t="shared" si="50"/>
        <v>21.136277564311527</v>
      </c>
      <c r="IE11" s="5">
        <v>15.59781602584999</v>
      </c>
      <c r="IF11" s="5">
        <v>17.188223238395722</v>
      </c>
      <c r="IG11" s="5">
        <v>18.602797122957007</v>
      </c>
      <c r="IH11" s="5">
        <v>20.029755622902908</v>
      </c>
      <c r="II11" s="29">
        <f t="shared" si="51"/>
        <v>22.726684776857262</v>
      </c>
      <c r="IJ11" s="5">
        <v>17.188223238395722</v>
      </c>
      <c r="IK11" s="5">
        <v>18.602797122957007</v>
      </c>
      <c r="IL11" s="5">
        <v>20.029755622902908</v>
      </c>
      <c r="IM11" s="5">
        <v>21.469098738233427</v>
      </c>
      <c r="IN11" s="29">
        <f t="shared" si="52"/>
        <v>24.141258661418547</v>
      </c>
      <c r="IO11" s="5">
        <v>18.602797122957007</v>
      </c>
      <c r="IP11" s="5">
        <v>20.029755622902908</v>
      </c>
      <c r="IQ11" s="5">
        <v>21.469098738233427</v>
      </c>
      <c r="IR11" s="5">
        <v>22.920826468948562</v>
      </c>
      <c r="IS11" s="29">
        <f t="shared" si="53"/>
        <v>25.568217161364444</v>
      </c>
      <c r="IT11" s="5">
        <v>20.029755622902908</v>
      </c>
      <c r="IU11" s="5">
        <v>21.469098738233427</v>
      </c>
      <c r="IV11" s="5">
        <v>22.920826468948562</v>
      </c>
      <c r="IW11" s="5"/>
      <c r="IX11" s="29">
        <f t="shared" si="54"/>
        <v>27.007560276694967</v>
      </c>
      <c r="IY11" s="23"/>
      <c r="IZ11" s="23"/>
      <c r="JA11" s="23"/>
      <c r="JB11" s="3">
        <v>0.69230769230769229</v>
      </c>
      <c r="JC11" s="3">
        <v>1.2307692307692306</v>
      </c>
      <c r="JD11" s="3">
        <v>2.4615384615384612</v>
      </c>
      <c r="JE11" s="3">
        <v>4.9230769230769225</v>
      </c>
      <c r="JF11" s="3">
        <v>5.5384615384615383</v>
      </c>
    </row>
    <row r="12" spans="1:266" s="6" customFormat="1" ht="14.5" customHeight="1" x14ac:dyDescent="0.35">
      <c r="A12" s="557"/>
      <c r="B12" s="24" t="s">
        <v>9</v>
      </c>
      <c r="C12" s="25"/>
      <c r="D12" s="5">
        <v>1.9933910041881202</v>
      </c>
      <c r="E12" s="5">
        <v>2.5426861804861809</v>
      </c>
      <c r="F12" s="5">
        <v>3.0891319843617921</v>
      </c>
      <c r="G12" s="5">
        <v>3.6487668773534172</v>
      </c>
      <c r="H12" s="64">
        <f t="shared" si="5"/>
        <v>3.1580707958707963</v>
      </c>
      <c r="I12" s="83">
        <f t="shared" si="0"/>
        <v>4.5095904185558044</v>
      </c>
      <c r="J12" s="5">
        <v>2.5426861804861809</v>
      </c>
      <c r="K12" s="5">
        <v>3.0891319843617921</v>
      </c>
      <c r="L12" s="5">
        <v>3.6487668773534172</v>
      </c>
      <c r="M12" s="5">
        <v>4.2135908594610525</v>
      </c>
      <c r="N12" s="64">
        <f t="shared" si="6"/>
        <v>3.7045165997464076</v>
      </c>
      <c r="O12" s="5">
        <v>3.0891319843617921</v>
      </c>
      <c r="P12" s="5">
        <v>3.6487668773534172</v>
      </c>
      <c r="Q12" s="5">
        <v>4.2135908594610525</v>
      </c>
      <c r="R12" s="5">
        <v>4.7754500845308554</v>
      </c>
      <c r="S12" s="64">
        <f t="shared" si="7"/>
        <v>4.2641514927380326</v>
      </c>
      <c r="T12" s="5">
        <v>3.6487668773534172</v>
      </c>
      <c r="U12" s="5">
        <v>4.2135908594610525</v>
      </c>
      <c r="V12" s="5">
        <v>4.7754500845308554</v>
      </c>
      <c r="W12" s="5">
        <v>5.3506137833320526</v>
      </c>
      <c r="X12" s="64">
        <f t="shared" si="8"/>
        <v>4.8289754748456684</v>
      </c>
      <c r="Y12" s="5">
        <v>4.2135908594610525</v>
      </c>
      <c r="Z12" s="5">
        <v>4.7754500845308554</v>
      </c>
      <c r="AA12" s="5">
        <v>5.3506137833320526</v>
      </c>
      <c r="AB12" s="5">
        <v>5.9309665712492645</v>
      </c>
      <c r="AC12" s="64">
        <f t="shared" si="9"/>
        <v>5.3908346999154713</v>
      </c>
      <c r="AD12" s="5">
        <v>4.7754500845308554</v>
      </c>
      <c r="AE12" s="5">
        <v>5.3506137833320526</v>
      </c>
      <c r="AF12" s="5">
        <v>5.9309665712492645</v>
      </c>
      <c r="AG12" s="5">
        <v>6.5375275221573306</v>
      </c>
      <c r="AH12" s="64">
        <f t="shared" si="10"/>
        <v>5.9659983987166676</v>
      </c>
      <c r="AI12" s="5">
        <v>5.3506137833320526</v>
      </c>
      <c r="AJ12" s="5">
        <v>5.9309665712492645</v>
      </c>
      <c r="AK12" s="5">
        <v>6.5375275221573306</v>
      </c>
      <c r="AL12" s="5">
        <v>7.1494730884500131</v>
      </c>
      <c r="AM12" s="64">
        <f t="shared" si="11"/>
        <v>6.5463511866338795</v>
      </c>
      <c r="AN12" s="5">
        <v>5.9309665712492645</v>
      </c>
      <c r="AO12" s="5">
        <v>6.5375275221573306</v>
      </c>
      <c r="AP12" s="5">
        <v>7.1494730884500131</v>
      </c>
      <c r="AQ12" s="5">
        <v>7.7668032701273084</v>
      </c>
      <c r="AR12" s="64">
        <f t="shared" si="12"/>
        <v>7.1529121375419464</v>
      </c>
      <c r="AS12" s="5">
        <v>6.5375275221573306</v>
      </c>
      <c r="AT12" s="5">
        <v>7.1494730884500131</v>
      </c>
      <c r="AU12" s="5">
        <v>7.7668032701273084</v>
      </c>
      <c r="AV12" s="5">
        <v>8.3895180671892202</v>
      </c>
      <c r="AW12" s="64">
        <f t="shared" si="13"/>
        <v>7.7648577038346289</v>
      </c>
      <c r="AX12" s="5">
        <v>7.1494730884500131</v>
      </c>
      <c r="AY12" s="5">
        <v>7.7668032701273084</v>
      </c>
      <c r="AZ12" s="5">
        <v>8.3895180671892202</v>
      </c>
      <c r="BA12" s="69"/>
      <c r="BB12" s="64">
        <f t="shared" si="14"/>
        <v>8.8437263470503851</v>
      </c>
      <c r="BC12" s="69">
        <v>2.0888299464958124</v>
      </c>
      <c r="BD12" s="69">
        <v>2.650486180486181</v>
      </c>
      <c r="BE12" s="69">
        <v>3.215034388207946</v>
      </c>
      <c r="BF12" s="69">
        <v>3.7901130311995703</v>
      </c>
      <c r="BG12" s="67">
        <f t="shared" si="15"/>
        <v>3.7274092574092581</v>
      </c>
      <c r="BH12" s="83">
        <f t="shared" si="1"/>
        <v>4.6977854185558039</v>
      </c>
      <c r="BI12" s="69">
        <v>2.650486180486181</v>
      </c>
      <c r="BJ12" s="69">
        <v>3.215034388207946</v>
      </c>
      <c r="BK12" s="69">
        <v>3.7901130311995703</v>
      </c>
      <c r="BL12" s="69">
        <v>4.3705221094610529</v>
      </c>
      <c r="BM12" s="67">
        <f t="shared" si="16"/>
        <v>4.2919574651310226</v>
      </c>
      <c r="BN12" s="69">
        <v>3.215034388207946</v>
      </c>
      <c r="BO12" s="69">
        <v>3.7901130311995703</v>
      </c>
      <c r="BP12" s="69">
        <v>4.3705221094610529</v>
      </c>
      <c r="BQ12" s="69">
        <v>4.9509616229923923</v>
      </c>
      <c r="BR12" s="67">
        <f t="shared" si="17"/>
        <v>4.8670361081226474</v>
      </c>
      <c r="BS12" s="69">
        <v>3.7901130311995703</v>
      </c>
      <c r="BT12" s="69">
        <v>4.3705221094610529</v>
      </c>
      <c r="BU12" s="69">
        <v>4.9509616229923923</v>
      </c>
      <c r="BV12" s="69">
        <v>5.5391392641012844</v>
      </c>
      <c r="BW12" s="67">
        <f t="shared" si="18"/>
        <v>5.4474451863841296</v>
      </c>
      <c r="BX12" s="69">
        <v>4.3705221094610529</v>
      </c>
      <c r="BY12" s="69">
        <v>4.9509616229923923</v>
      </c>
      <c r="BZ12" s="69">
        <v>5.5391392641012844</v>
      </c>
      <c r="CA12" s="69">
        <v>6.1355011866338804</v>
      </c>
      <c r="CB12" s="67">
        <f t="shared" si="19"/>
        <v>6.0278846999154689</v>
      </c>
      <c r="CC12" s="69">
        <v>4.9509616229923923</v>
      </c>
      <c r="CD12" s="69">
        <v>5.5391392641012844</v>
      </c>
      <c r="CE12" s="69">
        <v>6.1355011866338804</v>
      </c>
      <c r="CF12" s="69">
        <v>6.7430179067727156</v>
      </c>
      <c r="CG12" s="67">
        <f t="shared" si="20"/>
        <v>6.6160623410243611</v>
      </c>
      <c r="CH12" s="69">
        <v>5.5391392641012844</v>
      </c>
      <c r="CI12" s="69">
        <v>6.1355011866338804</v>
      </c>
      <c r="CJ12" s="69">
        <v>6.7430179067727156</v>
      </c>
      <c r="CK12" s="69">
        <v>7.3559192422961655</v>
      </c>
      <c r="CL12" s="67">
        <f t="shared" si="21"/>
        <v>7.2124242635569571</v>
      </c>
      <c r="CM12" s="69">
        <v>6.1355011866338804</v>
      </c>
      <c r="CN12" s="69">
        <v>6.7430179067727156</v>
      </c>
      <c r="CO12" s="69">
        <v>7.3559192422961655</v>
      </c>
      <c r="CP12" s="69">
        <v>7.9742051932042308</v>
      </c>
      <c r="CQ12" s="67">
        <f t="shared" si="22"/>
        <v>7.8199409836957923</v>
      </c>
      <c r="CR12" s="69">
        <v>6.7430179067727156</v>
      </c>
      <c r="CS12" s="69">
        <v>7.3559192422961655</v>
      </c>
      <c r="CT12" s="69">
        <v>7.9742051932042308</v>
      </c>
      <c r="CU12" s="69">
        <v>8.5978757594969117</v>
      </c>
      <c r="CV12" s="67">
        <f t="shared" si="23"/>
        <v>8.4328423192192421</v>
      </c>
      <c r="CW12" s="69">
        <v>7.3559192422961655</v>
      </c>
      <c r="CX12" s="69">
        <v>7.9742051932042308</v>
      </c>
      <c r="CY12" s="69">
        <v>8.5978757594969117</v>
      </c>
      <c r="CZ12" s="5"/>
      <c r="DA12" s="67">
        <f t="shared" si="24"/>
        <v>9.0511282701273075</v>
      </c>
      <c r="DB12" s="5">
        <v>2.2660736964958121</v>
      </c>
      <c r="DC12" s="5">
        <v>2.8506861804861816</v>
      </c>
      <c r="DD12" s="5">
        <v>3.4488531382079466</v>
      </c>
      <c r="DE12" s="5">
        <v>4.0526130311995709</v>
      </c>
      <c r="DF12" s="64">
        <f t="shared" si="25"/>
        <v>3.466070795870797</v>
      </c>
      <c r="DG12" s="83">
        <f t="shared" si="2"/>
        <v>5.0472904185558054</v>
      </c>
      <c r="DH12" s="5">
        <v>2.8506861804861816</v>
      </c>
      <c r="DI12" s="5">
        <v>3.4488531382079466</v>
      </c>
      <c r="DJ12" s="5">
        <v>4.0526130311995709</v>
      </c>
      <c r="DK12" s="5">
        <v>4.6619658594610529</v>
      </c>
      <c r="DL12" s="64">
        <f t="shared" si="26"/>
        <v>5.6026992920541003</v>
      </c>
      <c r="DM12" s="5">
        <v>3.4488531382079466</v>
      </c>
      <c r="DN12" s="5">
        <v>4.0526130311995709</v>
      </c>
      <c r="DO12" s="5">
        <v>4.6619658594610529</v>
      </c>
      <c r="DP12" s="5">
        <v>5.276911622992392</v>
      </c>
      <c r="DQ12" s="64">
        <f t="shared" si="27"/>
        <v>6.2064591850457251</v>
      </c>
      <c r="DR12" s="5">
        <v>4.0526130311995709</v>
      </c>
      <c r="DS12" s="5">
        <v>4.6619658594610529</v>
      </c>
      <c r="DT12" s="5">
        <v>5.276911622992392</v>
      </c>
      <c r="DU12" s="5">
        <v>5.8892580141012836</v>
      </c>
      <c r="DV12" s="64">
        <f t="shared" si="28"/>
        <v>6.8158120133072071</v>
      </c>
      <c r="DW12" s="5">
        <v>4.6619658594610529</v>
      </c>
      <c r="DX12" s="5">
        <v>5.276911622992392</v>
      </c>
      <c r="DY12" s="5">
        <v>5.8892580141012836</v>
      </c>
      <c r="DZ12" s="5">
        <v>6.5153511866338807</v>
      </c>
      <c r="EA12" s="64">
        <f t="shared" si="29"/>
        <v>7.4307577768385453</v>
      </c>
      <c r="EB12" s="5">
        <v>5.276911622992392</v>
      </c>
      <c r="EC12" s="5">
        <v>5.8892580141012836</v>
      </c>
      <c r="ED12" s="5">
        <v>6.5153511866338807</v>
      </c>
      <c r="EE12" s="5">
        <v>7.1246429067727162</v>
      </c>
      <c r="EF12" s="64">
        <f t="shared" si="30"/>
        <v>8.0431041679474369</v>
      </c>
      <c r="EG12" s="5">
        <v>5.8892580141012836</v>
      </c>
      <c r="EH12" s="5">
        <v>6.5153511866338807</v>
      </c>
      <c r="EI12" s="5">
        <v>7.1246429067727162</v>
      </c>
      <c r="EJ12" s="5">
        <v>7.7393192422961663</v>
      </c>
      <c r="EK12" s="64">
        <f t="shared" si="31"/>
        <v>8.669197340480034</v>
      </c>
      <c r="EL12" s="5">
        <v>6.5153511866338807</v>
      </c>
      <c r="EM12" s="5">
        <v>7.1246429067727162</v>
      </c>
      <c r="EN12" s="5">
        <v>7.7393192422961663</v>
      </c>
      <c r="EO12" s="5">
        <v>8.3593801932042329</v>
      </c>
      <c r="EP12" s="64">
        <f t="shared" si="32"/>
        <v>9.2784890606188704</v>
      </c>
      <c r="EQ12" s="5">
        <v>7.1246429067727162</v>
      </c>
      <c r="ER12" s="5">
        <v>7.7393192422961663</v>
      </c>
      <c r="ES12" s="5">
        <v>8.3593801932042329</v>
      </c>
      <c r="ET12" s="5">
        <v>8.9848257594969141</v>
      </c>
      <c r="EU12" s="64">
        <f t="shared" si="33"/>
        <v>9.8931653961423205</v>
      </c>
      <c r="EV12" s="5">
        <v>7.7393192422961663</v>
      </c>
      <c r="EW12" s="5">
        <v>8.3593801932042329</v>
      </c>
      <c r="EX12" s="5">
        <v>8.9848257594969141</v>
      </c>
      <c r="EY12" s="5"/>
      <c r="EZ12" s="64">
        <f t="shared" si="34"/>
        <v>10.513226347050386</v>
      </c>
      <c r="FA12" s="5">
        <v>3.4754111545521789</v>
      </c>
      <c r="FB12" s="5">
        <v>4.2590983846153847</v>
      </c>
      <c r="FC12" s="5">
        <v>5.0560196704881655</v>
      </c>
      <c r="FD12" s="5">
        <v>5.8603710506320636</v>
      </c>
      <c r="FE12" s="28">
        <f t="shared" si="35"/>
        <v>8.5667906923076913</v>
      </c>
      <c r="FF12" s="83">
        <f t="shared" si="3"/>
        <v>7.4603601041151162</v>
      </c>
      <c r="FG12" s="5">
        <v>4.2590983846153847</v>
      </c>
      <c r="FH12" s="5">
        <v>5.0560196704881655</v>
      </c>
      <c r="FI12" s="5">
        <v>5.8603710506320636</v>
      </c>
      <c r="FJ12" s="5">
        <v>6.6721525250470695</v>
      </c>
      <c r="FK12" s="28">
        <f t="shared" si="36"/>
        <v>9.3637119781804721</v>
      </c>
      <c r="FL12" s="5">
        <v>5.0560196704881655</v>
      </c>
      <c r="FM12" s="5">
        <v>5.8603710506320636</v>
      </c>
      <c r="FN12" s="5">
        <v>6.6721525250470695</v>
      </c>
      <c r="FO12" s="5">
        <v>7.4854199398870369</v>
      </c>
      <c r="FP12" s="28">
        <f t="shared" si="37"/>
        <v>10.168063358324371</v>
      </c>
      <c r="FQ12" s="5">
        <v>5.8603710506320636</v>
      </c>
      <c r="FR12" s="5">
        <v>6.6721525250470695</v>
      </c>
      <c r="FS12" s="5">
        <v>7.4854199398870369</v>
      </c>
      <c r="FT12" s="5">
        <v>8.3120335643827357</v>
      </c>
      <c r="FU12" s="28">
        <f t="shared" si="38"/>
        <v>10.979844832739378</v>
      </c>
      <c r="FV12" s="5">
        <v>6.6721525250470695</v>
      </c>
      <c r="FW12" s="5">
        <v>7.4854199398870369</v>
      </c>
      <c r="FX12" s="5">
        <v>8.3120335643827357</v>
      </c>
      <c r="FY12" s="5">
        <v>9.140077052380315</v>
      </c>
      <c r="FZ12" s="28">
        <f t="shared" si="39"/>
        <v>11.793112247579344</v>
      </c>
      <c r="GA12" s="5">
        <v>7.4854199398870369</v>
      </c>
      <c r="GB12" s="5">
        <v>8.3120335643827357</v>
      </c>
      <c r="GC12" s="5">
        <v>9.140077052380315</v>
      </c>
      <c r="GD12" s="5">
        <v>9.785614615888921</v>
      </c>
      <c r="GE12" s="28">
        <f t="shared" si="40"/>
        <v>12.619725872075044</v>
      </c>
      <c r="GF12" s="5">
        <v>8.3120335643827357</v>
      </c>
      <c r="GG12" s="5">
        <v>9.140077052380315</v>
      </c>
      <c r="GH12" s="5">
        <v>9.785614615888921</v>
      </c>
      <c r="GI12" s="5">
        <v>10.43675987170522</v>
      </c>
      <c r="GJ12" s="28">
        <f t="shared" si="41"/>
        <v>13.447769360072623</v>
      </c>
      <c r="GK12" s="5">
        <v>9.140077052380315</v>
      </c>
      <c r="GL12" s="5">
        <v>9.785614615888921</v>
      </c>
      <c r="GM12" s="5">
        <v>10.43675987170522</v>
      </c>
      <c r="GN12" s="5">
        <v>11.093512819829215</v>
      </c>
      <c r="GO12" s="28">
        <f t="shared" si="42"/>
        <v>14.093306923581228</v>
      </c>
      <c r="GP12" s="5">
        <v>9.785614615888921</v>
      </c>
      <c r="GQ12" s="5">
        <v>10.43675987170522</v>
      </c>
      <c r="GR12" s="5">
        <v>11.093512819829215</v>
      </c>
      <c r="GS12" s="5">
        <v>11.755873460260899</v>
      </c>
      <c r="GT12" s="28">
        <f t="shared" si="43"/>
        <v>14.744452179397527</v>
      </c>
      <c r="GU12" s="5">
        <v>10.43675987170522</v>
      </c>
      <c r="GV12" s="5">
        <v>11.093512819829215</v>
      </c>
      <c r="GW12" s="5">
        <v>11.755873460260899</v>
      </c>
      <c r="GX12" s="5"/>
      <c r="GY12" s="28">
        <f t="shared" si="44"/>
        <v>15.401205127521521</v>
      </c>
      <c r="GZ12" s="5">
        <v>5.7414848510479919</v>
      </c>
      <c r="HA12" s="5">
        <v>7.1097845651015668</v>
      </c>
      <c r="HB12" s="5">
        <v>8.5048728086961098</v>
      </c>
      <c r="HC12" s="5">
        <v>9.912984081831631</v>
      </c>
      <c r="HD12" s="29">
        <f t="shared" si="45"/>
        <v>12.03286148817849</v>
      </c>
      <c r="HE12" s="83">
        <f t="shared" si="4"/>
        <v>12.50765052267092</v>
      </c>
      <c r="HF12" s="5">
        <v>7.1097845651015668</v>
      </c>
      <c r="HG12" s="5">
        <v>8.5048728086961098</v>
      </c>
      <c r="HH12" s="5">
        <v>9.912984081831631</v>
      </c>
      <c r="HI12" s="5">
        <v>11.334118384508123</v>
      </c>
      <c r="HJ12" s="29">
        <f t="shared" si="46"/>
        <v>13.427949731773033</v>
      </c>
      <c r="HK12" s="5">
        <v>8.5048728086961098</v>
      </c>
      <c r="HL12" s="5">
        <v>9.912984081831631</v>
      </c>
      <c r="HM12" s="5">
        <v>11.334118384508123</v>
      </c>
      <c r="HN12" s="5">
        <v>12.762331562879428</v>
      </c>
      <c r="HO12" s="29">
        <f t="shared" si="47"/>
        <v>14.836061004908554</v>
      </c>
      <c r="HP12" s="5">
        <v>9.912984081831631</v>
      </c>
      <c r="HQ12" s="5">
        <v>11.334118384508123</v>
      </c>
      <c r="HR12" s="5">
        <v>12.762331562879428</v>
      </c>
      <c r="HS12" s="5">
        <v>14.201291578484019</v>
      </c>
      <c r="HT12" s="29">
        <f t="shared" si="48"/>
        <v>16.257195307585047</v>
      </c>
      <c r="HU12" s="5">
        <v>11.334118384508123</v>
      </c>
      <c r="HV12" s="5">
        <v>12.762331562879428</v>
      </c>
      <c r="HW12" s="5">
        <v>14.201291578484019</v>
      </c>
      <c r="HX12" s="5">
        <v>15.655428239014192</v>
      </c>
      <c r="HY12" s="29">
        <f t="shared" si="49"/>
        <v>17.685408485956351</v>
      </c>
      <c r="HZ12" s="5">
        <v>12.762331562879428</v>
      </c>
      <c r="IA12" s="5">
        <v>14.201291578484019</v>
      </c>
      <c r="IB12" s="5">
        <v>15.655428239014192</v>
      </c>
      <c r="IC12" s="5">
        <v>16.910257522661635</v>
      </c>
      <c r="ID12" s="29">
        <f t="shared" si="50"/>
        <v>19.124368501560944</v>
      </c>
      <c r="IE12" s="5">
        <v>14.201291578484019</v>
      </c>
      <c r="IF12" s="5">
        <v>15.655428239014192</v>
      </c>
      <c r="IG12" s="5">
        <v>16.910257522661635</v>
      </c>
      <c r="IH12" s="5">
        <v>18.176079114001393</v>
      </c>
      <c r="II12" s="29">
        <f t="shared" si="51"/>
        <v>20.578505162091115</v>
      </c>
      <c r="IJ12" s="5">
        <v>15.655428239014192</v>
      </c>
      <c r="IK12" s="5">
        <v>16.910257522661635</v>
      </c>
      <c r="IL12" s="5">
        <v>18.176079114001393</v>
      </c>
      <c r="IM12" s="5">
        <v>19.452893013033453</v>
      </c>
      <c r="IN12" s="29">
        <f t="shared" si="52"/>
        <v>21.833334445738558</v>
      </c>
      <c r="IO12" s="5">
        <v>16.910257522661635</v>
      </c>
      <c r="IP12" s="5">
        <v>18.176079114001393</v>
      </c>
      <c r="IQ12" s="5">
        <v>19.452893013033453</v>
      </c>
      <c r="IR12" s="5">
        <v>20.740699219757815</v>
      </c>
      <c r="IS12" s="29">
        <f t="shared" si="53"/>
        <v>23.099156037078316</v>
      </c>
      <c r="IT12" s="5">
        <v>18.176079114001393</v>
      </c>
      <c r="IU12" s="5">
        <v>19.452893013033453</v>
      </c>
      <c r="IV12" s="5">
        <v>20.740699219757815</v>
      </c>
      <c r="IW12" s="5"/>
      <c r="IX12" s="29">
        <f t="shared" si="54"/>
        <v>24.375969936110376</v>
      </c>
      <c r="IY12" s="23"/>
      <c r="IZ12" s="23"/>
      <c r="JA12" s="23"/>
      <c r="JB12" s="3">
        <v>0.61538461538461542</v>
      </c>
      <c r="JC12" s="3">
        <v>1.0769230769230769</v>
      </c>
      <c r="JD12" s="3">
        <v>2.1538461538461537</v>
      </c>
      <c r="JE12" s="3">
        <v>4.3076923076923075</v>
      </c>
      <c r="JF12" s="3">
        <v>4.9230769230769234</v>
      </c>
    </row>
    <row r="13" spans="1:266" s="6" customFormat="1" ht="14.5" customHeight="1" x14ac:dyDescent="0.35">
      <c r="A13" s="557"/>
      <c r="B13" s="24" t="s">
        <v>10</v>
      </c>
      <c r="C13" s="25"/>
      <c r="D13" s="5">
        <v>1.8598131177034958</v>
      </c>
      <c r="E13" s="5">
        <v>2.3771159481021034</v>
      </c>
      <c r="F13" s="5">
        <v>2.8914992715992649</v>
      </c>
      <c r="G13" s="5">
        <v>3.4185630881949809</v>
      </c>
      <c r="H13" s="64">
        <f t="shared" si="5"/>
        <v>2.9155774865636417</v>
      </c>
      <c r="I13" s="83">
        <f t="shared" si="0"/>
        <v>4.2187965702399381</v>
      </c>
      <c r="J13" s="5">
        <v>2.3771159481021034</v>
      </c>
      <c r="K13" s="5">
        <v>2.8914992715992649</v>
      </c>
      <c r="L13" s="5">
        <v>3.4185630881949809</v>
      </c>
      <c r="M13" s="5">
        <v>3.9505261478892542</v>
      </c>
      <c r="N13" s="64">
        <f t="shared" si="6"/>
        <v>3.4299608100608032</v>
      </c>
      <c r="O13" s="5">
        <v>2.8914992715992649</v>
      </c>
      <c r="P13" s="5">
        <v>3.4185630881949809</v>
      </c>
      <c r="Q13" s="5">
        <v>3.9505261478892542</v>
      </c>
      <c r="R13" s="5">
        <v>4.4794572006820816</v>
      </c>
      <c r="S13" s="64">
        <f t="shared" si="7"/>
        <v>3.9570246266565192</v>
      </c>
      <c r="T13" s="5">
        <v>3.4185630881949809</v>
      </c>
      <c r="U13" s="5">
        <v>3.9505261478892542</v>
      </c>
      <c r="V13" s="5">
        <v>4.4794572006820816</v>
      </c>
      <c r="W13" s="5">
        <v>5.021181246573466</v>
      </c>
      <c r="X13" s="64">
        <f t="shared" si="8"/>
        <v>4.4889876863507929</v>
      </c>
      <c r="Y13" s="5">
        <v>3.9505261478892542</v>
      </c>
      <c r="Z13" s="5">
        <v>4.4794572006820816</v>
      </c>
      <c r="AA13" s="5">
        <v>5.021181246573466</v>
      </c>
      <c r="AB13" s="5">
        <v>5.5678045355634023</v>
      </c>
      <c r="AC13" s="64">
        <f t="shared" si="9"/>
        <v>5.01791873914362</v>
      </c>
      <c r="AD13" s="5">
        <v>4.4794572006820816</v>
      </c>
      <c r="AE13" s="5">
        <v>5.021181246573466</v>
      </c>
      <c r="AF13" s="5">
        <v>5.5678045355634023</v>
      </c>
      <c r="AG13" s="5">
        <v>6.0888832453318491</v>
      </c>
      <c r="AH13" s="64">
        <f t="shared" si="10"/>
        <v>5.5596427850350043</v>
      </c>
      <c r="AI13" s="5">
        <v>5.021181246573466</v>
      </c>
      <c r="AJ13" s="5">
        <v>5.5678045355634023</v>
      </c>
      <c r="AK13" s="5">
        <v>6.0888832453318491</v>
      </c>
      <c r="AL13" s="5">
        <v>6.6145773397156793</v>
      </c>
      <c r="AM13" s="64">
        <f t="shared" si="11"/>
        <v>6.1062660740249406</v>
      </c>
      <c r="AN13" s="5">
        <v>5.5678045355634023</v>
      </c>
      <c r="AO13" s="5">
        <v>6.0888832453318491</v>
      </c>
      <c r="AP13" s="5">
        <v>6.6145773397156793</v>
      </c>
      <c r="AQ13" s="5">
        <v>7.1448868187148964</v>
      </c>
      <c r="AR13" s="64">
        <f t="shared" si="12"/>
        <v>6.6273447837933874</v>
      </c>
      <c r="AS13" s="5">
        <v>6.0888832453318491</v>
      </c>
      <c r="AT13" s="5">
        <v>6.6145773397156793</v>
      </c>
      <c r="AU13" s="5">
        <v>7.1448868187148964</v>
      </c>
      <c r="AV13" s="5">
        <v>7.679811682329496</v>
      </c>
      <c r="AW13" s="64">
        <f t="shared" si="13"/>
        <v>7.1530388781772176</v>
      </c>
      <c r="AX13" s="5">
        <v>6.6145773397156793</v>
      </c>
      <c r="AY13" s="5">
        <v>7.1448868187148964</v>
      </c>
      <c r="AZ13" s="5">
        <v>7.679811682329496</v>
      </c>
      <c r="BA13" s="69"/>
      <c r="BB13" s="64">
        <f t="shared" si="14"/>
        <v>8.221809895637973</v>
      </c>
      <c r="BC13" s="69">
        <v>1.9556904223909959</v>
      </c>
      <c r="BD13" s="69">
        <v>2.4850321590396032</v>
      </c>
      <c r="BE13" s="69">
        <v>3.0170390762867654</v>
      </c>
      <c r="BF13" s="69">
        <v>3.5591408616324816</v>
      </c>
      <c r="BG13" s="67">
        <f t="shared" si="15"/>
        <v>3.4081090821165261</v>
      </c>
      <c r="BH13" s="83">
        <f t="shared" si="1"/>
        <v>4.4067610077399388</v>
      </c>
      <c r="BI13" s="69">
        <v>2.4850321590396032</v>
      </c>
      <c r="BJ13" s="69">
        <v>3.0170390762867654</v>
      </c>
      <c r="BK13" s="69">
        <v>3.5591408616324816</v>
      </c>
      <c r="BL13" s="69">
        <v>4.106279702576753</v>
      </c>
      <c r="BM13" s="67">
        <f t="shared" si="16"/>
        <v>3.9401159993636883</v>
      </c>
      <c r="BN13" s="69">
        <v>3.0170390762867654</v>
      </c>
      <c r="BO13" s="69">
        <v>3.5591408616324816</v>
      </c>
      <c r="BP13" s="69">
        <v>4.106279702576753</v>
      </c>
      <c r="BQ13" s="69">
        <v>4.6533002866195821</v>
      </c>
      <c r="BR13" s="67">
        <f t="shared" si="17"/>
        <v>4.4822177847094045</v>
      </c>
      <c r="BS13" s="69">
        <v>3.5591408616324816</v>
      </c>
      <c r="BT13" s="69">
        <v>4.106279702576753</v>
      </c>
      <c r="BU13" s="69">
        <v>4.6533002866195821</v>
      </c>
      <c r="BV13" s="69">
        <v>5.2076998012609659</v>
      </c>
      <c r="BW13" s="67">
        <f t="shared" si="18"/>
        <v>5.0293566256536764</v>
      </c>
      <c r="BX13" s="69">
        <v>4.106279702576753</v>
      </c>
      <c r="BY13" s="69">
        <v>4.6533002866195821</v>
      </c>
      <c r="BZ13" s="69">
        <v>5.2076998012609659</v>
      </c>
      <c r="CA13" s="69">
        <v>5.7699123090009037</v>
      </c>
      <c r="CB13" s="67">
        <f t="shared" si="19"/>
        <v>5.5763772096965054</v>
      </c>
      <c r="CC13" s="69">
        <v>4.6533002866195821</v>
      </c>
      <c r="CD13" s="69">
        <v>5.2076998012609659</v>
      </c>
      <c r="CE13" s="69">
        <v>5.7699123090009037</v>
      </c>
      <c r="CF13" s="69">
        <v>6.2919376593943506</v>
      </c>
      <c r="CG13" s="67">
        <f t="shared" si="20"/>
        <v>6.1307767243378892</v>
      </c>
      <c r="CH13" s="69">
        <v>5.2076998012609659</v>
      </c>
      <c r="CI13" s="69">
        <v>5.7699123090009037</v>
      </c>
      <c r="CJ13" s="69">
        <v>6.2919376593943506</v>
      </c>
      <c r="CK13" s="69">
        <v>6.8185783944031817</v>
      </c>
      <c r="CL13" s="67">
        <f t="shared" si="21"/>
        <v>6.692989232077827</v>
      </c>
      <c r="CM13" s="69">
        <v>5.7699123090009037</v>
      </c>
      <c r="CN13" s="69">
        <v>6.2919376593943506</v>
      </c>
      <c r="CO13" s="69">
        <v>6.8185783944031817</v>
      </c>
      <c r="CP13" s="69">
        <v>7.3498345140273971</v>
      </c>
      <c r="CQ13" s="67">
        <f t="shared" si="22"/>
        <v>7.2150145824712739</v>
      </c>
      <c r="CR13" s="69">
        <v>6.2919376593943506</v>
      </c>
      <c r="CS13" s="69">
        <v>6.8185783944031817</v>
      </c>
      <c r="CT13" s="69">
        <v>7.3498345140273971</v>
      </c>
      <c r="CU13" s="69">
        <v>7.8857060182669958</v>
      </c>
      <c r="CV13" s="67">
        <f t="shared" si="23"/>
        <v>7.741655317480105</v>
      </c>
      <c r="CW13" s="69">
        <v>6.8185783944031817</v>
      </c>
      <c r="CX13" s="69">
        <v>7.3498345140273971</v>
      </c>
      <c r="CY13" s="69">
        <v>7.8857060182669958</v>
      </c>
      <c r="CZ13" s="5"/>
      <c r="DA13" s="67">
        <f t="shared" si="24"/>
        <v>8.2729114371043195</v>
      </c>
      <c r="DB13" s="5">
        <v>2.1337482739534961</v>
      </c>
      <c r="DC13" s="5">
        <v>2.6854479793521029</v>
      </c>
      <c r="DD13" s="5">
        <v>3.2501844278492658</v>
      </c>
      <c r="DE13" s="5">
        <v>3.8202138694449816</v>
      </c>
      <c r="DF13" s="64">
        <f t="shared" si="25"/>
        <v>3.2239095178136412</v>
      </c>
      <c r="DG13" s="83">
        <f t="shared" si="2"/>
        <v>4.7558378202399378</v>
      </c>
      <c r="DH13" s="5">
        <v>2.6854479793521029</v>
      </c>
      <c r="DI13" s="5">
        <v>3.2501844278492658</v>
      </c>
      <c r="DJ13" s="5">
        <v>3.8202138694449816</v>
      </c>
      <c r="DK13" s="5">
        <v>4.3955363041392532</v>
      </c>
      <c r="DL13" s="64">
        <f t="shared" si="26"/>
        <v>5.096338274003112</v>
      </c>
      <c r="DM13" s="5">
        <v>3.2501844278492658</v>
      </c>
      <c r="DN13" s="5">
        <v>3.8202138694449816</v>
      </c>
      <c r="DO13" s="5">
        <v>4.3955363041392532</v>
      </c>
      <c r="DP13" s="5">
        <v>4.9761517319320827</v>
      </c>
      <c r="DQ13" s="64">
        <f t="shared" si="27"/>
        <v>5.6663677155988275</v>
      </c>
      <c r="DR13" s="5">
        <v>3.8202138694449816</v>
      </c>
      <c r="DS13" s="5">
        <v>4.3955363041392532</v>
      </c>
      <c r="DT13" s="5">
        <v>4.9761517319320827</v>
      </c>
      <c r="DU13" s="5">
        <v>5.5540914028234649</v>
      </c>
      <c r="DV13" s="64">
        <f t="shared" si="28"/>
        <v>6.241690150293099</v>
      </c>
      <c r="DW13" s="5">
        <v>4.3955363041392532</v>
      </c>
      <c r="DX13" s="5">
        <v>4.9761517319320827</v>
      </c>
      <c r="DY13" s="5">
        <v>5.5540914028234649</v>
      </c>
      <c r="DZ13" s="5">
        <v>6.1452553168134036</v>
      </c>
      <c r="EA13" s="64">
        <f t="shared" si="29"/>
        <v>6.8223055780859285</v>
      </c>
      <c r="EB13" s="5">
        <v>4.9761517319320827</v>
      </c>
      <c r="EC13" s="5">
        <v>5.5540914028234649</v>
      </c>
      <c r="ED13" s="5">
        <v>6.1452553168134036</v>
      </c>
      <c r="EE13" s="5">
        <v>6.669038714081851</v>
      </c>
      <c r="EF13" s="64">
        <f t="shared" si="30"/>
        <v>7.4002452489773107</v>
      </c>
      <c r="EG13" s="5">
        <v>5.5540914028234649</v>
      </c>
      <c r="EH13" s="5">
        <v>6.1452553168134036</v>
      </c>
      <c r="EI13" s="5">
        <v>6.669038714081851</v>
      </c>
      <c r="EJ13" s="5">
        <v>7.1974374959656835</v>
      </c>
      <c r="EK13" s="64">
        <f t="shared" si="31"/>
        <v>7.9914091629672495</v>
      </c>
      <c r="EL13" s="5">
        <v>6.1452553168134036</v>
      </c>
      <c r="EM13" s="5">
        <v>6.669038714081851</v>
      </c>
      <c r="EN13" s="5">
        <v>7.1974374959656835</v>
      </c>
      <c r="EO13" s="5">
        <v>7.7304516624648985</v>
      </c>
      <c r="EP13" s="64">
        <f t="shared" si="32"/>
        <v>8.5151925602356968</v>
      </c>
      <c r="EQ13" s="5">
        <v>6.669038714081851</v>
      </c>
      <c r="ER13" s="5">
        <v>7.1974374959656835</v>
      </c>
      <c r="ES13" s="5">
        <v>7.7304516624648985</v>
      </c>
      <c r="ET13" s="5">
        <v>8.2680812135794994</v>
      </c>
      <c r="EU13" s="64">
        <f t="shared" si="33"/>
        <v>9.0435913421195302</v>
      </c>
      <c r="EV13" s="5">
        <v>7.1974374959656835</v>
      </c>
      <c r="EW13" s="5">
        <v>7.7304516624648985</v>
      </c>
      <c r="EX13" s="5">
        <v>8.2680812135794994</v>
      </c>
      <c r="EY13" s="5"/>
      <c r="EZ13" s="64">
        <f t="shared" si="34"/>
        <v>9.5766055086187443</v>
      </c>
      <c r="FA13" s="5">
        <v>3.1203147974566297</v>
      </c>
      <c r="FB13" s="5">
        <v>3.8239741506102072</v>
      </c>
      <c r="FC13" s="5">
        <v>4.5395315366847093</v>
      </c>
      <c r="FD13" s="5">
        <v>5.2617760076032161</v>
      </c>
      <c r="FE13" s="28">
        <f t="shared" si="35"/>
        <v>7.5162818429178992</v>
      </c>
      <c r="FF13" s="83">
        <f t="shared" si="3"/>
        <v>6.6982385969419056</v>
      </c>
      <c r="FG13" s="5">
        <v>3.8239741506102072</v>
      </c>
      <c r="FH13" s="5">
        <v>4.5395315366847093</v>
      </c>
      <c r="FI13" s="5">
        <v>5.2617760076032161</v>
      </c>
      <c r="FJ13" s="5">
        <v>5.9907075633657225</v>
      </c>
      <c r="FK13" s="28">
        <f t="shared" si="36"/>
        <v>8.2318392289924009</v>
      </c>
      <c r="FL13" s="5">
        <v>4.5395315366847093</v>
      </c>
      <c r="FM13" s="5">
        <v>5.2617760076032161</v>
      </c>
      <c r="FN13" s="5">
        <v>5.9907075633657225</v>
      </c>
      <c r="FO13" s="5">
        <v>6.7209890828183845</v>
      </c>
      <c r="FP13" s="28">
        <f t="shared" si="37"/>
        <v>8.9540836999109086</v>
      </c>
      <c r="FQ13" s="5">
        <v>5.2617760076032161</v>
      </c>
      <c r="FR13" s="5">
        <v>5.9907075633657225</v>
      </c>
      <c r="FS13" s="5">
        <v>6.7209890828183845</v>
      </c>
      <c r="FT13" s="5">
        <v>7.4632695736535126</v>
      </c>
      <c r="FU13" s="28">
        <f t="shared" si="38"/>
        <v>9.6830152556734141</v>
      </c>
      <c r="FV13" s="5">
        <v>5.9907075633657225</v>
      </c>
      <c r="FW13" s="5">
        <v>6.7209890828183845</v>
      </c>
      <c r="FX13" s="5">
        <v>7.4632695736535126</v>
      </c>
      <c r="FY13" s="5">
        <v>8.2068495589480257</v>
      </c>
      <c r="FZ13" s="28">
        <f t="shared" si="39"/>
        <v>10.413296775126076</v>
      </c>
      <c r="GA13" s="5">
        <v>6.7209890828183845</v>
      </c>
      <c r="GB13" s="5">
        <v>7.4632695736535126</v>
      </c>
      <c r="GC13" s="5">
        <v>8.2068495589480257</v>
      </c>
      <c r="GD13" s="5">
        <v>8.7865716353365428</v>
      </c>
      <c r="GE13" s="28">
        <f t="shared" si="40"/>
        <v>11.155577265961204</v>
      </c>
      <c r="GF13" s="5">
        <v>7.4632695736535126</v>
      </c>
      <c r="GG13" s="5">
        <v>8.2068495589480257</v>
      </c>
      <c r="GH13" s="5">
        <v>8.7865716353365428</v>
      </c>
      <c r="GI13" s="5">
        <v>9.3713406348019799</v>
      </c>
      <c r="GJ13" s="28">
        <f t="shared" si="41"/>
        <v>11.899157251255717</v>
      </c>
      <c r="GK13" s="5">
        <v>8.2068495589480257</v>
      </c>
      <c r="GL13" s="5">
        <v>8.7865716353365428</v>
      </c>
      <c r="GM13" s="5">
        <v>9.3713406348019799</v>
      </c>
      <c r="GN13" s="5">
        <v>9.9611565573443421</v>
      </c>
      <c r="GO13" s="28">
        <f t="shared" si="42"/>
        <v>12.478879327644234</v>
      </c>
      <c r="GP13" s="5">
        <v>8.7865716353365428</v>
      </c>
      <c r="GQ13" s="5">
        <v>9.3713406348019799</v>
      </c>
      <c r="GR13" s="5">
        <v>9.9611565573443421</v>
      </c>
      <c r="GS13" s="5">
        <v>10.556019402963626</v>
      </c>
      <c r="GT13" s="28">
        <f t="shared" si="43"/>
        <v>13.063648327109671</v>
      </c>
      <c r="GU13" s="5">
        <v>9.3713406348019799</v>
      </c>
      <c r="GV13" s="5">
        <v>9.9611565573443421</v>
      </c>
      <c r="GW13" s="5">
        <v>10.556019402963626</v>
      </c>
      <c r="GX13" s="5"/>
      <c r="GY13" s="28">
        <f t="shared" si="44"/>
        <v>13.653464249652034</v>
      </c>
      <c r="GZ13" s="5">
        <v>5.2540630714101262</v>
      </c>
      <c r="HA13" s="5">
        <v>6.5094221299623101</v>
      </c>
      <c r="HB13" s="5">
        <v>7.7897159645339746</v>
      </c>
      <c r="HC13" s="5">
        <v>9.0819898770481995</v>
      </c>
      <c r="HD13" s="29">
        <f t="shared" si="45"/>
        <v>10.817114437654617</v>
      </c>
      <c r="HE13" s="83">
        <f t="shared" si="4"/>
        <v>11.454076417181843</v>
      </c>
      <c r="HF13" s="5">
        <v>6.5094221299623101</v>
      </c>
      <c r="HG13" s="5">
        <v>7.7897159645339746</v>
      </c>
      <c r="HH13" s="5">
        <v>9.0819898770481995</v>
      </c>
      <c r="HI13" s="5">
        <v>10.386243867504977</v>
      </c>
      <c r="HJ13" s="29">
        <f t="shared" si="46"/>
        <v>12.097408272226282</v>
      </c>
      <c r="HK13" s="5">
        <v>7.7897159645339746</v>
      </c>
      <c r="HL13" s="5">
        <v>9.0819898770481995</v>
      </c>
      <c r="HM13" s="5">
        <v>10.386243867504977</v>
      </c>
      <c r="HN13" s="5">
        <v>11.697140814750469</v>
      </c>
      <c r="HO13" s="29">
        <f t="shared" si="47"/>
        <v>13.389682184740508</v>
      </c>
      <c r="HP13" s="5">
        <v>9.0819898770481995</v>
      </c>
      <c r="HQ13" s="5">
        <v>10.386243867504977</v>
      </c>
      <c r="HR13" s="5">
        <v>11.697140814750469</v>
      </c>
      <c r="HS13" s="5">
        <v>13.017360976476979</v>
      </c>
      <c r="HT13" s="29">
        <f t="shared" si="48"/>
        <v>14.693936175197283</v>
      </c>
      <c r="HU13" s="5">
        <v>10.386243867504977</v>
      </c>
      <c r="HV13" s="5">
        <v>11.697140814750469</v>
      </c>
      <c r="HW13" s="5">
        <v>13.017360976476979</v>
      </c>
      <c r="HX13" s="5">
        <v>14.352104875761428</v>
      </c>
      <c r="HY13" s="29">
        <f t="shared" si="49"/>
        <v>16.004833122442776</v>
      </c>
      <c r="HZ13" s="5">
        <v>11.697140814750469</v>
      </c>
      <c r="IA13" s="5">
        <v>13.017360976476979</v>
      </c>
      <c r="IB13" s="5">
        <v>14.352104875761428</v>
      </c>
      <c r="IC13" s="5">
        <v>15.455610349418397</v>
      </c>
      <c r="ID13" s="29">
        <f t="shared" si="50"/>
        <v>17.325053284169286</v>
      </c>
      <c r="IE13" s="5">
        <v>13.017360976476979</v>
      </c>
      <c r="IF13" s="5">
        <v>14.352104875761428</v>
      </c>
      <c r="IG13" s="5">
        <v>15.455610349418397</v>
      </c>
      <c r="IH13" s="5">
        <v>16.568778130767662</v>
      </c>
      <c r="II13" s="29">
        <f t="shared" si="51"/>
        <v>18.659797183453737</v>
      </c>
      <c r="IJ13" s="5">
        <v>14.352104875761428</v>
      </c>
      <c r="IK13" s="5">
        <v>15.455610349418397</v>
      </c>
      <c r="IL13" s="5">
        <v>16.568778130767662</v>
      </c>
      <c r="IM13" s="5">
        <v>17.691608219809233</v>
      </c>
      <c r="IN13" s="29">
        <f t="shared" si="52"/>
        <v>19.763302657110703</v>
      </c>
      <c r="IO13" s="5">
        <v>15.455610349418397</v>
      </c>
      <c r="IP13" s="5">
        <v>16.568778130767662</v>
      </c>
      <c r="IQ13" s="5">
        <v>17.691608219809233</v>
      </c>
      <c r="IR13" s="5">
        <v>18.824100616543117</v>
      </c>
      <c r="IS13" s="29">
        <f t="shared" si="53"/>
        <v>20.876470438459968</v>
      </c>
      <c r="IT13" s="5">
        <v>16.568778130767662</v>
      </c>
      <c r="IU13" s="5">
        <v>17.691608219809233</v>
      </c>
      <c r="IV13" s="5">
        <v>18.824100616543117</v>
      </c>
      <c r="IW13" s="5"/>
      <c r="IX13" s="29">
        <f t="shared" si="54"/>
        <v>21.999300527501539</v>
      </c>
      <c r="IY13" s="23"/>
      <c r="IZ13" s="23"/>
      <c r="JA13" s="23"/>
      <c r="JB13" s="3">
        <v>0.53846153846153844</v>
      </c>
      <c r="JC13" s="3">
        <v>0.92307692307692302</v>
      </c>
      <c r="JD13" s="3">
        <v>1.846153846153846</v>
      </c>
      <c r="JE13" s="3">
        <v>3.6923076923076921</v>
      </c>
      <c r="JF13" s="3">
        <v>4.3076923076923075</v>
      </c>
    </row>
    <row r="14" spans="1:266" s="6" customFormat="1" ht="14.5" customHeight="1" x14ac:dyDescent="0.35">
      <c r="A14" s="557"/>
      <c r="B14" s="34" t="s">
        <v>74</v>
      </c>
      <c r="C14" s="35"/>
      <c r="D14" s="5">
        <v>1.7453052884615385</v>
      </c>
      <c r="E14" s="5">
        <v>2.2350028846153842</v>
      </c>
      <c r="F14" s="5">
        <v>2.7217500000000001</v>
      </c>
      <c r="G14" s="5">
        <v>3.2207100961538457</v>
      </c>
      <c r="H14" s="64">
        <f t="shared" si="5"/>
        <v>2.6965413461538459</v>
      </c>
      <c r="I14" s="83">
        <f t="shared" si="0"/>
        <v>3.9691073076923074</v>
      </c>
      <c r="J14" s="5">
        <v>2.2350028846153842</v>
      </c>
      <c r="K14" s="5">
        <v>2.7217500000000001</v>
      </c>
      <c r="L14" s="5">
        <v>3.2207100961538457</v>
      </c>
      <c r="M14" s="5">
        <v>3.724319711538461</v>
      </c>
      <c r="N14" s="64">
        <f t="shared" si="6"/>
        <v>3.1832884615384618</v>
      </c>
      <c r="O14" s="5">
        <v>2.7217500000000001</v>
      </c>
      <c r="P14" s="5">
        <v>3.2207100961538457</v>
      </c>
      <c r="Q14" s="5">
        <v>3.724319711538461</v>
      </c>
      <c r="R14" s="5">
        <v>4.2248692307692322</v>
      </c>
      <c r="S14" s="64">
        <f t="shared" si="7"/>
        <v>3.6822485576923074</v>
      </c>
      <c r="T14" s="5">
        <v>3.2207100961538457</v>
      </c>
      <c r="U14" s="5">
        <v>3.724319711538461</v>
      </c>
      <c r="V14" s="5">
        <v>4.2248692307692322</v>
      </c>
      <c r="W14" s="5">
        <v>4.7377413461538467</v>
      </c>
      <c r="X14" s="64">
        <f t="shared" si="8"/>
        <v>4.1858581730769222</v>
      </c>
      <c r="Y14" s="5">
        <v>3.724319711538461</v>
      </c>
      <c r="Z14" s="5">
        <v>4.2248692307692322</v>
      </c>
      <c r="AA14" s="5">
        <v>4.7377413461538467</v>
      </c>
      <c r="AB14" s="5">
        <v>5.2552629807692304</v>
      </c>
      <c r="AC14" s="64">
        <f t="shared" si="9"/>
        <v>4.6864076923076938</v>
      </c>
      <c r="AD14" s="5">
        <v>4.2248692307692322</v>
      </c>
      <c r="AE14" s="5">
        <v>4.7377413461538467</v>
      </c>
      <c r="AF14" s="5">
        <v>5.2552629807692304</v>
      </c>
      <c r="AG14" s="5">
        <v>5.6914740384615374</v>
      </c>
      <c r="AH14" s="64">
        <f t="shared" si="10"/>
        <v>5.1992798076923084</v>
      </c>
      <c r="AI14" s="5">
        <v>4.7377413461538467</v>
      </c>
      <c r="AJ14" s="5">
        <v>5.2552629807692304</v>
      </c>
      <c r="AK14" s="5">
        <v>5.6914740384615374</v>
      </c>
      <c r="AL14" s="5">
        <v>6.1315312499999992</v>
      </c>
      <c r="AM14" s="64">
        <f t="shared" si="11"/>
        <v>5.716801442307692</v>
      </c>
      <c r="AN14" s="5">
        <v>5.2552629807692304</v>
      </c>
      <c r="AO14" s="5">
        <v>5.6914740384615374</v>
      </c>
      <c r="AP14" s="5">
        <v>6.1315312499999992</v>
      </c>
      <c r="AQ14" s="5">
        <v>6.5754346153846148</v>
      </c>
      <c r="AR14" s="64">
        <f t="shared" si="12"/>
        <v>6.1530124999999991</v>
      </c>
      <c r="AS14" s="5">
        <v>5.6914740384615374</v>
      </c>
      <c r="AT14" s="5">
        <v>6.1315312499999992</v>
      </c>
      <c r="AU14" s="5">
        <v>6.5754346153846148</v>
      </c>
      <c r="AV14" s="5">
        <v>7.0231841346153834</v>
      </c>
      <c r="AW14" s="64">
        <f t="shared" si="13"/>
        <v>6.5930697115384609</v>
      </c>
      <c r="AX14" s="5">
        <v>6.1315312499999992</v>
      </c>
      <c r="AY14" s="5">
        <v>6.5754346153846148</v>
      </c>
      <c r="AZ14" s="5">
        <v>7.0231841346153834</v>
      </c>
      <c r="BA14" s="69"/>
      <c r="BB14" s="64">
        <f t="shared" si="14"/>
        <v>7.6523576923076915</v>
      </c>
      <c r="BC14" s="69">
        <v>1.8422018904028801</v>
      </c>
      <c r="BD14" s="69">
        <v>2.343511734271599</v>
      </c>
      <c r="BE14" s="69">
        <v>2.8472322483455885</v>
      </c>
      <c r="BF14" s="69">
        <v>3.3606511201248472</v>
      </c>
      <c r="BG14" s="67">
        <f t="shared" si="15"/>
        <v>3.1127425035023681</v>
      </c>
      <c r="BH14" s="83">
        <f t="shared" si="1"/>
        <v>4.1574387972579654</v>
      </c>
      <c r="BI14" s="69">
        <v>2.343511734271599</v>
      </c>
      <c r="BJ14" s="69">
        <v>2.8472322483455885</v>
      </c>
      <c r="BK14" s="69">
        <v>3.3606511201248472</v>
      </c>
      <c r="BL14" s="69">
        <v>3.8788520996093738</v>
      </c>
      <c r="BM14" s="67">
        <f t="shared" si="16"/>
        <v>3.6164630175763577</v>
      </c>
      <c r="BN14" s="69">
        <v>2.8472322483455885</v>
      </c>
      <c r="BO14" s="69">
        <v>3.3606511201248472</v>
      </c>
      <c r="BP14" s="69">
        <v>3.8788520996093738</v>
      </c>
      <c r="BQ14" s="69">
        <v>4.3968239367991737</v>
      </c>
      <c r="BR14" s="67">
        <f t="shared" si="17"/>
        <v>4.129881889355616</v>
      </c>
      <c r="BS14" s="69">
        <v>3.3606511201248472</v>
      </c>
      <c r="BT14" s="69">
        <v>3.8788520996093738</v>
      </c>
      <c r="BU14" s="69">
        <v>4.3968239367991737</v>
      </c>
      <c r="BV14" s="69">
        <v>4.9219220066942411</v>
      </c>
      <c r="BW14" s="67">
        <f t="shared" si="18"/>
        <v>4.6480828688401434</v>
      </c>
      <c r="BX14" s="69">
        <v>3.8788520996093738</v>
      </c>
      <c r="BY14" s="69">
        <v>4.3968239367991737</v>
      </c>
      <c r="BZ14" s="69">
        <v>4.9219220066942411</v>
      </c>
      <c r="CA14" s="69">
        <v>5.454433090544577</v>
      </c>
      <c r="CB14" s="67">
        <f t="shared" si="19"/>
        <v>5.1660547060299429</v>
      </c>
      <c r="CC14" s="69">
        <v>4.3968239367991737</v>
      </c>
      <c r="CD14" s="69">
        <v>4.9219220066942411</v>
      </c>
      <c r="CE14" s="69">
        <v>5.454433090544577</v>
      </c>
      <c r="CF14" s="69">
        <v>5.911744603790182</v>
      </c>
      <c r="CG14" s="67">
        <f t="shared" si="20"/>
        <v>5.6911527759250102</v>
      </c>
      <c r="CH14" s="69">
        <v>4.9219220066942411</v>
      </c>
      <c r="CI14" s="69">
        <v>5.454433090544577</v>
      </c>
      <c r="CJ14" s="69">
        <v>5.911744603790182</v>
      </c>
      <c r="CK14" s="69">
        <v>6.373090732420402</v>
      </c>
      <c r="CL14" s="67">
        <f t="shared" si="21"/>
        <v>6.2236638597753462</v>
      </c>
      <c r="CM14" s="69">
        <v>5.454433090544577</v>
      </c>
      <c r="CN14" s="69">
        <v>5.911744603790182</v>
      </c>
      <c r="CO14" s="69">
        <v>6.373090732420402</v>
      </c>
      <c r="CP14" s="69">
        <v>6.8384714764352372</v>
      </c>
      <c r="CQ14" s="67">
        <f t="shared" si="22"/>
        <v>6.6809753730209511</v>
      </c>
      <c r="CR14" s="69">
        <v>5.911744603790182</v>
      </c>
      <c r="CS14" s="69">
        <v>6.373090732420402</v>
      </c>
      <c r="CT14" s="69">
        <v>6.8384714764352372</v>
      </c>
      <c r="CU14" s="69">
        <v>7.3078868358346867</v>
      </c>
      <c r="CV14" s="67">
        <f t="shared" si="23"/>
        <v>7.1423215016511712</v>
      </c>
      <c r="CW14" s="69">
        <v>6.373090732420402</v>
      </c>
      <c r="CX14" s="69">
        <v>6.8384714764352372</v>
      </c>
      <c r="CY14" s="69">
        <v>7.3078868358346867</v>
      </c>
      <c r="CZ14" s="5"/>
      <c r="DA14" s="67">
        <f t="shared" si="24"/>
        <v>7.6077022456660064</v>
      </c>
      <c r="DB14" s="5">
        <v>2.0221527225796567</v>
      </c>
      <c r="DC14" s="5">
        <v>2.5450281693474266</v>
      </c>
      <c r="DD14" s="5">
        <v>3.0802707095588238</v>
      </c>
      <c r="DE14" s="5">
        <v>3.6205415932138481</v>
      </c>
      <c r="DF14" s="64">
        <f t="shared" si="25"/>
        <v>3.0065666308858883</v>
      </c>
      <c r="DG14" s="83">
        <f t="shared" si="2"/>
        <v>4.5071972778799019</v>
      </c>
      <c r="DH14" s="5">
        <v>2.5450281693474266</v>
      </c>
      <c r="DI14" s="5">
        <v>3.0802707095588238</v>
      </c>
      <c r="DJ14" s="5">
        <v>3.6205415932138481</v>
      </c>
      <c r="DK14" s="5">
        <v>4.1658408203124981</v>
      </c>
      <c r="DL14" s="64">
        <f t="shared" si="26"/>
        <v>4.6187322480203621</v>
      </c>
      <c r="DM14" s="5">
        <v>3.0802707095588238</v>
      </c>
      <c r="DN14" s="5">
        <v>3.6205415932138481</v>
      </c>
      <c r="DO14" s="5">
        <v>4.1658408203124981</v>
      </c>
      <c r="DP14" s="5">
        <v>4.7161683908547793</v>
      </c>
      <c r="DQ14" s="64">
        <f t="shared" si="27"/>
        <v>5.1590031316753864</v>
      </c>
      <c r="DR14" s="5">
        <v>3.6205415932138481</v>
      </c>
      <c r="DS14" s="5">
        <v>4.1658408203124981</v>
      </c>
      <c r="DT14" s="5">
        <v>4.7161683908547793</v>
      </c>
      <c r="DU14" s="5">
        <v>5.2639718048406863</v>
      </c>
      <c r="DV14" s="64">
        <f t="shared" si="28"/>
        <v>5.7043023587740365</v>
      </c>
      <c r="DW14" s="5">
        <v>4.1658408203124981</v>
      </c>
      <c r="DX14" s="5">
        <v>4.7161683908547793</v>
      </c>
      <c r="DY14" s="5">
        <v>5.2639718048406863</v>
      </c>
      <c r="DZ14" s="5">
        <v>5.824320437270222</v>
      </c>
      <c r="EA14" s="64">
        <f t="shared" si="29"/>
        <v>6.2546299293163177</v>
      </c>
      <c r="EB14" s="5">
        <v>4.7161683908547793</v>
      </c>
      <c r="EC14" s="5">
        <v>5.2639718048406863</v>
      </c>
      <c r="ED14" s="5">
        <v>5.824320437270222</v>
      </c>
      <c r="EE14" s="5">
        <v>6.3208185108290929</v>
      </c>
      <c r="EF14" s="64">
        <f t="shared" si="30"/>
        <v>6.8024333433022246</v>
      </c>
      <c r="EG14" s="5">
        <v>5.2639718048406863</v>
      </c>
      <c r="EH14" s="5">
        <v>5.824320437270222</v>
      </c>
      <c r="EI14" s="5">
        <v>6.3208185108290929</v>
      </c>
      <c r="EJ14" s="5">
        <v>6.8217011997725789</v>
      </c>
      <c r="EK14" s="64">
        <f t="shared" si="31"/>
        <v>7.3627819757317603</v>
      </c>
      <c r="EL14" s="5">
        <v>5.824320437270222</v>
      </c>
      <c r="EM14" s="5">
        <v>6.3208185108290929</v>
      </c>
      <c r="EN14" s="5">
        <v>6.8217011997725789</v>
      </c>
      <c r="EO14" s="5">
        <v>7.3269685041006785</v>
      </c>
      <c r="EP14" s="64">
        <f t="shared" si="32"/>
        <v>7.8592800492906312</v>
      </c>
      <c r="EQ14" s="5">
        <v>6.3208185108290929</v>
      </c>
      <c r="ER14" s="5">
        <v>6.8217011997725789</v>
      </c>
      <c r="ES14" s="5">
        <v>7.3269685041006785</v>
      </c>
      <c r="ET14" s="5">
        <v>7.836620423813395</v>
      </c>
      <c r="EU14" s="64">
        <f t="shared" si="33"/>
        <v>8.3601627382341164</v>
      </c>
      <c r="EV14" s="5">
        <v>6.8217011997725789</v>
      </c>
      <c r="EW14" s="5">
        <v>7.3269685041006785</v>
      </c>
      <c r="EX14" s="5">
        <v>7.836620423813395</v>
      </c>
      <c r="EY14" s="5"/>
      <c r="EZ14" s="64">
        <f t="shared" si="34"/>
        <v>8.8654300425622168</v>
      </c>
      <c r="FA14" s="5">
        <v>2.8014836002346692</v>
      </c>
      <c r="FB14" s="5">
        <v>3.433283779559912</v>
      </c>
      <c r="FC14" s="5">
        <v>4.0757808329370624</v>
      </c>
      <c r="FD14" s="5">
        <v>4.7242962626738185</v>
      </c>
      <c r="FE14" s="28">
        <f t="shared" si="35"/>
        <v>6.5102068564829887</v>
      </c>
      <c r="FF14" s="83">
        <f t="shared" si="3"/>
        <v>6.013937790162184</v>
      </c>
      <c r="FG14" s="5">
        <v>3.433283779559912</v>
      </c>
      <c r="FH14" s="5">
        <v>4.0757808329370624</v>
      </c>
      <c r="FI14" s="5">
        <v>4.7242962626738185</v>
      </c>
      <c r="FJ14" s="5">
        <v>5.3788300687701733</v>
      </c>
      <c r="FK14" s="28">
        <f t="shared" si="36"/>
        <v>7.152703909860139</v>
      </c>
      <c r="FL14" s="5">
        <v>4.0757808329370624</v>
      </c>
      <c r="FM14" s="5">
        <v>4.7242962626738185</v>
      </c>
      <c r="FN14" s="5">
        <v>5.3788300687701733</v>
      </c>
      <c r="FO14" s="5">
        <v>6.0345901977645919</v>
      </c>
      <c r="FP14" s="28">
        <f t="shared" si="37"/>
        <v>7.8012193395968952</v>
      </c>
      <c r="FQ14" s="5">
        <v>4.7242962626738185</v>
      </c>
      <c r="FR14" s="5">
        <v>5.3788300687701733</v>
      </c>
      <c r="FS14" s="5">
        <v>6.0345901977645919</v>
      </c>
      <c r="FT14" s="5">
        <v>6.7011380454263074</v>
      </c>
      <c r="FU14" s="28">
        <f t="shared" si="38"/>
        <v>8.4557531456932509</v>
      </c>
      <c r="FV14" s="5">
        <v>5.3788300687701733</v>
      </c>
      <c r="FW14" s="5">
        <v>6.0345901977645919</v>
      </c>
      <c r="FX14" s="5">
        <v>6.7011380454263074</v>
      </c>
      <c r="FY14" s="5">
        <v>7.368866793678392</v>
      </c>
      <c r="FZ14" s="28">
        <f t="shared" si="39"/>
        <v>9.1115132746876686</v>
      </c>
      <c r="GA14" s="5">
        <v>6.0345901977645919</v>
      </c>
      <c r="GB14" s="5">
        <v>6.7011380454263074</v>
      </c>
      <c r="GC14" s="5">
        <v>7.368866793678392</v>
      </c>
      <c r="GD14" s="5">
        <v>7.8894811047357472</v>
      </c>
      <c r="GE14" s="28">
        <f t="shared" si="40"/>
        <v>9.778061122349385</v>
      </c>
      <c r="GF14" s="5">
        <v>6.7011380454263074</v>
      </c>
      <c r="GG14" s="5">
        <v>7.368866793678392</v>
      </c>
      <c r="GH14" s="5">
        <v>7.8894811047357472</v>
      </c>
      <c r="GI14" s="5">
        <v>8.4146376465623334</v>
      </c>
      <c r="GJ14" s="28">
        <f t="shared" si="41"/>
        <v>10.44578987060147</v>
      </c>
      <c r="GK14" s="5">
        <v>7.368866793678392</v>
      </c>
      <c r="GL14" s="5">
        <v>7.8894811047357472</v>
      </c>
      <c r="GM14" s="5">
        <v>8.4146376465623334</v>
      </c>
      <c r="GN14" s="5">
        <v>8.9443364191581534</v>
      </c>
      <c r="GO14" s="28">
        <f t="shared" si="42"/>
        <v>10.966404181658824</v>
      </c>
      <c r="GP14" s="5">
        <v>7.8894811047357472</v>
      </c>
      <c r="GQ14" s="5">
        <v>8.4146376465623334</v>
      </c>
      <c r="GR14" s="5">
        <v>8.9443364191581534</v>
      </c>
      <c r="GS14" s="5">
        <v>9.4785774225232036</v>
      </c>
      <c r="GT14" s="28">
        <f t="shared" si="43"/>
        <v>11.49156072348541</v>
      </c>
      <c r="GU14" s="5">
        <v>8.4146376465623334</v>
      </c>
      <c r="GV14" s="5">
        <v>8.9443364191581534</v>
      </c>
      <c r="GW14" s="5">
        <v>9.4785774225232036</v>
      </c>
      <c r="GX14" s="5"/>
      <c r="GY14" s="28">
        <f t="shared" si="44"/>
        <v>12.02125949608123</v>
      </c>
      <c r="GZ14" s="5">
        <v>4.823636322814326</v>
      </c>
      <c r="HA14" s="5">
        <v>5.9783119489073382</v>
      </c>
      <c r="HB14" s="5">
        <v>7.1560515424958862</v>
      </c>
      <c r="HC14" s="5">
        <v>8.3448378558876684</v>
      </c>
      <c r="HD14" s="29">
        <f t="shared" si="45"/>
        <v>9.6706196412150298</v>
      </c>
      <c r="HE14" s="83">
        <f t="shared" si="4"/>
        <v>10.521135068042089</v>
      </c>
      <c r="HF14" s="5">
        <v>5.9783119489073382</v>
      </c>
      <c r="HG14" s="5">
        <v>7.1560515424958862</v>
      </c>
      <c r="HH14" s="5">
        <v>8.3448378558876684</v>
      </c>
      <c r="HI14" s="5">
        <v>9.5446708890826706</v>
      </c>
      <c r="HJ14" s="29">
        <f t="shared" si="46"/>
        <v>10.848359234803578</v>
      </c>
      <c r="HK14" s="5">
        <v>7.1560515424958862</v>
      </c>
      <c r="HL14" s="5">
        <v>8.3448378558876684</v>
      </c>
      <c r="HM14" s="5">
        <v>9.5446708890826706</v>
      </c>
      <c r="HN14" s="5">
        <v>10.750758588619371</v>
      </c>
      <c r="HO14" s="29">
        <f t="shared" si="47"/>
        <v>12.03714554819536</v>
      </c>
      <c r="HP14" s="5">
        <v>8.3448378558876684</v>
      </c>
      <c r="HQ14" s="5">
        <v>9.5446708890826706</v>
      </c>
      <c r="HR14" s="5">
        <v>10.750758588619371</v>
      </c>
      <c r="HS14" s="5">
        <v>11.965109850266995</v>
      </c>
      <c r="HT14" s="29">
        <f t="shared" si="48"/>
        <v>13.236978581390362</v>
      </c>
      <c r="HU14" s="5">
        <v>9.5446708890826706</v>
      </c>
      <c r="HV14" s="5">
        <v>10.750758588619371</v>
      </c>
      <c r="HW14" s="5">
        <v>11.965109850266995</v>
      </c>
      <c r="HX14" s="5">
        <v>13.193187230948615</v>
      </c>
      <c r="HY14" s="29">
        <f t="shared" si="49"/>
        <v>14.443066280927063</v>
      </c>
      <c r="HZ14" s="5">
        <v>10.750758588619371</v>
      </c>
      <c r="IA14" s="5">
        <v>11.965109850266995</v>
      </c>
      <c r="IB14" s="5">
        <v>13.193187230948615</v>
      </c>
      <c r="IC14" s="5">
        <v>14.210299615564839</v>
      </c>
      <c r="ID14" s="29">
        <f t="shared" si="50"/>
        <v>15.657417542574686</v>
      </c>
      <c r="IE14" s="5">
        <v>11.965109850266995</v>
      </c>
      <c r="IF14" s="5">
        <v>13.193187230948615</v>
      </c>
      <c r="IG14" s="5">
        <v>14.210299615564839</v>
      </c>
      <c r="IH14" s="5">
        <v>15.236338846334913</v>
      </c>
      <c r="II14" s="29">
        <f t="shared" si="51"/>
        <v>16.885494923256307</v>
      </c>
      <c r="IJ14" s="5">
        <v>13.193187230948615</v>
      </c>
      <c r="IK14" s="5">
        <v>14.210299615564839</v>
      </c>
      <c r="IL14" s="5">
        <v>15.236338846334913</v>
      </c>
      <c r="IM14" s="5">
        <v>16.271304923258835</v>
      </c>
      <c r="IN14" s="29">
        <f t="shared" si="52"/>
        <v>17.902607307872533</v>
      </c>
      <c r="IO14" s="5">
        <v>14.210299615564839</v>
      </c>
      <c r="IP14" s="5">
        <v>15.236338846334913</v>
      </c>
      <c r="IQ14" s="5">
        <v>16.271304923258835</v>
      </c>
      <c r="IR14" s="5">
        <v>17.315197846336606</v>
      </c>
      <c r="IS14" s="29">
        <f t="shared" si="53"/>
        <v>18.928646538642607</v>
      </c>
      <c r="IT14" s="5">
        <v>15.236338846334913</v>
      </c>
      <c r="IU14" s="5">
        <v>16.271304923258835</v>
      </c>
      <c r="IV14" s="5">
        <v>17.315197846336606</v>
      </c>
      <c r="IW14" s="5"/>
      <c r="IX14" s="29">
        <f t="shared" si="54"/>
        <v>19.963612615566529</v>
      </c>
      <c r="IY14" s="23"/>
      <c r="IZ14" s="23"/>
      <c r="JA14" s="23"/>
      <c r="JB14" s="3">
        <v>0.46153846153846151</v>
      </c>
      <c r="JC14" s="3">
        <v>0.76923076923076916</v>
      </c>
      <c r="JD14" s="3">
        <v>1.5384615384615383</v>
      </c>
      <c r="JE14" s="3">
        <v>3.0769230769230766</v>
      </c>
      <c r="JF14" s="3">
        <v>3.6923076923076921</v>
      </c>
    </row>
    <row r="15" spans="1:266" s="6" customFormat="1" ht="14.5" customHeight="1" x14ac:dyDescent="0.35">
      <c r="A15" s="557"/>
      <c r="B15" s="34" t="s">
        <v>75</v>
      </c>
      <c r="C15" s="35"/>
      <c r="D15" s="5">
        <v>1.6540156550480771</v>
      </c>
      <c r="E15" s="5">
        <v>2.1181241105769226</v>
      </c>
      <c r="F15" s="5">
        <v>2.5794469651442307</v>
      </c>
      <c r="G15" s="5">
        <v>3.0523547956730765</v>
      </c>
      <c r="H15" s="64">
        <f t="shared" si="5"/>
        <v>2.5027394951923072</v>
      </c>
      <c r="I15" s="84"/>
      <c r="J15" s="5">
        <v>2.1181241105769226</v>
      </c>
      <c r="K15" s="5">
        <v>2.5794469651442307</v>
      </c>
      <c r="L15" s="5">
        <v>3.0523547956730765</v>
      </c>
      <c r="M15" s="5">
        <v>3.529679669471153</v>
      </c>
      <c r="N15" s="64">
        <f t="shared" si="6"/>
        <v>2.9640623497596152</v>
      </c>
      <c r="O15" s="5">
        <v>2.5794469651442307</v>
      </c>
      <c r="P15" s="5">
        <v>3.0523547956730765</v>
      </c>
      <c r="Q15" s="5">
        <v>3.529679669471153</v>
      </c>
      <c r="R15" s="5">
        <v>4.004114807692309</v>
      </c>
      <c r="S15" s="64">
        <f t="shared" si="7"/>
        <v>3.4369701802884611</v>
      </c>
      <c r="T15" s="5">
        <v>3.0523547956730765</v>
      </c>
      <c r="U15" s="5">
        <v>3.529679669471153</v>
      </c>
      <c r="V15" s="5">
        <v>4.004114807692309</v>
      </c>
      <c r="W15" s="5">
        <v>4.4902390564903856</v>
      </c>
      <c r="X15" s="64">
        <f t="shared" si="8"/>
        <v>3.9142950540865376</v>
      </c>
      <c r="Y15" s="5">
        <v>3.529679669471153</v>
      </c>
      <c r="Z15" s="5">
        <v>4.004114807692309</v>
      </c>
      <c r="AA15" s="5">
        <v>4.4902390564903856</v>
      </c>
      <c r="AB15" s="5">
        <v>4.9807803485576922</v>
      </c>
      <c r="AC15" s="64">
        <f t="shared" si="9"/>
        <v>4.388730192307694</v>
      </c>
      <c r="AD15" s="5">
        <v>4.004114807692309</v>
      </c>
      <c r="AE15" s="5">
        <v>4.4902390564903856</v>
      </c>
      <c r="AF15" s="5">
        <v>4.9807803485576922</v>
      </c>
      <c r="AG15" s="5">
        <v>5.3942673918269222</v>
      </c>
      <c r="AH15" s="64">
        <f t="shared" si="10"/>
        <v>4.8748544411057697</v>
      </c>
      <c r="AI15" s="5">
        <v>4.4902390564903856</v>
      </c>
      <c r="AJ15" s="5">
        <v>4.9807803485576922</v>
      </c>
      <c r="AK15" s="5">
        <v>5.3942673918269222</v>
      </c>
      <c r="AL15" s="5">
        <v>5.8114082812499985</v>
      </c>
      <c r="AM15" s="64">
        <f t="shared" si="11"/>
        <v>5.3653957331730773</v>
      </c>
      <c r="AN15" s="5">
        <v>4.9807803485576922</v>
      </c>
      <c r="AO15" s="5">
        <v>5.3942673918269222</v>
      </c>
      <c r="AP15" s="5">
        <v>5.8114082812499985</v>
      </c>
      <c r="AQ15" s="5">
        <v>6.232203016826924</v>
      </c>
      <c r="AR15" s="64">
        <f t="shared" si="12"/>
        <v>5.7788827764423072</v>
      </c>
      <c r="AS15" s="5">
        <v>5.3942673918269222</v>
      </c>
      <c r="AT15" s="5">
        <v>5.8114082812499985</v>
      </c>
      <c r="AU15" s="5">
        <v>6.232203016826924</v>
      </c>
      <c r="AV15" s="5">
        <v>6.6566515985576933</v>
      </c>
      <c r="AW15" s="64">
        <f t="shared" si="13"/>
        <v>6.1960236658653827</v>
      </c>
      <c r="AX15" s="5">
        <v>5.8114082812499985</v>
      </c>
      <c r="AY15" s="5">
        <v>6.232203016826924</v>
      </c>
      <c r="AZ15" s="5">
        <v>6.6566515985576933</v>
      </c>
      <c r="BA15" s="69"/>
      <c r="BB15" s="64">
        <f t="shared" si="14"/>
        <v>7.3091260937500007</v>
      </c>
      <c r="BC15" s="69">
        <v>1.7458440002616613</v>
      </c>
      <c r="BD15" s="69">
        <v>2.2209585240131928</v>
      </c>
      <c r="BE15" s="69">
        <v>2.6983685430534812</v>
      </c>
      <c r="BF15" s="69">
        <v>3.1849807206637757</v>
      </c>
      <c r="BG15" s="67">
        <f t="shared" si="15"/>
        <v>2.8363431393978082</v>
      </c>
      <c r="BH15" s="84"/>
      <c r="BI15" s="69">
        <v>2.2209585240131928</v>
      </c>
      <c r="BJ15" s="69">
        <v>2.6983685430534812</v>
      </c>
      <c r="BK15" s="69">
        <v>3.1849807206637757</v>
      </c>
      <c r="BL15" s="69">
        <v>3.6761359005940739</v>
      </c>
      <c r="BM15" s="67">
        <f t="shared" si="16"/>
        <v>3.3137531584380966</v>
      </c>
      <c r="BN15" s="69">
        <v>2.6983685430534812</v>
      </c>
      <c r="BO15" s="69">
        <v>3.1849807206637757</v>
      </c>
      <c r="BP15" s="69">
        <v>3.6761359005940739</v>
      </c>
      <c r="BQ15" s="69">
        <v>4.1670846765943823</v>
      </c>
      <c r="BR15" s="67">
        <f t="shared" si="17"/>
        <v>3.8003653360483911</v>
      </c>
      <c r="BS15" s="69">
        <v>3.1849807206637757</v>
      </c>
      <c r="BT15" s="69">
        <v>3.6761359005940739</v>
      </c>
      <c r="BU15" s="69">
        <v>4.1670846765943823</v>
      </c>
      <c r="BV15" s="69">
        <v>4.6647980150709447</v>
      </c>
      <c r="BW15" s="67">
        <f t="shared" si="18"/>
        <v>4.2915205159786893</v>
      </c>
      <c r="BX15" s="69">
        <v>3.6761359005940739</v>
      </c>
      <c r="BY15" s="69">
        <v>4.1670846765943823</v>
      </c>
      <c r="BZ15" s="69">
        <v>4.6647980150709447</v>
      </c>
      <c r="CA15" s="69">
        <v>5.1695477941487624</v>
      </c>
      <c r="CB15" s="67">
        <f t="shared" si="19"/>
        <v>4.7824692919789982</v>
      </c>
      <c r="CC15" s="69">
        <v>4.1670846765943823</v>
      </c>
      <c r="CD15" s="69">
        <v>4.6647980150709447</v>
      </c>
      <c r="CE15" s="69">
        <v>5.1695477941487624</v>
      </c>
      <c r="CF15" s="69">
        <v>5.6030355105782421</v>
      </c>
      <c r="CG15" s="67">
        <f t="shared" si="20"/>
        <v>5.2801826304555597</v>
      </c>
      <c r="CH15" s="69">
        <v>4.6647980150709447</v>
      </c>
      <c r="CI15" s="69">
        <v>5.1695477941487624</v>
      </c>
      <c r="CJ15" s="69">
        <v>5.6030355105782421</v>
      </c>
      <c r="CK15" s="69">
        <v>6.0403561116231037</v>
      </c>
      <c r="CL15" s="67">
        <f t="shared" si="21"/>
        <v>5.7849324095333774</v>
      </c>
      <c r="CM15" s="69">
        <v>5.1695477941487624</v>
      </c>
      <c r="CN15" s="69">
        <v>5.6030355105782421</v>
      </c>
      <c r="CO15" s="69">
        <v>6.0403561116231037</v>
      </c>
      <c r="CP15" s="69">
        <v>6.4815095972833507</v>
      </c>
      <c r="CQ15" s="67">
        <f t="shared" si="22"/>
        <v>6.218420125962858</v>
      </c>
      <c r="CR15" s="69">
        <v>5.6030355105782421</v>
      </c>
      <c r="CS15" s="69">
        <v>6.0403561116231037</v>
      </c>
      <c r="CT15" s="69">
        <v>6.4815095972833507</v>
      </c>
      <c r="CU15" s="69">
        <v>6.9264959675589841</v>
      </c>
      <c r="CV15" s="67">
        <f t="shared" si="23"/>
        <v>6.6557407270077196</v>
      </c>
      <c r="CW15" s="69">
        <v>6.0403561116231037</v>
      </c>
      <c r="CX15" s="69">
        <v>6.4815095972833507</v>
      </c>
      <c r="CY15" s="69">
        <v>6.9264959675589841</v>
      </c>
      <c r="CZ15" s="5"/>
      <c r="DA15" s="67">
        <f t="shared" si="24"/>
        <v>7.0968942126679657</v>
      </c>
      <c r="DB15" s="5">
        <v>1.9163823556583179</v>
      </c>
      <c r="DC15" s="5">
        <v>2.4119367203948379</v>
      </c>
      <c r="DD15" s="5">
        <v>2.9192229020278035</v>
      </c>
      <c r="DE15" s="5">
        <v>3.4312860099322151</v>
      </c>
      <c r="DF15" s="64">
        <f t="shared" si="25"/>
        <v>2.7965521050102224</v>
      </c>
      <c r="DG15" s="84"/>
      <c r="DH15" s="5">
        <v>2.4119367203948379</v>
      </c>
      <c r="DI15" s="5">
        <v>2.9192229020278035</v>
      </c>
      <c r="DJ15" s="5">
        <v>3.4312860099322151</v>
      </c>
      <c r="DK15" s="5">
        <v>3.9481260441080712</v>
      </c>
      <c r="DL15" s="64">
        <f t="shared" si="26"/>
        <v>4.1499921327970348</v>
      </c>
      <c r="DM15" s="5">
        <v>2.9192229020278035</v>
      </c>
      <c r="DN15" s="5">
        <v>3.4312860099322151</v>
      </c>
      <c r="DO15" s="5">
        <v>3.9481260441080712</v>
      </c>
      <c r="DP15" s="5">
        <v>4.4697430045553768</v>
      </c>
      <c r="DQ15" s="64">
        <f t="shared" si="27"/>
        <v>4.6620552407014459</v>
      </c>
      <c r="DR15" s="5">
        <v>3.4312860099322151</v>
      </c>
      <c r="DS15" s="5">
        <v>3.9481260441080712</v>
      </c>
      <c r="DT15" s="5">
        <v>4.4697430045553768</v>
      </c>
      <c r="DU15" s="5">
        <v>4.9889789381491267</v>
      </c>
      <c r="DV15" s="64">
        <f t="shared" si="28"/>
        <v>5.1788952748773021</v>
      </c>
      <c r="DW15" s="5">
        <v>3.9481260441080712</v>
      </c>
      <c r="DX15" s="5">
        <v>4.4697430045553768</v>
      </c>
      <c r="DY15" s="5">
        <v>4.9889789381491267</v>
      </c>
      <c r="DZ15" s="5">
        <v>5.5201159073893233</v>
      </c>
      <c r="EA15" s="64">
        <f t="shared" si="29"/>
        <v>5.7005122353246076</v>
      </c>
      <c r="EB15" s="5">
        <v>4.4697430045553768</v>
      </c>
      <c r="EC15" s="5">
        <v>4.9889789381491267</v>
      </c>
      <c r="ED15" s="5">
        <v>5.5201159073893233</v>
      </c>
      <c r="EE15" s="5">
        <v>5.9907477311164046</v>
      </c>
      <c r="EF15" s="64">
        <f t="shared" si="30"/>
        <v>6.2197481689183576</v>
      </c>
      <c r="EG15" s="5">
        <v>4.9889789381491267</v>
      </c>
      <c r="EH15" s="5">
        <v>5.5201159073893233</v>
      </c>
      <c r="EI15" s="5">
        <v>5.9907477311164046</v>
      </c>
      <c r="EJ15" s="5">
        <v>6.4655449394588702</v>
      </c>
      <c r="EK15" s="64">
        <f t="shared" si="31"/>
        <v>6.7508851381585542</v>
      </c>
      <c r="EL15" s="5">
        <v>5.5201159073893233</v>
      </c>
      <c r="EM15" s="5">
        <v>5.9907477311164046</v>
      </c>
      <c r="EN15" s="5">
        <v>6.4655449394588702</v>
      </c>
      <c r="EO15" s="5">
        <v>6.9445075324167185</v>
      </c>
      <c r="EP15" s="64">
        <f t="shared" si="32"/>
        <v>7.2215169618856354</v>
      </c>
      <c r="EQ15" s="5">
        <v>5.9907477311164046</v>
      </c>
      <c r="ER15" s="5">
        <v>6.4655449394588702</v>
      </c>
      <c r="ES15" s="5">
        <v>6.9445075324167185</v>
      </c>
      <c r="ET15" s="5">
        <v>7.4276355099899538</v>
      </c>
      <c r="EU15" s="64">
        <f t="shared" si="33"/>
        <v>7.696314170228101</v>
      </c>
      <c r="EV15" s="5">
        <v>6.4655449394588702</v>
      </c>
      <c r="EW15" s="5">
        <v>6.9445075324167185</v>
      </c>
      <c r="EX15" s="5">
        <v>7.4276355099899538</v>
      </c>
      <c r="EY15" s="5"/>
      <c r="EZ15" s="64">
        <f t="shared" si="34"/>
        <v>8.1752767631859484</v>
      </c>
      <c r="FA15" s="5">
        <v>2.6549496886204529</v>
      </c>
      <c r="FB15" s="5">
        <v>3.2537412823921046</v>
      </c>
      <c r="FC15" s="5">
        <v>3.8626841187149923</v>
      </c>
      <c r="FD15" s="5">
        <v>4.4773444125795052</v>
      </c>
      <c r="FE15" s="28">
        <f t="shared" si="35"/>
        <v>5.7152797439305658</v>
      </c>
      <c r="FF15" s="84"/>
      <c r="FG15" s="5">
        <v>3.2537412823921046</v>
      </c>
      <c r="FH15" s="5">
        <v>3.8626841187149923</v>
      </c>
      <c r="FI15" s="5">
        <v>4.4773444125795052</v>
      </c>
      <c r="FJ15" s="5">
        <v>5.0977221639856358</v>
      </c>
      <c r="FK15" s="28">
        <f t="shared" si="36"/>
        <v>6.324222580253454</v>
      </c>
      <c r="FL15" s="5">
        <v>3.8626841187149923</v>
      </c>
      <c r="FM15" s="5">
        <v>4.4773444125795052</v>
      </c>
      <c r="FN15" s="5">
        <v>5.0977221639856358</v>
      </c>
      <c r="FO15" s="5">
        <v>5.7192757099430054</v>
      </c>
      <c r="FP15" s="28">
        <f t="shared" si="37"/>
        <v>6.9388828741179669</v>
      </c>
      <c r="FQ15" s="5">
        <v>4.4773444125795052</v>
      </c>
      <c r="FR15" s="5">
        <v>5.0977221639856358</v>
      </c>
      <c r="FS15" s="5">
        <v>5.7192757099430054</v>
      </c>
      <c r="FT15" s="5">
        <v>6.3510668008362305</v>
      </c>
      <c r="FU15" s="28">
        <f t="shared" si="38"/>
        <v>7.5592606255240975</v>
      </c>
      <c r="FV15" s="5">
        <v>5.0977221639856358</v>
      </c>
      <c r="FW15" s="5">
        <v>5.7192757099430054</v>
      </c>
      <c r="FX15" s="5">
        <v>6.3510668008362305</v>
      </c>
      <c r="FY15" s="5">
        <v>6.9839905350883829</v>
      </c>
      <c r="FZ15" s="28">
        <f t="shared" si="39"/>
        <v>8.1808141714814671</v>
      </c>
      <c r="GA15" s="5">
        <v>5.7192757099430054</v>
      </c>
      <c r="GB15" s="5">
        <v>6.3510668008362305</v>
      </c>
      <c r="GC15" s="5">
        <v>6.9839905350883829</v>
      </c>
      <c r="GD15" s="5">
        <v>7.4774953507851762</v>
      </c>
      <c r="GE15" s="28">
        <f t="shared" si="40"/>
        <v>8.8126052623746922</v>
      </c>
      <c r="GF15" s="5">
        <v>6.3510668008362305</v>
      </c>
      <c r="GG15" s="5">
        <v>6.9839905350883829</v>
      </c>
      <c r="GH15" s="5">
        <v>7.4774953507851762</v>
      </c>
      <c r="GI15" s="5">
        <v>7.9753152857127425</v>
      </c>
      <c r="GJ15" s="28">
        <f t="shared" si="41"/>
        <v>9.4455289966268445</v>
      </c>
      <c r="GK15" s="5">
        <v>6.9839905350883829</v>
      </c>
      <c r="GL15" s="5">
        <v>7.4774953507851762</v>
      </c>
      <c r="GM15" s="5">
        <v>7.9753152857127425</v>
      </c>
      <c r="GN15" s="5">
        <v>8.4774503398710763</v>
      </c>
      <c r="GO15" s="28">
        <f t="shared" si="42"/>
        <v>9.9390338123236379</v>
      </c>
      <c r="GP15" s="5">
        <v>7.4774953507851762</v>
      </c>
      <c r="GQ15" s="5">
        <v>7.9753152857127425</v>
      </c>
      <c r="GR15" s="5">
        <v>8.4774503398710763</v>
      </c>
      <c r="GS15" s="5">
        <v>8.9839005132601812</v>
      </c>
      <c r="GT15" s="28">
        <f t="shared" si="43"/>
        <v>10.436853747251204</v>
      </c>
      <c r="GU15" s="5">
        <v>7.9753152857127425</v>
      </c>
      <c r="GV15" s="5">
        <v>8.4774503398710763</v>
      </c>
      <c r="GW15" s="5">
        <v>8.9839005132601812</v>
      </c>
      <c r="GX15" s="5"/>
      <c r="GY15" s="28">
        <f t="shared" si="44"/>
        <v>10.938988801409538</v>
      </c>
      <c r="GZ15" s="5">
        <v>4.5713320442787699</v>
      </c>
      <c r="HA15" s="5">
        <v>5.665678002786942</v>
      </c>
      <c r="HB15" s="5">
        <v>6.7819070207427954</v>
      </c>
      <c r="HC15" s="5">
        <v>7.9086304225117194</v>
      </c>
      <c r="HD15" s="29">
        <f t="shared" si="45"/>
        <v>8.7426010797100187</v>
      </c>
      <c r="HE15" s="84"/>
      <c r="HF15" s="5">
        <v>5.665678002786942</v>
      </c>
      <c r="HG15" s="5">
        <v>6.7819070207427954</v>
      </c>
      <c r="HH15" s="5">
        <v>7.9086304225117194</v>
      </c>
      <c r="HI15" s="5">
        <v>9.045848208093707</v>
      </c>
      <c r="HJ15" s="29">
        <f t="shared" si="46"/>
        <v>9.8588300976658729</v>
      </c>
      <c r="HK15" s="5">
        <v>6.7819070207427954</v>
      </c>
      <c r="HL15" s="5">
        <v>7.9086304225117194</v>
      </c>
      <c r="HM15" s="5">
        <v>9.045848208093707</v>
      </c>
      <c r="HN15" s="5">
        <v>10.189018714498381</v>
      </c>
      <c r="HO15" s="29">
        <f t="shared" si="47"/>
        <v>10.985553499434797</v>
      </c>
      <c r="HP15" s="5">
        <v>7.9086304225117194</v>
      </c>
      <c r="HQ15" s="5">
        <v>9.045848208093707</v>
      </c>
      <c r="HR15" s="5">
        <v>10.189018714498381</v>
      </c>
      <c r="HS15" s="5">
        <v>11.340045738985355</v>
      </c>
      <c r="HT15" s="29">
        <f t="shared" si="48"/>
        <v>12.122771285016784</v>
      </c>
      <c r="HU15" s="5">
        <v>9.045848208093707</v>
      </c>
      <c r="HV15" s="5">
        <v>10.189018714498381</v>
      </c>
      <c r="HW15" s="5">
        <v>11.340045738985355</v>
      </c>
      <c r="HX15" s="5">
        <v>12.504106442477704</v>
      </c>
      <c r="HY15" s="29">
        <f t="shared" si="49"/>
        <v>13.265941791421458</v>
      </c>
      <c r="HZ15" s="5">
        <v>10.189018714498381</v>
      </c>
      <c r="IA15" s="5">
        <v>11.340045738985355</v>
      </c>
      <c r="IB15" s="5">
        <v>12.504106442477704</v>
      </c>
      <c r="IC15" s="5">
        <v>13.468243081901582</v>
      </c>
      <c r="ID15" s="29">
        <f t="shared" si="50"/>
        <v>14.416968815908431</v>
      </c>
      <c r="IE15" s="5">
        <v>11.340045738985355</v>
      </c>
      <c r="IF15" s="5">
        <v>12.504106442477704</v>
      </c>
      <c r="IG15" s="5">
        <v>13.468243081901582</v>
      </c>
      <c r="IH15" s="5">
        <v>14.440860225171614</v>
      </c>
      <c r="II15" s="29">
        <f t="shared" si="51"/>
        <v>15.581029519400781</v>
      </c>
      <c r="IJ15" s="5">
        <v>12.504106442477704</v>
      </c>
      <c r="IK15" s="5">
        <v>13.468243081901582</v>
      </c>
      <c r="IL15" s="5">
        <v>14.440860225171614</v>
      </c>
      <c r="IM15" s="5">
        <v>15.421957872287798</v>
      </c>
      <c r="IN15" s="29">
        <f t="shared" si="52"/>
        <v>16.545166158824657</v>
      </c>
      <c r="IO15" s="5">
        <v>13.468243081901582</v>
      </c>
      <c r="IP15" s="5">
        <v>14.440860225171614</v>
      </c>
      <c r="IQ15" s="5">
        <v>15.421957872287798</v>
      </c>
      <c r="IR15" s="5">
        <v>16.411536023250136</v>
      </c>
      <c r="IS15" s="29">
        <f t="shared" si="53"/>
        <v>17.517783302094692</v>
      </c>
      <c r="IT15" s="5">
        <v>14.440860225171614</v>
      </c>
      <c r="IU15" s="5">
        <v>15.421957872287798</v>
      </c>
      <c r="IV15" s="5">
        <v>16.411536023250136</v>
      </c>
      <c r="IW15" s="5"/>
      <c r="IX15" s="29">
        <f t="shared" si="54"/>
        <v>18.498880949210875</v>
      </c>
      <c r="IY15" s="23"/>
      <c r="IZ15" s="23"/>
      <c r="JA15" s="23"/>
      <c r="JB15" s="3">
        <v>0.38461538461538458</v>
      </c>
      <c r="JC15" s="3">
        <v>0.61538461538461542</v>
      </c>
      <c r="JD15" s="3">
        <v>1.2307692307692308</v>
      </c>
      <c r="JE15" s="3">
        <v>2.4615384615384617</v>
      </c>
      <c r="JF15" s="3">
        <v>3.0769230769230766</v>
      </c>
    </row>
    <row r="16" spans="1:266" s="6" customFormat="1" ht="14.5" customHeight="1" x14ac:dyDescent="0.35">
      <c r="A16" s="557"/>
      <c r="B16" s="34" t="s">
        <v>76</v>
      </c>
      <c r="C16" s="35"/>
      <c r="D16" s="5">
        <v>1.5674917217548077</v>
      </c>
      <c r="E16" s="5">
        <v>2.007345706730769</v>
      </c>
      <c r="F16" s="5">
        <v>2.4445698587740385</v>
      </c>
      <c r="G16" s="5">
        <v>2.892783249999999</v>
      </c>
      <c r="H16" s="64">
        <f t="shared" si="5"/>
        <v>2.3150380144230764</v>
      </c>
      <c r="I16" s="84"/>
      <c r="J16" s="5">
        <v>2.007345706730769</v>
      </c>
      <c r="K16" s="5">
        <v>2.4445698587740385</v>
      </c>
      <c r="L16" s="5">
        <v>2.892783249999999</v>
      </c>
      <c r="M16" s="5">
        <v>3.3451928323317301</v>
      </c>
      <c r="N16" s="64">
        <f t="shared" si="6"/>
        <v>2.7522621664663465</v>
      </c>
      <c r="O16" s="5">
        <v>2.4445698587740385</v>
      </c>
      <c r="P16" s="5">
        <v>2.892783249999999</v>
      </c>
      <c r="Q16" s="5">
        <v>3.3451928323317301</v>
      </c>
      <c r="R16" s="5">
        <v>3.7948736538461545</v>
      </c>
      <c r="S16" s="64">
        <f t="shared" si="7"/>
        <v>3.2004755576923065</v>
      </c>
      <c r="T16" s="5">
        <v>2.892783249999999</v>
      </c>
      <c r="U16" s="5">
        <v>3.3451928323317301</v>
      </c>
      <c r="V16" s="5">
        <v>3.7948736538461545</v>
      </c>
      <c r="W16" s="5">
        <v>4.255642642427885</v>
      </c>
      <c r="X16" s="64">
        <f t="shared" si="8"/>
        <v>3.6528851400240381</v>
      </c>
      <c r="Y16" s="5">
        <v>3.3451928323317301</v>
      </c>
      <c r="Z16" s="5">
        <v>3.7948736538461545</v>
      </c>
      <c r="AA16" s="5">
        <v>4.255642642427885</v>
      </c>
      <c r="AB16" s="5">
        <v>4.720607822115384</v>
      </c>
      <c r="AC16" s="64">
        <f t="shared" si="9"/>
        <v>4.1025659615384624</v>
      </c>
      <c r="AD16" s="5">
        <v>3.7948736538461545</v>
      </c>
      <c r="AE16" s="5">
        <v>4.255642642427885</v>
      </c>
      <c r="AF16" s="5">
        <v>4.720607822115384</v>
      </c>
      <c r="AG16" s="5">
        <v>5.1125527247596141</v>
      </c>
      <c r="AH16" s="64">
        <f t="shared" si="10"/>
        <v>4.5633349501201925</v>
      </c>
      <c r="AI16" s="5">
        <v>4.255642642427885</v>
      </c>
      <c r="AJ16" s="5">
        <v>4.720607822115384</v>
      </c>
      <c r="AK16" s="5">
        <v>5.1125527247596141</v>
      </c>
      <c r="AL16" s="5">
        <v>5.5079687812499989</v>
      </c>
      <c r="AM16" s="64">
        <f t="shared" si="11"/>
        <v>5.0283001298076915</v>
      </c>
      <c r="AN16" s="5">
        <v>4.720607822115384</v>
      </c>
      <c r="AO16" s="5">
        <v>5.1125527247596141</v>
      </c>
      <c r="AP16" s="5">
        <v>5.5079687812499989</v>
      </c>
      <c r="AQ16" s="5">
        <v>5.9068559915865384</v>
      </c>
      <c r="AR16" s="64">
        <f t="shared" si="12"/>
        <v>5.4202450324519216</v>
      </c>
      <c r="AS16" s="5">
        <v>5.1125527247596141</v>
      </c>
      <c r="AT16" s="5">
        <v>5.5079687812499989</v>
      </c>
      <c r="AU16" s="5">
        <v>5.9068559915865384</v>
      </c>
      <c r="AV16" s="5">
        <v>6.3092143557692317</v>
      </c>
      <c r="AW16" s="64">
        <f t="shared" si="13"/>
        <v>5.8156610889423064</v>
      </c>
      <c r="AX16" s="5">
        <v>5.5079687812499989</v>
      </c>
      <c r="AY16" s="5">
        <v>5.9068559915865384</v>
      </c>
      <c r="AZ16" s="5">
        <v>6.3092143557692317</v>
      </c>
      <c r="BA16" s="69"/>
      <c r="BB16" s="64">
        <f t="shared" si="14"/>
        <v>6.9837790685096151</v>
      </c>
      <c r="BC16" s="69">
        <v>1.654516394408557</v>
      </c>
      <c r="BD16" s="69">
        <v>2.1048018554449484</v>
      </c>
      <c r="BE16" s="69">
        <v>2.55727312766972</v>
      </c>
      <c r="BF16" s="69">
        <v>3.0184757333484984</v>
      </c>
      <c r="BG16" s="67">
        <f t="shared" si="15"/>
        <v>2.56634031698341</v>
      </c>
      <c r="BH16" s="84"/>
      <c r="BI16" s="69">
        <v>2.1048018554449484</v>
      </c>
      <c r="BJ16" s="69">
        <v>2.55727312766972</v>
      </c>
      <c r="BK16" s="69">
        <v>3.0184757333484984</v>
      </c>
      <c r="BL16" s="69">
        <v>3.4839941912312806</v>
      </c>
      <c r="BM16" s="67">
        <f t="shared" si="16"/>
        <v>3.0188115892081817</v>
      </c>
      <c r="BN16" s="69">
        <v>2.55727312766972</v>
      </c>
      <c r="BO16" s="69">
        <v>3.0184757333484984</v>
      </c>
      <c r="BP16" s="69">
        <v>3.4839941912312806</v>
      </c>
      <c r="BQ16" s="69">
        <v>3.9493272825680723</v>
      </c>
      <c r="BR16" s="67">
        <f t="shared" si="17"/>
        <v>3.4800141948869601</v>
      </c>
      <c r="BS16" s="69">
        <v>3.0184757333484984</v>
      </c>
      <c r="BT16" s="69">
        <v>3.4839941912312806</v>
      </c>
      <c r="BU16" s="69">
        <v>3.9493272825680723</v>
      </c>
      <c r="BV16" s="69">
        <v>4.4210816175932424</v>
      </c>
      <c r="BW16" s="67">
        <f t="shared" si="18"/>
        <v>3.9455326527697423</v>
      </c>
      <c r="BX16" s="69">
        <v>3.4839941912312806</v>
      </c>
      <c r="BY16" s="69">
        <v>3.9493272825680723</v>
      </c>
      <c r="BZ16" s="69">
        <v>4.4210816175932424</v>
      </c>
      <c r="CA16" s="69">
        <v>4.8995149446661683</v>
      </c>
      <c r="CB16" s="67">
        <f t="shared" si="19"/>
        <v>4.410865744106534</v>
      </c>
      <c r="CC16" s="69">
        <v>3.9493272825680723</v>
      </c>
      <c r="CD16" s="69">
        <v>4.4210816175932424</v>
      </c>
      <c r="CE16" s="69">
        <v>4.8995149446661683</v>
      </c>
      <c r="CF16" s="69">
        <v>5.3104179651780186</v>
      </c>
      <c r="CG16" s="67">
        <f t="shared" si="20"/>
        <v>4.882620079131704</v>
      </c>
      <c r="CH16" s="69">
        <v>4.4210816175932424</v>
      </c>
      <c r="CI16" s="69">
        <v>4.8995149446661683</v>
      </c>
      <c r="CJ16" s="69">
        <v>5.3104179651780186</v>
      </c>
      <c r="CK16" s="69">
        <v>5.7249622260744841</v>
      </c>
      <c r="CL16" s="67">
        <f t="shared" si="21"/>
        <v>5.36105340620463</v>
      </c>
      <c r="CM16" s="69">
        <v>4.8995149446661683</v>
      </c>
      <c r="CN16" s="69">
        <v>5.3104179651780186</v>
      </c>
      <c r="CO16" s="69">
        <v>5.7249622260744841</v>
      </c>
      <c r="CP16" s="69">
        <v>6.1431477273555659</v>
      </c>
      <c r="CQ16" s="67">
        <f t="shared" si="22"/>
        <v>5.7719564267164802</v>
      </c>
      <c r="CR16" s="69">
        <v>5.3104179651780186</v>
      </c>
      <c r="CS16" s="69">
        <v>5.7249622260744841</v>
      </c>
      <c r="CT16" s="69">
        <v>6.1431477273555659</v>
      </c>
      <c r="CU16" s="69">
        <v>6.5649744690212621</v>
      </c>
      <c r="CV16" s="67">
        <f t="shared" si="23"/>
        <v>6.1865006876129458</v>
      </c>
      <c r="CW16" s="69">
        <v>5.7249622260744841</v>
      </c>
      <c r="CX16" s="69">
        <v>6.1431477273555659</v>
      </c>
      <c r="CY16" s="69">
        <v>6.5649744690212621</v>
      </c>
      <c r="CZ16" s="5"/>
      <c r="DA16" s="67">
        <f t="shared" si="24"/>
        <v>6.6046861888940276</v>
      </c>
      <c r="DB16" s="5">
        <v>1.8161336436226636</v>
      </c>
      <c r="DC16" s="5">
        <v>2.2857918459141389</v>
      </c>
      <c r="DD16" s="5">
        <v>2.7665791984759878</v>
      </c>
      <c r="DE16" s="5">
        <v>3.25190463099571</v>
      </c>
      <c r="DF16" s="64">
        <f t="shared" si="25"/>
        <v>2.5934841536064468</v>
      </c>
      <c r="DG16" s="84"/>
      <c r="DH16" s="5">
        <v>2.2857918459141389</v>
      </c>
      <c r="DI16" s="5">
        <v>2.7665791984759878</v>
      </c>
      <c r="DJ16" s="5">
        <v>3.25190463099571</v>
      </c>
      <c r="DK16" s="5">
        <v>3.7417681434733043</v>
      </c>
      <c r="DL16" s="64">
        <f t="shared" si="26"/>
        <v>3.6896561215529111</v>
      </c>
      <c r="DM16" s="5">
        <v>2.7665791984759878</v>
      </c>
      <c r="DN16" s="5">
        <v>3.25190463099571</v>
      </c>
      <c r="DO16" s="5">
        <v>3.7417681434733043</v>
      </c>
      <c r="DP16" s="5">
        <v>4.2361697359087769</v>
      </c>
      <c r="DQ16" s="64">
        <f t="shared" si="27"/>
        <v>4.1749815540726329</v>
      </c>
      <c r="DR16" s="5">
        <v>3.25190463099571</v>
      </c>
      <c r="DS16" s="5">
        <v>3.7417681434733043</v>
      </c>
      <c r="DT16" s="5">
        <v>4.2361697359087769</v>
      </c>
      <c r="DU16" s="5">
        <v>4.728325428614621</v>
      </c>
      <c r="DV16" s="64">
        <f t="shared" si="28"/>
        <v>4.6648450665502272</v>
      </c>
      <c r="DW16" s="5">
        <v>3.7417681434733043</v>
      </c>
      <c r="DX16" s="5">
        <v>4.2361697359087769</v>
      </c>
      <c r="DY16" s="5">
        <v>4.728325428614621</v>
      </c>
      <c r="DZ16" s="5">
        <v>5.2317710294033386</v>
      </c>
      <c r="EA16" s="64">
        <f t="shared" si="29"/>
        <v>5.1592466589857002</v>
      </c>
      <c r="EB16" s="5">
        <v>4.2361697359087769</v>
      </c>
      <c r="EC16" s="5">
        <v>4.728325428614621</v>
      </c>
      <c r="ED16" s="5">
        <v>5.2317710294033386</v>
      </c>
      <c r="EE16" s="5">
        <v>5.6778819830979135</v>
      </c>
      <c r="EF16" s="64">
        <f t="shared" si="30"/>
        <v>5.6514023516915444</v>
      </c>
      <c r="EG16" s="5">
        <v>4.728325428614621</v>
      </c>
      <c r="EH16" s="5">
        <v>5.2317710294033386</v>
      </c>
      <c r="EI16" s="5">
        <v>5.6778819830979135</v>
      </c>
      <c r="EJ16" s="5">
        <v>6.1279500521771011</v>
      </c>
      <c r="EK16" s="64">
        <f t="shared" si="31"/>
        <v>6.154847952480262</v>
      </c>
      <c r="EL16" s="5">
        <v>5.2317710294033386</v>
      </c>
      <c r="EM16" s="5">
        <v>5.6778819830979135</v>
      </c>
      <c r="EN16" s="5">
        <v>6.1279500521771011</v>
      </c>
      <c r="EO16" s="5">
        <v>6.5819752366409041</v>
      </c>
      <c r="EP16" s="64">
        <f t="shared" si="32"/>
        <v>6.6009589061748368</v>
      </c>
      <c r="EQ16" s="5">
        <v>5.6778819830979135</v>
      </c>
      <c r="ER16" s="5">
        <v>6.1279500521771011</v>
      </c>
      <c r="ES16" s="5">
        <v>6.5819752366409041</v>
      </c>
      <c r="ET16" s="5">
        <v>7.0399575364893208</v>
      </c>
      <c r="EU16" s="64">
        <f t="shared" si="33"/>
        <v>7.0510269752540244</v>
      </c>
      <c r="EV16" s="5">
        <v>6.1279500521771011</v>
      </c>
      <c r="EW16" s="5">
        <v>6.5819752366409041</v>
      </c>
      <c r="EX16" s="5">
        <v>7.0399575364893208</v>
      </c>
      <c r="EY16" s="5"/>
      <c r="EZ16" s="64">
        <f t="shared" si="34"/>
        <v>7.5050521597178275</v>
      </c>
      <c r="FA16" s="5">
        <v>2.5160654591670712</v>
      </c>
      <c r="FB16" s="5">
        <v>3.0835698254921784</v>
      </c>
      <c r="FC16" s="5">
        <v>3.6607076238327863</v>
      </c>
      <c r="FD16" s="5">
        <v>4.2432770068379391</v>
      </c>
      <c r="FE16" s="28">
        <f t="shared" si="35"/>
        <v>4.9297236716460251</v>
      </c>
      <c r="FF16" s="84"/>
      <c r="FG16" s="5">
        <v>3.0835698254921784</v>
      </c>
      <c r="FH16" s="5">
        <v>3.6607076238327863</v>
      </c>
      <c r="FI16" s="5">
        <v>4.2432770068379391</v>
      </c>
      <c r="FJ16" s="5">
        <v>4.8312779745076275</v>
      </c>
      <c r="FK16" s="28">
        <f t="shared" si="36"/>
        <v>5.5068614699866325</v>
      </c>
      <c r="FL16" s="5">
        <v>3.6607076238327863</v>
      </c>
      <c r="FM16" s="5">
        <v>4.2432770068379391</v>
      </c>
      <c r="FN16" s="5">
        <v>4.8312779745076275</v>
      </c>
      <c r="FO16" s="5">
        <v>5.420406195409166</v>
      </c>
      <c r="FP16" s="28">
        <f t="shared" si="37"/>
        <v>6.0894308529917858</v>
      </c>
      <c r="FQ16" s="5">
        <v>4.2432770068379391</v>
      </c>
      <c r="FR16" s="5">
        <v>4.8312779745076275</v>
      </c>
      <c r="FS16" s="5">
        <v>5.420406195409166</v>
      </c>
      <c r="FT16" s="5">
        <v>6.0192498355915927</v>
      </c>
      <c r="FU16" s="28">
        <f t="shared" si="38"/>
        <v>6.6774318206614733</v>
      </c>
      <c r="FV16" s="5">
        <v>4.8312779745076275</v>
      </c>
      <c r="FW16" s="5">
        <v>5.420406195409166</v>
      </c>
      <c r="FX16" s="5">
        <v>6.0192498355915927</v>
      </c>
      <c r="FY16" s="5">
        <v>6.6191797353731783</v>
      </c>
      <c r="FZ16" s="28">
        <f t="shared" si="39"/>
        <v>7.2665600415630127</v>
      </c>
      <c r="GA16" s="5">
        <v>5.420406195409166</v>
      </c>
      <c r="GB16" s="5">
        <v>6.0192498355915927</v>
      </c>
      <c r="GC16" s="5">
        <v>6.6191797353731783</v>
      </c>
      <c r="GD16" s="5">
        <v>7.0869844694678239</v>
      </c>
      <c r="GE16" s="28">
        <f t="shared" si="40"/>
        <v>7.8654036817454394</v>
      </c>
      <c r="GF16" s="5">
        <v>6.0192498355915927</v>
      </c>
      <c r="GG16" s="5">
        <v>6.6191797353731783</v>
      </c>
      <c r="GH16" s="5">
        <v>7.0869844694678239</v>
      </c>
      <c r="GI16" s="5">
        <v>7.558888566831703</v>
      </c>
      <c r="GJ16" s="28">
        <f t="shared" si="41"/>
        <v>8.465333581527025</v>
      </c>
      <c r="GK16" s="5">
        <v>6.6191797353731783</v>
      </c>
      <c r="GL16" s="5">
        <v>7.0869844694678239</v>
      </c>
      <c r="GM16" s="5">
        <v>7.558888566831703</v>
      </c>
      <c r="GN16" s="5">
        <v>8.0348920274648137</v>
      </c>
      <c r="GO16" s="28">
        <f t="shared" si="42"/>
        <v>8.9331383156216706</v>
      </c>
      <c r="GP16" s="5">
        <v>7.0869844694678239</v>
      </c>
      <c r="GQ16" s="5">
        <v>7.558888566831703</v>
      </c>
      <c r="GR16" s="5">
        <v>8.0348920274648137</v>
      </c>
      <c r="GS16" s="5">
        <v>8.5149948513671543</v>
      </c>
      <c r="GT16" s="28">
        <f t="shared" si="43"/>
        <v>9.4050424129855497</v>
      </c>
      <c r="GU16" s="5">
        <v>7.558888566831703</v>
      </c>
      <c r="GV16" s="5">
        <v>8.0348920274648137</v>
      </c>
      <c r="GW16" s="5">
        <v>8.5149948513671543</v>
      </c>
      <c r="GX16" s="5"/>
      <c r="GY16" s="28">
        <f t="shared" si="44"/>
        <v>9.8810458736186604</v>
      </c>
      <c r="GZ16" s="5">
        <v>4.3321991027897342</v>
      </c>
      <c r="HA16" s="5">
        <v>5.3693616714063159</v>
      </c>
      <c r="HB16" s="5">
        <v>6.4272868223087745</v>
      </c>
      <c r="HC16" s="5">
        <v>7.4951816378336495</v>
      </c>
      <c r="HD16" s="29">
        <f t="shared" si="45"/>
        <v>7.8309001329447776</v>
      </c>
      <c r="HE16" s="84"/>
      <c r="HF16" s="5">
        <v>5.3693616714063159</v>
      </c>
      <c r="HG16" s="5">
        <v>6.4272868223087745</v>
      </c>
      <c r="HH16" s="5">
        <v>7.4951816378336495</v>
      </c>
      <c r="HI16" s="5">
        <v>8.5730461179809332</v>
      </c>
      <c r="HJ16" s="29">
        <f t="shared" si="46"/>
        <v>8.8888252838472361</v>
      </c>
      <c r="HK16" s="5">
        <v>6.4272868223087745</v>
      </c>
      <c r="HL16" s="5">
        <v>7.4951816378336495</v>
      </c>
      <c r="HM16" s="5">
        <v>8.5730461179809332</v>
      </c>
      <c r="HN16" s="5">
        <v>9.656575931317942</v>
      </c>
      <c r="HO16" s="29">
        <f t="shared" si="47"/>
        <v>9.9567200993721112</v>
      </c>
      <c r="HP16" s="5">
        <v>7.4951816378336495</v>
      </c>
      <c r="HQ16" s="5">
        <v>8.5730461179809332</v>
      </c>
      <c r="HR16" s="5">
        <v>9.656575931317942</v>
      </c>
      <c r="HS16" s="5">
        <v>10.747575264206215</v>
      </c>
      <c r="HT16" s="29">
        <f t="shared" si="48"/>
        <v>11.034584579519395</v>
      </c>
      <c r="HU16" s="5">
        <v>8.5730461179809332</v>
      </c>
      <c r="HV16" s="5">
        <v>9.656575931317942</v>
      </c>
      <c r="HW16" s="5">
        <v>10.747575264206215</v>
      </c>
      <c r="HX16" s="5">
        <v>11.850950764776517</v>
      </c>
      <c r="HY16" s="29">
        <f t="shared" si="49"/>
        <v>12.118114392856404</v>
      </c>
      <c r="HZ16" s="5">
        <v>9.656575931317942</v>
      </c>
      <c r="IA16" s="5">
        <v>10.747575264206215</v>
      </c>
      <c r="IB16" s="5">
        <v>11.850950764776517</v>
      </c>
      <c r="IC16" s="5">
        <v>12.764866452565739</v>
      </c>
      <c r="ID16" s="29">
        <f t="shared" si="50"/>
        <v>13.209113725744677</v>
      </c>
      <c r="IE16" s="5">
        <v>10.747575264206215</v>
      </c>
      <c r="IF16" s="5">
        <v>11.850950764776517</v>
      </c>
      <c r="IG16" s="5">
        <v>12.764866452565739</v>
      </c>
      <c r="IH16" s="5">
        <v>13.686838619008803</v>
      </c>
      <c r="II16" s="29">
        <f t="shared" si="51"/>
        <v>14.312489226314979</v>
      </c>
      <c r="IJ16" s="5">
        <v>11.850950764776517</v>
      </c>
      <c r="IK16" s="5">
        <v>12.764866452565739</v>
      </c>
      <c r="IL16" s="5">
        <v>13.686838619008803</v>
      </c>
      <c r="IM16" s="5">
        <v>14.616867264105714</v>
      </c>
      <c r="IN16" s="29">
        <f t="shared" si="52"/>
        <v>15.226404914104201</v>
      </c>
      <c r="IO16" s="5">
        <v>12.764866452565739</v>
      </c>
      <c r="IP16" s="5">
        <v>13.686838619008803</v>
      </c>
      <c r="IQ16" s="5">
        <v>14.616867264105714</v>
      </c>
      <c r="IR16" s="5">
        <v>15.554952387856472</v>
      </c>
      <c r="IS16" s="29">
        <f t="shared" si="53"/>
        <v>16.148377080547263</v>
      </c>
      <c r="IT16" s="5">
        <v>13.686838619008803</v>
      </c>
      <c r="IU16" s="5">
        <v>14.616867264105714</v>
      </c>
      <c r="IV16" s="5">
        <v>15.554952387856472</v>
      </c>
      <c r="IW16" s="5"/>
      <c r="IX16" s="29">
        <f t="shared" si="54"/>
        <v>17.078405725644174</v>
      </c>
      <c r="IY16" s="23"/>
      <c r="IZ16" s="23"/>
      <c r="JA16" s="23"/>
      <c r="JB16" s="3">
        <v>0.30769230769230771</v>
      </c>
      <c r="JC16" s="3">
        <v>0.46153846153846156</v>
      </c>
      <c r="JD16" s="3">
        <v>0.92307692307692313</v>
      </c>
      <c r="JE16" s="3">
        <v>1.8461538461538463</v>
      </c>
      <c r="JF16" s="3">
        <v>2.4615384615384617</v>
      </c>
    </row>
    <row r="17" spans="1:266" s="6" customFormat="1" ht="14.5" customHeight="1" x14ac:dyDescent="0.35">
      <c r="A17" s="557"/>
      <c r="B17" s="34" t="s">
        <v>77</v>
      </c>
      <c r="C17" s="35"/>
      <c r="D17" s="5">
        <v>1.4891171356670676</v>
      </c>
      <c r="E17" s="5">
        <v>1.9069784213942307</v>
      </c>
      <c r="F17" s="5">
        <v>2.322341365835336</v>
      </c>
      <c r="G17" s="5">
        <v>2.7481440874999992</v>
      </c>
      <c r="H17" s="64">
        <f t="shared" si="5"/>
        <v>2.1377476521634615</v>
      </c>
      <c r="I17" s="84"/>
      <c r="J17" s="5">
        <v>1.9069784213942307</v>
      </c>
      <c r="K17" s="5">
        <v>2.322341365835336</v>
      </c>
      <c r="L17" s="5">
        <v>2.7481440874999992</v>
      </c>
      <c r="M17" s="5">
        <v>3.1779331907151436</v>
      </c>
      <c r="N17" s="64">
        <f t="shared" si="6"/>
        <v>2.5531105966045669</v>
      </c>
      <c r="O17" s="5">
        <v>2.322341365835336</v>
      </c>
      <c r="P17" s="5">
        <v>2.7481440874999992</v>
      </c>
      <c r="Q17" s="5">
        <v>3.1779331907151436</v>
      </c>
      <c r="R17" s="5">
        <v>3.6051299711538465</v>
      </c>
      <c r="S17" s="64">
        <f t="shared" si="7"/>
        <v>2.97891331826923</v>
      </c>
      <c r="T17" s="5">
        <v>2.7481440874999992</v>
      </c>
      <c r="U17" s="5">
        <v>3.1779331907151436</v>
      </c>
      <c r="V17" s="5">
        <v>3.6051299711538465</v>
      </c>
      <c r="W17" s="5">
        <v>4.0428605103064896</v>
      </c>
      <c r="X17" s="64">
        <f t="shared" si="8"/>
        <v>3.4087024214843744</v>
      </c>
      <c r="Y17" s="5">
        <v>3.1779331907151436</v>
      </c>
      <c r="Z17" s="5">
        <v>3.6051299711538465</v>
      </c>
      <c r="AA17" s="5">
        <v>4.0428605103064896</v>
      </c>
      <c r="AB17" s="5">
        <v>4.4845774310096154</v>
      </c>
      <c r="AC17" s="64">
        <f t="shared" si="9"/>
        <v>3.8358992019230773</v>
      </c>
      <c r="AD17" s="5">
        <v>3.6051299711538465</v>
      </c>
      <c r="AE17" s="5">
        <v>4.0428605103064896</v>
      </c>
      <c r="AF17" s="5">
        <v>4.4845774310096154</v>
      </c>
      <c r="AG17" s="5">
        <v>4.856925088521634</v>
      </c>
      <c r="AH17" s="64">
        <f t="shared" si="10"/>
        <v>4.2736297410757205</v>
      </c>
      <c r="AI17" s="5">
        <v>4.0428605103064896</v>
      </c>
      <c r="AJ17" s="5">
        <v>4.4845774310096154</v>
      </c>
      <c r="AK17" s="5">
        <v>4.856925088521634</v>
      </c>
      <c r="AL17" s="5">
        <v>5.2325703421874987</v>
      </c>
      <c r="AM17" s="64">
        <f t="shared" si="11"/>
        <v>4.7153466617788462</v>
      </c>
      <c r="AN17" s="5">
        <v>4.4845774310096154</v>
      </c>
      <c r="AO17" s="5">
        <v>4.856925088521634</v>
      </c>
      <c r="AP17" s="5">
        <v>5.2325703421874987</v>
      </c>
      <c r="AQ17" s="5">
        <v>5.6115131920072105</v>
      </c>
      <c r="AR17" s="64">
        <f t="shared" si="12"/>
        <v>5.0876943192908648</v>
      </c>
      <c r="AS17" s="5">
        <v>4.856925088521634</v>
      </c>
      <c r="AT17" s="5">
        <v>5.2325703421874987</v>
      </c>
      <c r="AU17" s="5">
        <v>5.6115131920072105</v>
      </c>
      <c r="AV17" s="5">
        <v>5.9937536379807694</v>
      </c>
      <c r="AW17" s="64">
        <f t="shared" si="13"/>
        <v>5.4633395729567296</v>
      </c>
      <c r="AX17" s="5">
        <v>5.2325703421874987</v>
      </c>
      <c r="AY17" s="5">
        <v>5.6115131920072105</v>
      </c>
      <c r="AZ17" s="5">
        <v>5.9937536379807694</v>
      </c>
      <c r="BA17" s="69"/>
      <c r="BB17" s="64">
        <f t="shared" si="14"/>
        <v>6.6884362689302872</v>
      </c>
      <c r="BC17" s="69">
        <v>1.5717905746881293</v>
      </c>
      <c r="BD17" s="69">
        <v>1.9995617626727007</v>
      </c>
      <c r="BE17" s="69">
        <v>2.4294094712862346</v>
      </c>
      <c r="BF17" s="69">
        <v>2.8675519466810737</v>
      </c>
      <c r="BG17" s="67">
        <f t="shared" si="15"/>
        <v>2.3072540703650084</v>
      </c>
      <c r="BH17" s="84"/>
      <c r="BI17" s="69">
        <v>1.9995617626727007</v>
      </c>
      <c r="BJ17" s="69">
        <v>2.4294094712862346</v>
      </c>
      <c r="BK17" s="69">
        <v>2.8675519466810737</v>
      </c>
      <c r="BL17" s="69">
        <v>3.3097944816697171</v>
      </c>
      <c r="BM17" s="67">
        <f t="shared" si="16"/>
        <v>2.7371017789785421</v>
      </c>
      <c r="BN17" s="69">
        <v>2.4294094712862346</v>
      </c>
      <c r="BO17" s="69">
        <v>2.8675519466810737</v>
      </c>
      <c r="BP17" s="69">
        <v>3.3097944816697171</v>
      </c>
      <c r="BQ17" s="69">
        <v>3.7518609184396685</v>
      </c>
      <c r="BR17" s="67">
        <f t="shared" si="17"/>
        <v>3.1752442543733812</v>
      </c>
      <c r="BS17" s="69">
        <v>2.8675519466810737</v>
      </c>
      <c r="BT17" s="69">
        <v>3.3097944816697171</v>
      </c>
      <c r="BU17" s="69">
        <v>3.7518609184396685</v>
      </c>
      <c r="BV17" s="69">
        <v>4.2000275367135798</v>
      </c>
      <c r="BW17" s="67">
        <f t="shared" si="18"/>
        <v>3.6174867893620251</v>
      </c>
      <c r="BX17" s="69">
        <v>3.3097944816697171</v>
      </c>
      <c r="BY17" s="69">
        <v>3.7518609184396685</v>
      </c>
      <c r="BZ17" s="69">
        <v>4.2000275367135798</v>
      </c>
      <c r="CA17" s="69">
        <v>4.65453919743286</v>
      </c>
      <c r="CB17" s="67">
        <f t="shared" si="19"/>
        <v>4.0595532261319764</v>
      </c>
      <c r="CC17" s="69">
        <v>3.7518609184396685</v>
      </c>
      <c r="CD17" s="69">
        <v>4.2000275367135798</v>
      </c>
      <c r="CE17" s="69">
        <v>4.65453919743286</v>
      </c>
      <c r="CF17" s="69">
        <v>5.0448970669191171</v>
      </c>
      <c r="CG17" s="67">
        <f t="shared" si="20"/>
        <v>4.5077198444058872</v>
      </c>
      <c r="CH17" s="69">
        <v>4.2000275367135798</v>
      </c>
      <c r="CI17" s="69">
        <v>4.65453919743286</v>
      </c>
      <c r="CJ17" s="69">
        <v>5.0448970669191171</v>
      </c>
      <c r="CK17" s="69">
        <v>5.4387141147707609</v>
      </c>
      <c r="CL17" s="67">
        <f t="shared" si="21"/>
        <v>4.9622315051251675</v>
      </c>
      <c r="CM17" s="69">
        <v>4.65453919743286</v>
      </c>
      <c r="CN17" s="69">
        <v>5.0448970669191171</v>
      </c>
      <c r="CO17" s="69">
        <v>5.4387141147707609</v>
      </c>
      <c r="CP17" s="69">
        <v>5.8359903409877871</v>
      </c>
      <c r="CQ17" s="67">
        <f t="shared" si="22"/>
        <v>5.3525893746114246</v>
      </c>
      <c r="CR17" s="69">
        <v>5.0448970669191171</v>
      </c>
      <c r="CS17" s="69">
        <v>5.4387141147707609</v>
      </c>
      <c r="CT17" s="69">
        <v>5.8359903409877871</v>
      </c>
      <c r="CU17" s="69">
        <v>6.2367257455702001</v>
      </c>
      <c r="CV17" s="67">
        <f t="shared" si="23"/>
        <v>5.7464064224630684</v>
      </c>
      <c r="CW17" s="69">
        <v>5.4387141147707609</v>
      </c>
      <c r="CX17" s="69">
        <v>5.8359903409877871</v>
      </c>
      <c r="CY17" s="69">
        <v>6.2367257455702001</v>
      </c>
      <c r="CZ17" s="5"/>
      <c r="DA17" s="67">
        <f t="shared" si="24"/>
        <v>6.1436826486800946</v>
      </c>
      <c r="DB17" s="5">
        <v>1.7253269614415299</v>
      </c>
      <c r="DC17" s="5">
        <v>2.1715022536184319</v>
      </c>
      <c r="DD17" s="5">
        <v>2.6282502385521886</v>
      </c>
      <c r="DE17" s="5">
        <v>3.0893093994459253</v>
      </c>
      <c r="DF17" s="64">
        <f t="shared" si="25"/>
        <v>2.4022714843876627</v>
      </c>
      <c r="DG17" s="84"/>
      <c r="DH17" s="5">
        <v>2.1715022536184319</v>
      </c>
      <c r="DI17" s="5">
        <v>2.6282502385521886</v>
      </c>
      <c r="DJ17" s="5">
        <v>3.0893093994459253</v>
      </c>
      <c r="DK17" s="5">
        <v>3.5546797362996396</v>
      </c>
      <c r="DL17" s="64">
        <f t="shared" si="26"/>
        <v>3.2436348539368041</v>
      </c>
      <c r="DM17" s="5">
        <v>2.6282502385521886</v>
      </c>
      <c r="DN17" s="5">
        <v>3.0893093994459253</v>
      </c>
      <c r="DO17" s="5">
        <v>3.5546797362996396</v>
      </c>
      <c r="DP17" s="5">
        <v>4.0243612491133387</v>
      </c>
      <c r="DQ17" s="64">
        <f t="shared" si="27"/>
        <v>3.7046940148305407</v>
      </c>
      <c r="DR17" s="5">
        <v>3.0893093994459253</v>
      </c>
      <c r="DS17" s="5">
        <v>3.5546797362996396</v>
      </c>
      <c r="DT17" s="5">
        <v>4.0243612491133387</v>
      </c>
      <c r="DU17" s="5">
        <v>4.4919091571838896</v>
      </c>
      <c r="DV17" s="64">
        <f t="shared" si="28"/>
        <v>4.170064351684255</v>
      </c>
      <c r="DW17" s="5">
        <v>3.5546797362996396</v>
      </c>
      <c r="DX17" s="5">
        <v>4.0243612491133387</v>
      </c>
      <c r="DY17" s="5">
        <v>4.4919091571838896</v>
      </c>
      <c r="DZ17" s="5">
        <v>4.9701824779331725</v>
      </c>
      <c r="EA17" s="64">
        <f t="shared" si="29"/>
        <v>4.6397458644979537</v>
      </c>
      <c r="EB17" s="5">
        <v>4.0243612491133387</v>
      </c>
      <c r="EC17" s="5">
        <v>4.4919091571838896</v>
      </c>
      <c r="ED17" s="5">
        <v>4.9701824779331725</v>
      </c>
      <c r="EE17" s="5">
        <v>5.3939878839430175</v>
      </c>
      <c r="EF17" s="64">
        <f t="shared" si="30"/>
        <v>5.1072937725685055</v>
      </c>
      <c r="EG17" s="5">
        <v>4.4919091571838896</v>
      </c>
      <c r="EH17" s="5">
        <v>4.9701824779331725</v>
      </c>
      <c r="EI17" s="5">
        <v>5.3939878839430175</v>
      </c>
      <c r="EJ17" s="5">
        <v>5.8215525495682456</v>
      </c>
      <c r="EK17" s="64">
        <f t="shared" si="31"/>
        <v>5.5855670933177883</v>
      </c>
      <c r="EL17" s="5">
        <v>4.9701824779331725</v>
      </c>
      <c r="EM17" s="5">
        <v>5.3939878839430175</v>
      </c>
      <c r="EN17" s="5">
        <v>5.8215525495682456</v>
      </c>
      <c r="EO17" s="5">
        <v>6.2528764748088586</v>
      </c>
      <c r="EP17" s="64">
        <f t="shared" si="32"/>
        <v>6.0093724993276325</v>
      </c>
      <c r="EQ17" s="5">
        <v>5.3939878839430175</v>
      </c>
      <c r="ER17" s="5">
        <v>5.8215525495682456</v>
      </c>
      <c r="ES17" s="5">
        <v>6.2528764748088586</v>
      </c>
      <c r="ET17" s="5">
        <v>6.6879596596648545</v>
      </c>
      <c r="EU17" s="64">
        <f t="shared" si="33"/>
        <v>6.4369371649528606</v>
      </c>
      <c r="EV17" s="5">
        <v>5.8215525495682456</v>
      </c>
      <c r="EW17" s="5">
        <v>6.2528764748088586</v>
      </c>
      <c r="EX17" s="5">
        <v>6.6879596596648545</v>
      </c>
      <c r="EY17" s="5"/>
      <c r="EZ17" s="64">
        <f t="shared" si="34"/>
        <v>6.8682610901934744</v>
      </c>
      <c r="FA17" s="5">
        <v>2.3902621862087177</v>
      </c>
      <c r="FB17" s="5">
        <v>2.9293913342175695</v>
      </c>
      <c r="FC17" s="5">
        <v>3.4776722426411473</v>
      </c>
      <c r="FD17" s="5">
        <v>4.0311131564960414</v>
      </c>
      <c r="FE17" s="28">
        <f t="shared" si="35"/>
        <v>4.1601605649867999</v>
      </c>
      <c r="FF17" s="84"/>
      <c r="FG17" s="5">
        <v>2.9293913342175695</v>
      </c>
      <c r="FH17" s="5">
        <v>3.4776722426411473</v>
      </c>
      <c r="FI17" s="5">
        <v>4.0311131564960414</v>
      </c>
      <c r="FJ17" s="5">
        <v>4.5897140757822461</v>
      </c>
      <c r="FK17" s="28">
        <f t="shared" si="36"/>
        <v>4.7084414734103781</v>
      </c>
      <c r="FL17" s="5">
        <v>3.4776722426411473</v>
      </c>
      <c r="FM17" s="5">
        <v>4.0311131564960414</v>
      </c>
      <c r="FN17" s="5">
        <v>4.5897140757822461</v>
      </c>
      <c r="FO17" s="5">
        <v>5.1493858856387078</v>
      </c>
      <c r="FP17" s="28">
        <f t="shared" si="37"/>
        <v>5.2618823872652722</v>
      </c>
      <c r="FQ17" s="5">
        <v>4.0311131564960414</v>
      </c>
      <c r="FR17" s="5">
        <v>4.5897140757822461</v>
      </c>
      <c r="FS17" s="5">
        <v>5.1493858856387078</v>
      </c>
      <c r="FT17" s="5">
        <v>5.7182873438120128</v>
      </c>
      <c r="FU17" s="28">
        <f t="shared" si="38"/>
        <v>5.8204833065514769</v>
      </c>
      <c r="FV17" s="5">
        <v>4.5897140757822461</v>
      </c>
      <c r="FW17" s="5">
        <v>5.1493858856387078</v>
      </c>
      <c r="FX17" s="5">
        <v>5.7182873438120128</v>
      </c>
      <c r="FY17" s="5">
        <v>6.2882207486045187</v>
      </c>
      <c r="FZ17" s="28">
        <f t="shared" si="39"/>
        <v>6.3801551164079386</v>
      </c>
      <c r="GA17" s="5">
        <v>5.1493858856387078</v>
      </c>
      <c r="GB17" s="5">
        <v>5.7182873438120128</v>
      </c>
      <c r="GC17" s="5">
        <v>6.2882207486045187</v>
      </c>
      <c r="GD17" s="5">
        <v>6.7326352459944321</v>
      </c>
      <c r="GE17" s="28">
        <f t="shared" si="40"/>
        <v>6.9490565745812436</v>
      </c>
      <c r="GF17" s="5">
        <v>5.7182873438120128</v>
      </c>
      <c r="GG17" s="5">
        <v>6.2882207486045187</v>
      </c>
      <c r="GH17" s="5">
        <v>6.7326352459944321</v>
      </c>
      <c r="GI17" s="5">
        <v>7.1809441384901174</v>
      </c>
      <c r="GJ17" s="28">
        <f t="shared" si="41"/>
        <v>7.5189899793737496</v>
      </c>
      <c r="GK17" s="5">
        <v>6.2882207486045187</v>
      </c>
      <c r="GL17" s="5">
        <v>6.7326352459944321</v>
      </c>
      <c r="GM17" s="5">
        <v>7.1809441384901174</v>
      </c>
      <c r="GN17" s="5">
        <v>7.6331474260915728</v>
      </c>
      <c r="GO17" s="28">
        <f t="shared" si="42"/>
        <v>7.9634044767636629</v>
      </c>
      <c r="GP17" s="5">
        <v>6.7326352459944321</v>
      </c>
      <c r="GQ17" s="5">
        <v>7.1809441384901174</v>
      </c>
      <c r="GR17" s="5">
        <v>7.6331474260915728</v>
      </c>
      <c r="GS17" s="5">
        <v>8.0892451087987975</v>
      </c>
      <c r="GT17" s="28">
        <f t="shared" si="43"/>
        <v>8.4117133692593491</v>
      </c>
      <c r="GU17" s="5">
        <v>7.1809441384901174</v>
      </c>
      <c r="GV17" s="5">
        <v>7.6331474260915728</v>
      </c>
      <c r="GW17" s="5">
        <v>8.0892451087987975</v>
      </c>
      <c r="GX17" s="5"/>
      <c r="GY17" s="28">
        <f t="shared" si="44"/>
        <v>8.8639166568608037</v>
      </c>
      <c r="GZ17" s="5">
        <v>4.1155891476502475</v>
      </c>
      <c r="HA17" s="5">
        <v>5.1008935878360013</v>
      </c>
      <c r="HB17" s="5">
        <v>6.1059224811933355</v>
      </c>
      <c r="HC17" s="5">
        <v>7.1204225559419649</v>
      </c>
      <c r="HD17" s="29">
        <f t="shared" si="45"/>
        <v>6.9470474339898471</v>
      </c>
      <c r="HE17" s="84"/>
      <c r="HF17" s="5">
        <v>5.1008935878360013</v>
      </c>
      <c r="HG17" s="5">
        <v>6.1059224811933355</v>
      </c>
      <c r="HH17" s="5">
        <v>7.1204225559419649</v>
      </c>
      <c r="HI17" s="5">
        <v>8.1443938120818853</v>
      </c>
      <c r="HJ17" s="29">
        <f t="shared" si="46"/>
        <v>7.9520763273471813</v>
      </c>
      <c r="HK17" s="5">
        <v>6.1059224811933355</v>
      </c>
      <c r="HL17" s="5">
        <v>7.1204225559419649</v>
      </c>
      <c r="HM17" s="5">
        <v>8.1443938120818853</v>
      </c>
      <c r="HN17" s="5">
        <v>9.1737471347520483</v>
      </c>
      <c r="HO17" s="29">
        <f t="shared" si="47"/>
        <v>8.9665764020958107</v>
      </c>
      <c r="HP17" s="5">
        <v>7.1204225559419649</v>
      </c>
      <c r="HQ17" s="5">
        <v>8.1443938120818853</v>
      </c>
      <c r="HR17" s="5">
        <v>9.1737471347520483</v>
      </c>
      <c r="HS17" s="5">
        <v>10.210196500995904</v>
      </c>
      <c r="HT17" s="29">
        <f t="shared" si="48"/>
        <v>9.990547658235732</v>
      </c>
      <c r="HU17" s="5">
        <v>8.1443938120818853</v>
      </c>
      <c r="HV17" s="5">
        <v>9.1737471347520483</v>
      </c>
      <c r="HW17" s="5">
        <v>10.210196500995904</v>
      </c>
      <c r="HX17" s="5">
        <v>11.258403226537689</v>
      </c>
      <c r="HY17" s="29">
        <f t="shared" si="49"/>
        <v>11.019900980905895</v>
      </c>
      <c r="HZ17" s="5">
        <v>9.1737471347520483</v>
      </c>
      <c r="IA17" s="5">
        <v>10.210196500995904</v>
      </c>
      <c r="IB17" s="5">
        <v>11.258403226537689</v>
      </c>
      <c r="IC17" s="5">
        <v>12.126623129937448</v>
      </c>
      <c r="ID17" s="29">
        <f t="shared" si="50"/>
        <v>12.056350347149751</v>
      </c>
      <c r="IE17" s="5">
        <v>10.210196500995904</v>
      </c>
      <c r="IF17" s="5">
        <v>11.258403226537689</v>
      </c>
      <c r="IG17" s="5">
        <v>12.126623129937448</v>
      </c>
      <c r="IH17" s="5">
        <v>13.002496688058365</v>
      </c>
      <c r="II17" s="29">
        <f t="shared" si="51"/>
        <v>13.104557072691536</v>
      </c>
      <c r="IJ17" s="5">
        <v>11.258403226537689</v>
      </c>
      <c r="IK17" s="5">
        <v>12.126623129937448</v>
      </c>
      <c r="IL17" s="5">
        <v>13.002496688058365</v>
      </c>
      <c r="IM17" s="5">
        <v>13.886023900900433</v>
      </c>
      <c r="IN17" s="29">
        <f t="shared" si="52"/>
        <v>13.972776976091295</v>
      </c>
      <c r="IO17" s="5">
        <v>12.126623129937448</v>
      </c>
      <c r="IP17" s="5">
        <v>13.002496688058365</v>
      </c>
      <c r="IQ17" s="5">
        <v>13.886023900900433</v>
      </c>
      <c r="IR17" s="5">
        <v>14.777204768463658</v>
      </c>
      <c r="IS17" s="29">
        <f t="shared" si="53"/>
        <v>14.848650534212211</v>
      </c>
      <c r="IT17" s="5">
        <v>13.002496688058365</v>
      </c>
      <c r="IU17" s="5">
        <v>13.886023900900433</v>
      </c>
      <c r="IV17" s="5">
        <v>14.777204768463658</v>
      </c>
      <c r="IW17" s="5"/>
      <c r="IX17" s="29">
        <f t="shared" si="54"/>
        <v>15.73217774705428</v>
      </c>
      <c r="IY17" s="23"/>
      <c r="IZ17" s="23"/>
      <c r="JA17" s="23"/>
      <c r="JB17" s="3">
        <v>0.23076923076923075</v>
      </c>
      <c r="JC17" s="3">
        <v>0.30769230769230771</v>
      </c>
      <c r="JD17" s="3">
        <v>0.61538461538461542</v>
      </c>
      <c r="JE17" s="3">
        <v>1.2307692307692308</v>
      </c>
      <c r="JF17" s="3">
        <v>1.846153846153846</v>
      </c>
    </row>
    <row r="18" spans="1:266" s="6" customFormat="1" ht="14.5" customHeight="1" x14ac:dyDescent="0.35">
      <c r="A18" s="557"/>
      <c r="B18" s="34" t="s">
        <v>11</v>
      </c>
      <c r="C18" s="35"/>
      <c r="D18" s="5">
        <v>1.4146612788837141</v>
      </c>
      <c r="E18" s="5">
        <v>1.8116295003245189</v>
      </c>
      <c r="F18" s="5">
        <v>2.2062242975435695</v>
      </c>
      <c r="G18" s="5">
        <v>2.6107368831249991</v>
      </c>
      <c r="H18" s="64">
        <f t="shared" si="5"/>
        <v>1.9654756541706728</v>
      </c>
      <c r="I18" s="84"/>
      <c r="J18" s="5">
        <v>1.8116295003245189</v>
      </c>
      <c r="K18" s="5">
        <v>2.2062242975435695</v>
      </c>
      <c r="L18" s="5">
        <v>2.6107368831249991</v>
      </c>
      <c r="M18" s="5">
        <v>3.0190365311793861</v>
      </c>
      <c r="N18" s="64">
        <f t="shared" si="6"/>
        <v>2.3600704513897233</v>
      </c>
      <c r="O18" s="5">
        <v>2.2062242975435695</v>
      </c>
      <c r="P18" s="5">
        <v>2.6107368831249991</v>
      </c>
      <c r="Q18" s="5">
        <v>3.0190365311793861</v>
      </c>
      <c r="R18" s="5">
        <v>3.4248734725961532</v>
      </c>
      <c r="S18" s="64">
        <f t="shared" si="7"/>
        <v>2.7645830369711528</v>
      </c>
      <c r="T18" s="5">
        <v>2.6107368831249991</v>
      </c>
      <c r="U18" s="5">
        <v>3.0190365311793861</v>
      </c>
      <c r="V18" s="5">
        <v>3.4248734725961532</v>
      </c>
      <c r="W18" s="5">
        <v>3.8407174847911656</v>
      </c>
      <c r="X18" s="64">
        <f t="shared" si="8"/>
        <v>3.1728826850255398</v>
      </c>
      <c r="Y18" s="5">
        <v>3.0190365311793861</v>
      </c>
      <c r="Z18" s="5">
        <v>3.4248734725961532</v>
      </c>
      <c r="AA18" s="5">
        <v>3.8407174847911656</v>
      </c>
      <c r="AB18" s="5">
        <v>4.2603485594591337</v>
      </c>
      <c r="AC18" s="64">
        <f t="shared" si="9"/>
        <v>3.5787196264423069</v>
      </c>
      <c r="AD18" s="5">
        <v>3.4248734725961532</v>
      </c>
      <c r="AE18" s="5">
        <v>3.8407174847911656</v>
      </c>
      <c r="AF18" s="5">
        <v>4.2603485594591337</v>
      </c>
      <c r="AG18" s="5">
        <v>4.614078834095551</v>
      </c>
      <c r="AH18" s="64">
        <f t="shared" si="10"/>
        <v>3.9945636386373193</v>
      </c>
      <c r="AI18" s="5">
        <v>3.8407174847911656</v>
      </c>
      <c r="AJ18" s="5">
        <v>4.2603485594591337</v>
      </c>
      <c r="AK18" s="5">
        <v>4.614078834095551</v>
      </c>
      <c r="AL18" s="5">
        <v>4.9709418250781239</v>
      </c>
      <c r="AM18" s="64">
        <f t="shared" si="11"/>
        <v>4.4141947133052879</v>
      </c>
      <c r="AN18" s="5">
        <v>4.2603485594591337</v>
      </c>
      <c r="AO18" s="5">
        <v>4.614078834095551</v>
      </c>
      <c r="AP18" s="5">
        <v>4.9709418250781239</v>
      </c>
      <c r="AQ18" s="5">
        <v>5.3309375324068498</v>
      </c>
      <c r="AR18" s="64">
        <f t="shared" si="12"/>
        <v>4.7679249879417052</v>
      </c>
      <c r="AS18" s="5">
        <v>4.614078834095551</v>
      </c>
      <c r="AT18" s="5">
        <v>4.9709418250781239</v>
      </c>
      <c r="AU18" s="5">
        <v>5.3309375324068498</v>
      </c>
      <c r="AV18" s="5">
        <v>5.6940659560817304</v>
      </c>
      <c r="AW18" s="64">
        <f t="shared" si="13"/>
        <v>5.1247879789242781</v>
      </c>
      <c r="AX18" s="5">
        <v>4.9709418250781239</v>
      </c>
      <c r="AY18" s="5">
        <v>5.3309375324068498</v>
      </c>
      <c r="AZ18" s="5">
        <v>5.6940659560817304</v>
      </c>
      <c r="BA18" s="69"/>
      <c r="BB18" s="64">
        <f t="shared" si="14"/>
        <v>6.4078606093299264</v>
      </c>
      <c r="BC18" s="69">
        <v>1.4932010459537228</v>
      </c>
      <c r="BD18" s="69">
        <v>1.8995836745390657</v>
      </c>
      <c r="BE18" s="69">
        <v>2.3079389977219229</v>
      </c>
      <c r="BF18" s="69">
        <v>2.7241743493470199</v>
      </c>
      <c r="BG18" s="67">
        <f t="shared" si="15"/>
        <v>2.0534298283852195</v>
      </c>
      <c r="BH18" s="84"/>
      <c r="BI18" s="69">
        <v>1.8995836745390657</v>
      </c>
      <c r="BJ18" s="69">
        <v>2.3079389977219229</v>
      </c>
      <c r="BK18" s="69">
        <v>2.7241743493470199</v>
      </c>
      <c r="BL18" s="69">
        <v>3.1443047575862311</v>
      </c>
      <c r="BM18" s="67">
        <f t="shared" si="16"/>
        <v>2.4617851515680766</v>
      </c>
      <c r="BN18" s="69">
        <v>2.3079389977219229</v>
      </c>
      <c r="BO18" s="69">
        <v>2.7241743493470199</v>
      </c>
      <c r="BP18" s="69">
        <v>3.1443047575862311</v>
      </c>
      <c r="BQ18" s="69">
        <v>3.5642678725176848</v>
      </c>
      <c r="BR18" s="67">
        <f t="shared" si="17"/>
        <v>2.8780205031931736</v>
      </c>
      <c r="BS18" s="69">
        <v>2.7241743493470199</v>
      </c>
      <c r="BT18" s="69">
        <v>3.1443047575862311</v>
      </c>
      <c r="BU18" s="69">
        <v>3.5642678725176848</v>
      </c>
      <c r="BV18" s="69">
        <v>3.990026159877901</v>
      </c>
      <c r="BW18" s="67">
        <f t="shared" si="18"/>
        <v>3.2981509114323848</v>
      </c>
      <c r="BX18" s="69">
        <v>3.1443047575862311</v>
      </c>
      <c r="BY18" s="69">
        <v>3.5642678725176848</v>
      </c>
      <c r="BZ18" s="69">
        <v>3.990026159877901</v>
      </c>
      <c r="CA18" s="69">
        <v>4.4218122375612161</v>
      </c>
      <c r="CB18" s="67">
        <f t="shared" si="19"/>
        <v>3.7181140263638386</v>
      </c>
      <c r="CC18" s="69">
        <v>3.5642678725176848</v>
      </c>
      <c r="CD18" s="69">
        <v>3.990026159877901</v>
      </c>
      <c r="CE18" s="69">
        <v>4.4218122375612161</v>
      </c>
      <c r="CF18" s="69">
        <v>4.7926522135731622</v>
      </c>
      <c r="CG18" s="67">
        <f t="shared" si="20"/>
        <v>4.1438723137240547</v>
      </c>
      <c r="CH18" s="69">
        <v>3.990026159877901</v>
      </c>
      <c r="CI18" s="69">
        <v>4.4218122375612161</v>
      </c>
      <c r="CJ18" s="69">
        <v>4.7926522135731622</v>
      </c>
      <c r="CK18" s="69">
        <v>5.1667784090322231</v>
      </c>
      <c r="CL18" s="67">
        <f t="shared" si="21"/>
        <v>4.5756583914073703</v>
      </c>
      <c r="CM18" s="69">
        <v>4.4218122375612161</v>
      </c>
      <c r="CN18" s="69">
        <v>4.7926522135731622</v>
      </c>
      <c r="CO18" s="69">
        <v>5.1667784090322231</v>
      </c>
      <c r="CP18" s="69">
        <v>5.5441908239383979</v>
      </c>
      <c r="CQ18" s="67">
        <f t="shared" si="22"/>
        <v>4.9464983674193164</v>
      </c>
      <c r="CR18" s="69">
        <v>4.7926522135731622</v>
      </c>
      <c r="CS18" s="69">
        <v>5.1667784090322231</v>
      </c>
      <c r="CT18" s="69">
        <v>5.5441908239383979</v>
      </c>
      <c r="CU18" s="69">
        <v>5.9248894582916893</v>
      </c>
      <c r="CV18" s="67">
        <f t="shared" si="23"/>
        <v>5.3206245628783773</v>
      </c>
      <c r="CW18" s="69">
        <v>5.1667784090322231</v>
      </c>
      <c r="CX18" s="69">
        <v>5.5441908239383979</v>
      </c>
      <c r="CY18" s="69">
        <v>5.9248894582916893</v>
      </c>
      <c r="CZ18" s="5"/>
      <c r="DA18" s="67">
        <f t="shared" si="24"/>
        <v>5.6980369777845521</v>
      </c>
      <c r="DB18" s="5">
        <v>1.6390606133694539</v>
      </c>
      <c r="DC18" s="5">
        <v>2.0629271409375107</v>
      </c>
      <c r="DD18" s="5">
        <v>2.4968377266245785</v>
      </c>
      <c r="DE18" s="5">
        <v>2.9348439294736286</v>
      </c>
      <c r="DF18" s="64">
        <f t="shared" si="25"/>
        <v>2.2167732947836645</v>
      </c>
      <c r="DG18" s="84"/>
      <c r="DH18" s="5">
        <v>2.0629271409375107</v>
      </c>
      <c r="DI18" s="5">
        <v>2.4968377266245785</v>
      </c>
      <c r="DJ18" s="5">
        <v>2.9348439294736286</v>
      </c>
      <c r="DK18" s="5">
        <v>3.376945749484658</v>
      </c>
      <c r="DL18" s="64">
        <f t="shared" si="26"/>
        <v>2.804530034316886</v>
      </c>
      <c r="DM18" s="5">
        <v>2.4968377266245785</v>
      </c>
      <c r="DN18" s="5">
        <v>2.9348439294736286</v>
      </c>
      <c r="DO18" s="5">
        <v>3.376945749484658</v>
      </c>
      <c r="DP18" s="5">
        <v>3.8231431866576711</v>
      </c>
      <c r="DQ18" s="64">
        <f t="shared" si="27"/>
        <v>3.2425362371659361</v>
      </c>
      <c r="DR18" s="5">
        <v>2.9348439294736286</v>
      </c>
      <c r="DS18" s="5">
        <v>3.376945749484658</v>
      </c>
      <c r="DT18" s="5">
        <v>3.8231431866576711</v>
      </c>
      <c r="DU18" s="5">
        <v>4.2673136993246947</v>
      </c>
      <c r="DV18" s="64">
        <f t="shared" si="28"/>
        <v>3.6846380571769659</v>
      </c>
      <c r="DW18" s="5">
        <v>3.376945749484658</v>
      </c>
      <c r="DX18" s="5">
        <v>3.8231431866576711</v>
      </c>
      <c r="DY18" s="5">
        <v>4.2673136993246947</v>
      </c>
      <c r="DZ18" s="5">
        <v>4.7216733540365139</v>
      </c>
      <c r="EA18" s="64">
        <f t="shared" si="29"/>
        <v>4.130835494349979</v>
      </c>
      <c r="EB18" s="5">
        <v>3.8231431866576711</v>
      </c>
      <c r="EC18" s="5">
        <v>4.2673136993246947</v>
      </c>
      <c r="ED18" s="5">
        <v>4.7216733540365139</v>
      </c>
      <c r="EE18" s="5">
        <v>5.1242884897458669</v>
      </c>
      <c r="EF18" s="64">
        <f t="shared" si="30"/>
        <v>4.5750060070170022</v>
      </c>
      <c r="EG18" s="5">
        <v>4.2673136993246947</v>
      </c>
      <c r="EH18" s="5">
        <v>4.7216733540365139</v>
      </c>
      <c r="EI18" s="5">
        <v>5.1242884897458669</v>
      </c>
      <c r="EJ18" s="5">
        <v>5.5304749220898337</v>
      </c>
      <c r="EK18" s="64">
        <f t="shared" si="31"/>
        <v>5.0293656617288214</v>
      </c>
      <c r="EL18" s="5">
        <v>4.7216733540365139</v>
      </c>
      <c r="EM18" s="5">
        <v>5.1242884897458669</v>
      </c>
      <c r="EN18" s="5">
        <v>5.5304749220898337</v>
      </c>
      <c r="EO18" s="5">
        <v>5.940232651068416</v>
      </c>
      <c r="EP18" s="64">
        <f t="shared" si="32"/>
        <v>5.4319807974381744</v>
      </c>
      <c r="EQ18" s="5">
        <v>5.1242884897458669</v>
      </c>
      <c r="ER18" s="5">
        <v>5.5304749220898337</v>
      </c>
      <c r="ES18" s="5">
        <v>5.940232651068416</v>
      </c>
      <c r="ET18" s="5">
        <v>6.3535616766816139</v>
      </c>
      <c r="EU18" s="64">
        <f t="shared" si="33"/>
        <v>5.8381672297821412</v>
      </c>
      <c r="EV18" s="5">
        <v>5.5304749220898337</v>
      </c>
      <c r="EW18" s="5">
        <v>5.940232651068416</v>
      </c>
      <c r="EX18" s="5">
        <v>6.3535616766816139</v>
      </c>
      <c r="EY18" s="5"/>
      <c r="EZ18" s="64">
        <f t="shared" si="34"/>
        <v>6.2479249587607235</v>
      </c>
      <c r="FA18" s="5">
        <v>2.2707490768982819</v>
      </c>
      <c r="FB18" s="5">
        <v>2.7829217675066906</v>
      </c>
      <c r="FC18" s="5">
        <v>3.3037886305090898</v>
      </c>
      <c r="FD18" s="5">
        <v>3.8295574986712388</v>
      </c>
      <c r="FE18" s="28">
        <f t="shared" si="35"/>
        <v>3.398306382891306</v>
      </c>
      <c r="FF18" s="84"/>
      <c r="FG18" s="5">
        <v>2.7829217675066906</v>
      </c>
      <c r="FH18" s="5">
        <v>3.3037886305090898</v>
      </c>
      <c r="FI18" s="5">
        <v>3.8295574986712388</v>
      </c>
      <c r="FJ18" s="5">
        <v>4.3602283719931325</v>
      </c>
      <c r="FK18" s="28">
        <f t="shared" si="36"/>
        <v>3.9191732458937052</v>
      </c>
      <c r="FL18" s="5">
        <v>3.3037886305090898</v>
      </c>
      <c r="FM18" s="5">
        <v>3.8295574986712388</v>
      </c>
      <c r="FN18" s="5">
        <v>4.3602283719931325</v>
      </c>
      <c r="FO18" s="5">
        <v>4.8919165913567726</v>
      </c>
      <c r="FP18" s="28">
        <f t="shared" si="37"/>
        <v>4.4449421140558538</v>
      </c>
      <c r="FQ18" s="5">
        <v>3.8295574986712388</v>
      </c>
      <c r="FR18" s="5">
        <v>4.3602283719931325</v>
      </c>
      <c r="FS18" s="5">
        <v>4.8919165913567726</v>
      </c>
      <c r="FT18" s="5">
        <v>5.4323729766214131</v>
      </c>
      <c r="FU18" s="28">
        <f t="shared" si="38"/>
        <v>4.9756129873777475</v>
      </c>
      <c r="FV18" s="5">
        <v>4.3602283719931325</v>
      </c>
      <c r="FW18" s="5">
        <v>4.8919165913567726</v>
      </c>
      <c r="FX18" s="5">
        <v>5.4323729766214131</v>
      </c>
      <c r="FY18" s="5">
        <v>5.973809711174292</v>
      </c>
      <c r="FZ18" s="28">
        <f t="shared" si="39"/>
        <v>5.5073012067413885</v>
      </c>
      <c r="GA18" s="5">
        <v>4.8919165913567726</v>
      </c>
      <c r="GB18" s="5">
        <v>5.4323729766214131</v>
      </c>
      <c r="GC18" s="5">
        <v>5.973809711174292</v>
      </c>
      <c r="GD18" s="5">
        <v>6.3960034836947095</v>
      </c>
      <c r="GE18" s="28">
        <f t="shared" si="40"/>
        <v>6.0477575920060289</v>
      </c>
      <c r="GF18" s="5">
        <v>5.4323729766214131</v>
      </c>
      <c r="GG18" s="5">
        <v>5.973809711174292</v>
      </c>
      <c r="GH18" s="5">
        <v>6.3960034836947095</v>
      </c>
      <c r="GI18" s="5">
        <v>6.8218969315656111</v>
      </c>
      <c r="GJ18" s="28">
        <f t="shared" si="41"/>
        <v>6.589194326558907</v>
      </c>
      <c r="GK18" s="5">
        <v>5.973809711174292</v>
      </c>
      <c r="GL18" s="5">
        <v>6.3960034836947095</v>
      </c>
      <c r="GM18" s="5">
        <v>6.8218969315656111</v>
      </c>
      <c r="GN18" s="5">
        <v>7.2514900547869949</v>
      </c>
      <c r="GO18" s="28">
        <f t="shared" si="42"/>
        <v>7.0113880990793245</v>
      </c>
      <c r="GP18" s="5">
        <v>6.3960034836947095</v>
      </c>
      <c r="GQ18" s="5">
        <v>6.8218969315656111</v>
      </c>
      <c r="GR18" s="5">
        <v>7.2514900547869949</v>
      </c>
      <c r="GS18" s="5">
        <v>7.6847828533588594</v>
      </c>
      <c r="GT18" s="28">
        <f t="shared" si="43"/>
        <v>7.437281546950226</v>
      </c>
      <c r="GU18" s="5">
        <v>6.8218969315656111</v>
      </c>
      <c r="GV18" s="5">
        <v>7.2514900547869949</v>
      </c>
      <c r="GW18" s="5">
        <v>7.6847828533588594</v>
      </c>
      <c r="GX18" s="5"/>
      <c r="GY18" s="28">
        <f t="shared" si="44"/>
        <v>7.8668746701716099</v>
      </c>
      <c r="GZ18" s="5">
        <v>3.9098096902677351</v>
      </c>
      <c r="HA18" s="5">
        <v>4.8458489084442009</v>
      </c>
      <c r="HB18" s="5">
        <v>5.8006263571336678</v>
      </c>
      <c r="HC18" s="5">
        <v>6.7644014281448683</v>
      </c>
      <c r="HD18" s="29">
        <f t="shared" si="45"/>
        <v>6.0766181392134317</v>
      </c>
      <c r="HE18" s="84"/>
      <c r="HF18" s="5">
        <v>4.8458489084442009</v>
      </c>
      <c r="HG18" s="5">
        <v>5.8006263571336678</v>
      </c>
      <c r="HH18" s="5">
        <v>6.7644014281448683</v>
      </c>
      <c r="HI18" s="5">
        <v>7.7371741214777909</v>
      </c>
      <c r="HJ18" s="29">
        <f t="shared" si="46"/>
        <v>7.0313955879028986</v>
      </c>
      <c r="HK18" s="5">
        <v>5.8006263571336678</v>
      </c>
      <c r="HL18" s="5">
        <v>6.7644014281448683</v>
      </c>
      <c r="HM18" s="5">
        <v>7.7371741214777909</v>
      </c>
      <c r="HN18" s="5">
        <v>8.7150597780144423</v>
      </c>
      <c r="HO18" s="29">
        <f t="shared" si="47"/>
        <v>7.9951706589140992</v>
      </c>
      <c r="HP18" s="5">
        <v>6.7644014281448683</v>
      </c>
      <c r="HQ18" s="5">
        <v>7.7371741214777909</v>
      </c>
      <c r="HR18" s="5">
        <v>8.7150597780144423</v>
      </c>
      <c r="HS18" s="5">
        <v>9.699686675946106</v>
      </c>
      <c r="HT18" s="29">
        <f t="shared" si="48"/>
        <v>8.9679433522470227</v>
      </c>
      <c r="HU18" s="5">
        <v>7.7371741214777909</v>
      </c>
      <c r="HV18" s="5">
        <v>8.7150597780144423</v>
      </c>
      <c r="HW18" s="5">
        <v>9.699686675946106</v>
      </c>
      <c r="HX18" s="5">
        <v>10.695483065210805</v>
      </c>
      <c r="HY18" s="29">
        <f t="shared" si="49"/>
        <v>9.9458290087836723</v>
      </c>
      <c r="HZ18" s="5">
        <v>8.7150597780144423</v>
      </c>
      <c r="IA18" s="5">
        <v>9.699686675946106</v>
      </c>
      <c r="IB18" s="5">
        <v>10.695483065210805</v>
      </c>
      <c r="IC18" s="5">
        <v>11.520291973440576</v>
      </c>
      <c r="ID18" s="29">
        <f t="shared" si="50"/>
        <v>10.930455906715338</v>
      </c>
      <c r="IE18" s="5">
        <v>9.699686675946106</v>
      </c>
      <c r="IF18" s="5">
        <v>10.695483065210805</v>
      </c>
      <c r="IG18" s="5">
        <v>11.520291973440576</v>
      </c>
      <c r="IH18" s="5">
        <v>12.352371853655445</v>
      </c>
      <c r="II18" s="29">
        <f t="shared" si="51"/>
        <v>11.926252295980035</v>
      </c>
      <c r="IJ18" s="5">
        <v>10.695483065210805</v>
      </c>
      <c r="IK18" s="5">
        <v>11.520291973440576</v>
      </c>
      <c r="IL18" s="5">
        <v>12.352371853655445</v>
      </c>
      <c r="IM18" s="5">
        <v>13.19172270585541</v>
      </c>
      <c r="IN18" s="29">
        <f t="shared" si="52"/>
        <v>12.751061204209808</v>
      </c>
      <c r="IO18" s="5">
        <v>11.520291973440576</v>
      </c>
      <c r="IP18" s="5">
        <v>12.352371853655445</v>
      </c>
      <c r="IQ18" s="5">
        <v>13.19172270585541</v>
      </c>
      <c r="IR18" s="5">
        <v>14.038344530040472</v>
      </c>
      <c r="IS18" s="29">
        <f t="shared" si="53"/>
        <v>13.583141084424675</v>
      </c>
      <c r="IT18" s="5">
        <v>12.352371853655445</v>
      </c>
      <c r="IU18" s="5">
        <v>13.19172270585541</v>
      </c>
      <c r="IV18" s="5">
        <v>14.038344530040472</v>
      </c>
      <c r="IW18" s="5"/>
      <c r="IX18" s="29">
        <f t="shared" si="54"/>
        <v>14.422491936624642</v>
      </c>
      <c r="IY18" s="23"/>
      <c r="IZ18" s="23"/>
      <c r="JA18" s="23"/>
      <c r="JB18" s="3">
        <v>0.15384615384615385</v>
      </c>
      <c r="JC18" s="3">
        <v>0.15384615384615385</v>
      </c>
      <c r="JD18" s="3">
        <v>0.30769230769230771</v>
      </c>
      <c r="JE18" s="3">
        <v>0.61538461538461542</v>
      </c>
      <c r="JF18" s="3">
        <v>1.2307692307692308</v>
      </c>
    </row>
    <row r="19" spans="1:266" s="6" customFormat="1" ht="33.75" customHeight="1" x14ac:dyDescent="0.35">
      <c r="A19" s="558" t="s">
        <v>78</v>
      </c>
      <c r="B19" s="36" t="s">
        <v>79</v>
      </c>
      <c r="C19" s="37"/>
      <c r="D19" s="70">
        <v>42.86</v>
      </c>
      <c r="E19" s="70">
        <v>42.86</v>
      </c>
      <c r="F19" s="70">
        <v>42.86</v>
      </c>
      <c r="G19" s="207">
        <f>F19+42.86</f>
        <v>85.72</v>
      </c>
      <c r="H19" s="70">
        <v>42.86</v>
      </c>
      <c r="I19" s="70">
        <v>42.86</v>
      </c>
      <c r="J19" s="71">
        <v>85.72</v>
      </c>
      <c r="K19" s="71">
        <v>85.72</v>
      </c>
      <c r="L19" s="71">
        <v>85.72</v>
      </c>
      <c r="M19" s="71">
        <f>L19+$D$19</f>
        <v>128.57999999999998</v>
      </c>
      <c r="N19" s="207">
        <f>K19</f>
        <v>85.72</v>
      </c>
      <c r="O19" s="71">
        <v>128.57999999999998</v>
      </c>
      <c r="P19" s="71">
        <v>128.57999999999998</v>
      </c>
      <c r="Q19" s="71">
        <v>128.57999999999998</v>
      </c>
      <c r="R19" s="71">
        <f>Q19+$D$19</f>
        <v>171.44</v>
      </c>
      <c r="S19" s="71">
        <v>128.57999999999998</v>
      </c>
      <c r="T19" s="71">
        <v>171.44</v>
      </c>
      <c r="U19" s="71">
        <v>171.44</v>
      </c>
      <c r="V19" s="71">
        <v>171.44</v>
      </c>
      <c r="W19" s="71">
        <f>V19+$D$19</f>
        <v>214.3</v>
      </c>
      <c r="X19" s="71">
        <v>171.44</v>
      </c>
      <c r="Y19" s="71">
        <v>214.3</v>
      </c>
      <c r="Z19" s="71">
        <v>214.3</v>
      </c>
      <c r="AA19" s="71">
        <v>214.3</v>
      </c>
      <c r="AB19" s="71">
        <f>AA19+$D$19</f>
        <v>257.16000000000003</v>
      </c>
      <c r="AC19" s="71">
        <v>214.3</v>
      </c>
      <c r="AD19" s="71">
        <v>257.16000000000003</v>
      </c>
      <c r="AE19" s="71">
        <v>257.16000000000003</v>
      </c>
      <c r="AF19" s="71">
        <v>257.16000000000003</v>
      </c>
      <c r="AG19" s="71">
        <f>AF19+$D$19</f>
        <v>300.02000000000004</v>
      </c>
      <c r="AH19" s="71">
        <v>257.16000000000003</v>
      </c>
      <c r="AI19" s="71">
        <v>300.02000000000004</v>
      </c>
      <c r="AJ19" s="71">
        <v>300.02000000000004</v>
      </c>
      <c r="AK19" s="71">
        <v>300.02000000000004</v>
      </c>
      <c r="AL19" s="71">
        <f>AK19+$D$19</f>
        <v>342.88000000000005</v>
      </c>
      <c r="AM19" s="71">
        <v>300.02000000000004</v>
      </c>
      <c r="AN19" s="71">
        <v>342.88000000000005</v>
      </c>
      <c r="AO19" s="71">
        <v>342.88000000000005</v>
      </c>
      <c r="AP19" s="71">
        <v>342.88000000000005</v>
      </c>
      <c r="AQ19" s="71">
        <f>AP19+$D$19</f>
        <v>385.74000000000007</v>
      </c>
      <c r="AR19" s="71">
        <v>342.88000000000005</v>
      </c>
      <c r="AS19" s="71">
        <v>385.74000000000007</v>
      </c>
      <c r="AT19" s="71">
        <v>385.74000000000007</v>
      </c>
      <c r="AU19" s="71">
        <v>385.74000000000007</v>
      </c>
      <c r="AV19" s="71">
        <f>AU19+$D$19</f>
        <v>428.60000000000008</v>
      </c>
      <c r="AW19" s="71">
        <v>385.74000000000007</v>
      </c>
      <c r="AX19" s="71">
        <v>428.60000000000008</v>
      </c>
      <c r="AY19" s="71">
        <v>428.60000000000008</v>
      </c>
      <c r="AZ19" s="71">
        <v>428.60000000000008</v>
      </c>
      <c r="BA19" s="66"/>
      <c r="BB19" s="71">
        <v>428.60000000000008</v>
      </c>
      <c r="BC19" s="39">
        <v>57.14</v>
      </c>
      <c r="BD19" s="39">
        <f>BC19</f>
        <v>57.14</v>
      </c>
      <c r="BE19" s="39">
        <f>BD19</f>
        <v>57.14</v>
      </c>
      <c r="BF19" s="208">
        <f>BE19+BC19</f>
        <v>114.28</v>
      </c>
      <c r="BG19" s="39">
        <f>BC19</f>
        <v>57.14</v>
      </c>
      <c r="BH19" s="39">
        <f>BG19</f>
        <v>57.14</v>
      </c>
      <c r="BI19" s="208">
        <f>BG19+BC19</f>
        <v>114.28</v>
      </c>
      <c r="BJ19" s="208">
        <f>BI19</f>
        <v>114.28</v>
      </c>
      <c r="BK19" s="208">
        <f>BI19</f>
        <v>114.28</v>
      </c>
      <c r="BL19" s="208">
        <f>BK19+$BC$19</f>
        <v>171.42000000000002</v>
      </c>
      <c r="BM19" s="208">
        <f>BK19</f>
        <v>114.28</v>
      </c>
      <c r="BN19" s="208">
        <f>BM19+BH19</f>
        <v>171.42000000000002</v>
      </c>
      <c r="BO19" s="208">
        <f>BN19</f>
        <v>171.42000000000002</v>
      </c>
      <c r="BP19" s="208">
        <f>BN19</f>
        <v>171.42000000000002</v>
      </c>
      <c r="BQ19" s="208">
        <f>BP19+$BC$19</f>
        <v>228.56</v>
      </c>
      <c r="BR19" s="208">
        <f>BP19</f>
        <v>171.42000000000002</v>
      </c>
      <c r="BS19" s="208">
        <f>BR19+BM19</f>
        <v>285.70000000000005</v>
      </c>
      <c r="BT19" s="208">
        <f>BS19</f>
        <v>285.70000000000005</v>
      </c>
      <c r="BU19" s="208">
        <f>BS19</f>
        <v>285.70000000000005</v>
      </c>
      <c r="BV19" s="208">
        <f>BU19+$BC$19</f>
        <v>342.84000000000003</v>
      </c>
      <c r="BW19" s="208">
        <f>BU19</f>
        <v>285.70000000000005</v>
      </c>
      <c r="BX19" s="208">
        <f>BW19+$BC$19</f>
        <v>342.84000000000003</v>
      </c>
      <c r="BY19" s="208">
        <f>BX19</f>
        <v>342.84000000000003</v>
      </c>
      <c r="BZ19" s="208">
        <f>BX19</f>
        <v>342.84000000000003</v>
      </c>
      <c r="CA19" s="208">
        <f>BZ19+$BC$19</f>
        <v>399.98</v>
      </c>
      <c r="CB19" s="208">
        <f>BZ19</f>
        <v>342.84000000000003</v>
      </c>
      <c r="CC19" s="208">
        <f>CB19+$BC$19</f>
        <v>399.98</v>
      </c>
      <c r="CD19" s="208">
        <f>CC19</f>
        <v>399.98</v>
      </c>
      <c r="CE19" s="208">
        <f>CC19</f>
        <v>399.98</v>
      </c>
      <c r="CF19" s="208">
        <f>CE19+$BC$19</f>
        <v>457.12</v>
      </c>
      <c r="CG19" s="208">
        <f>CE19</f>
        <v>399.98</v>
      </c>
      <c r="CH19" s="208">
        <f>CG19+$BC$19</f>
        <v>457.12</v>
      </c>
      <c r="CI19" s="208">
        <f>CH19</f>
        <v>457.12</v>
      </c>
      <c r="CJ19" s="208">
        <f>CH19</f>
        <v>457.12</v>
      </c>
      <c r="CK19" s="208">
        <f>CJ19+$BC$19</f>
        <v>514.26</v>
      </c>
      <c r="CL19" s="208">
        <f>CJ19</f>
        <v>457.12</v>
      </c>
      <c r="CM19" s="208">
        <f>CL19+$BC$19</f>
        <v>514.26</v>
      </c>
      <c r="CN19" s="208">
        <f>CM19</f>
        <v>514.26</v>
      </c>
      <c r="CO19" s="208">
        <f>CM19</f>
        <v>514.26</v>
      </c>
      <c r="CP19" s="208">
        <f>CO19+$BC$19</f>
        <v>571.4</v>
      </c>
      <c r="CQ19" s="208">
        <f>CO19</f>
        <v>514.26</v>
      </c>
      <c r="CR19" s="208">
        <f>CQ19+$BC$19</f>
        <v>571.4</v>
      </c>
      <c r="CS19" s="208">
        <f>CR19</f>
        <v>571.4</v>
      </c>
      <c r="CT19" s="208">
        <f>CR19</f>
        <v>571.4</v>
      </c>
      <c r="CU19" s="208">
        <f>CT19+$BC$19</f>
        <v>628.54</v>
      </c>
      <c r="CV19" s="208">
        <f>CT19</f>
        <v>571.4</v>
      </c>
      <c r="CW19" s="208">
        <f>CV19+$BC$19</f>
        <v>628.54</v>
      </c>
      <c r="CX19" s="208">
        <f>CW19</f>
        <v>628.54</v>
      </c>
      <c r="CY19" s="208">
        <f>CW19</f>
        <v>628.54</v>
      </c>
      <c r="CZ19" s="208"/>
      <c r="DA19" s="208">
        <f>CY19</f>
        <v>628.54</v>
      </c>
      <c r="DB19" s="39">
        <v>71.430000000000007</v>
      </c>
      <c r="DC19" s="39">
        <f>DB19</f>
        <v>71.430000000000007</v>
      </c>
      <c r="DD19" s="39">
        <f>DB19</f>
        <v>71.430000000000007</v>
      </c>
      <c r="DE19" s="208">
        <f>DD19+$DB$19</f>
        <v>142.86000000000001</v>
      </c>
      <c r="DF19" s="39">
        <f>DB19</f>
        <v>71.430000000000007</v>
      </c>
      <c r="DG19" s="39">
        <f>DF19</f>
        <v>71.430000000000007</v>
      </c>
      <c r="DH19" s="208">
        <f>DF19+$DB$19</f>
        <v>142.86000000000001</v>
      </c>
      <c r="DI19" s="208">
        <f>DH19</f>
        <v>142.86000000000001</v>
      </c>
      <c r="DJ19" s="208">
        <f>DH19</f>
        <v>142.86000000000001</v>
      </c>
      <c r="DK19" s="208">
        <f>DJ19+$DB$19</f>
        <v>214.29000000000002</v>
      </c>
      <c r="DL19" s="208">
        <f>DJ19</f>
        <v>142.86000000000001</v>
      </c>
      <c r="DM19" s="208">
        <f>DK19+$DB$19</f>
        <v>285.72000000000003</v>
      </c>
      <c r="DN19" s="208">
        <f>DM19</f>
        <v>285.72000000000003</v>
      </c>
      <c r="DO19" s="208">
        <f>DM19</f>
        <v>285.72000000000003</v>
      </c>
      <c r="DP19" s="208">
        <f>DO19+$DB$19</f>
        <v>357.15000000000003</v>
      </c>
      <c r="DQ19" s="208">
        <f>DO19</f>
        <v>285.72000000000003</v>
      </c>
      <c r="DR19" s="208">
        <f>DP19+$DB$19</f>
        <v>428.58000000000004</v>
      </c>
      <c r="DS19" s="208">
        <f>DR19</f>
        <v>428.58000000000004</v>
      </c>
      <c r="DT19" s="208">
        <f>DR19</f>
        <v>428.58000000000004</v>
      </c>
      <c r="DU19" s="208">
        <f>DT19+$DB$19</f>
        <v>500.01000000000005</v>
      </c>
      <c r="DV19" s="208">
        <f>DT19</f>
        <v>428.58000000000004</v>
      </c>
      <c r="DW19" s="208">
        <f>DU19+$DB$19</f>
        <v>571.44000000000005</v>
      </c>
      <c r="DX19" s="208">
        <f>DW19</f>
        <v>571.44000000000005</v>
      </c>
      <c r="DY19" s="208">
        <f>DW19</f>
        <v>571.44000000000005</v>
      </c>
      <c r="DZ19" s="208">
        <f>DY19+$DB$19</f>
        <v>642.87000000000012</v>
      </c>
      <c r="EA19" s="208">
        <f>DY19</f>
        <v>571.44000000000005</v>
      </c>
      <c r="EB19" s="208">
        <f>DZ19+$DB$19</f>
        <v>714.30000000000018</v>
      </c>
      <c r="EC19" s="208">
        <f>EB19</f>
        <v>714.30000000000018</v>
      </c>
      <c r="ED19" s="208">
        <f>EB19</f>
        <v>714.30000000000018</v>
      </c>
      <c r="EE19" s="208">
        <f>ED19+$DB$19</f>
        <v>785.73000000000025</v>
      </c>
      <c r="EF19" s="208">
        <f>ED19</f>
        <v>714.30000000000018</v>
      </c>
      <c r="EG19" s="208">
        <f>EE19+$DB$19</f>
        <v>857.16000000000031</v>
      </c>
      <c r="EH19" s="208">
        <f>EG19</f>
        <v>857.16000000000031</v>
      </c>
      <c r="EI19" s="208">
        <f>EG19</f>
        <v>857.16000000000031</v>
      </c>
      <c r="EJ19" s="208">
        <f>EI19+$DB$19</f>
        <v>928.59000000000037</v>
      </c>
      <c r="EK19" s="208">
        <f>EI19</f>
        <v>857.16000000000031</v>
      </c>
      <c r="EL19" s="208">
        <f>EJ19+$DB$19</f>
        <v>1000.0200000000004</v>
      </c>
      <c r="EM19" s="208">
        <f>EL19</f>
        <v>1000.0200000000004</v>
      </c>
      <c r="EN19" s="208">
        <f>EL19</f>
        <v>1000.0200000000004</v>
      </c>
      <c r="EO19" s="208">
        <f>EN19+$DB$19</f>
        <v>1071.4500000000005</v>
      </c>
      <c r="EP19" s="208">
        <f>EN19</f>
        <v>1000.0200000000004</v>
      </c>
      <c r="EQ19" s="208">
        <f>EO19+$DB$19</f>
        <v>1142.8800000000006</v>
      </c>
      <c r="ER19" s="208">
        <f>EQ19</f>
        <v>1142.8800000000006</v>
      </c>
      <c r="ES19" s="208">
        <f>EQ19</f>
        <v>1142.8800000000006</v>
      </c>
      <c r="ET19" s="208">
        <f>ES19+$DB$19</f>
        <v>1214.3100000000006</v>
      </c>
      <c r="EU19" s="208">
        <f>ES19</f>
        <v>1142.8800000000006</v>
      </c>
      <c r="EV19" s="208">
        <f>ET19+$DB$19</f>
        <v>1285.7400000000007</v>
      </c>
      <c r="EW19" s="208">
        <f>EV19</f>
        <v>1285.7400000000007</v>
      </c>
      <c r="EX19" s="208">
        <f>EV19</f>
        <v>1285.7400000000007</v>
      </c>
      <c r="EY19" s="208"/>
      <c r="EZ19" s="208">
        <f>EX19</f>
        <v>1285.7400000000007</v>
      </c>
      <c r="FA19" s="41">
        <v>92.86</v>
      </c>
      <c r="FB19" s="41">
        <f>FA19</f>
        <v>92.86</v>
      </c>
      <c r="FC19" s="41">
        <f>FA19</f>
        <v>92.86</v>
      </c>
      <c r="FD19" s="209">
        <f>FC19+$FA$19</f>
        <v>185.72</v>
      </c>
      <c r="FE19" s="41">
        <f>FC19</f>
        <v>92.86</v>
      </c>
      <c r="FF19" s="41">
        <f>FA19</f>
        <v>92.86</v>
      </c>
      <c r="FG19" s="209">
        <f>FF19+$FA$19</f>
        <v>185.72</v>
      </c>
      <c r="FH19" s="41">
        <f>FG19</f>
        <v>185.72</v>
      </c>
      <c r="FI19" s="41">
        <f>FG19</f>
        <v>185.72</v>
      </c>
      <c r="FJ19" s="209">
        <f>FI19+$FA$19</f>
        <v>278.58</v>
      </c>
      <c r="FK19" s="41">
        <f>FI19</f>
        <v>185.72</v>
      </c>
      <c r="FL19" s="209">
        <f>FK19+$FA$19</f>
        <v>278.58</v>
      </c>
      <c r="FM19" s="41">
        <f>FL19</f>
        <v>278.58</v>
      </c>
      <c r="FN19" s="41">
        <f>FL19</f>
        <v>278.58</v>
      </c>
      <c r="FO19" s="209">
        <f>FN19+$FA$19</f>
        <v>371.44</v>
      </c>
      <c r="FP19" s="41">
        <f>FN19</f>
        <v>278.58</v>
      </c>
      <c r="FQ19" s="209">
        <f>FP19+$FA$19</f>
        <v>371.44</v>
      </c>
      <c r="FR19" s="41">
        <f>FQ19</f>
        <v>371.44</v>
      </c>
      <c r="FS19" s="41">
        <f>FQ19</f>
        <v>371.44</v>
      </c>
      <c r="FT19" s="209">
        <f>FS19+$FA$19</f>
        <v>464.3</v>
      </c>
      <c r="FU19" s="41">
        <f>FS19</f>
        <v>371.44</v>
      </c>
      <c r="FV19" s="209">
        <f>FU19+$FA$19</f>
        <v>464.3</v>
      </c>
      <c r="FW19" s="41">
        <f>FV19</f>
        <v>464.3</v>
      </c>
      <c r="FX19" s="41">
        <f>FV19</f>
        <v>464.3</v>
      </c>
      <c r="FY19" s="209">
        <f>FX19+$FA$19</f>
        <v>557.16</v>
      </c>
      <c r="FZ19" s="41">
        <f>FX19</f>
        <v>464.3</v>
      </c>
      <c r="GA19" s="209">
        <f>FZ19+$FA$19</f>
        <v>557.16</v>
      </c>
      <c r="GB19" s="41">
        <f>GA19</f>
        <v>557.16</v>
      </c>
      <c r="GC19" s="41">
        <f>GA19</f>
        <v>557.16</v>
      </c>
      <c r="GD19" s="209">
        <f>GC19+$FA$19</f>
        <v>650.02</v>
      </c>
      <c r="GE19" s="41">
        <f>GC19</f>
        <v>557.16</v>
      </c>
      <c r="GF19" s="209">
        <f>GE19+$FA$19</f>
        <v>650.02</v>
      </c>
      <c r="GG19" s="41">
        <f>GF19</f>
        <v>650.02</v>
      </c>
      <c r="GH19" s="41">
        <f>GF19</f>
        <v>650.02</v>
      </c>
      <c r="GI19" s="209">
        <f>GH19+$FA$19</f>
        <v>742.88</v>
      </c>
      <c r="GJ19" s="41">
        <f>GH19</f>
        <v>650.02</v>
      </c>
      <c r="GK19" s="209">
        <f>GJ19+$FA$19</f>
        <v>742.88</v>
      </c>
      <c r="GL19" s="41">
        <f>GK19</f>
        <v>742.88</v>
      </c>
      <c r="GM19" s="41">
        <f>GK19</f>
        <v>742.88</v>
      </c>
      <c r="GN19" s="209">
        <f>GM19+$FA$19</f>
        <v>835.74</v>
      </c>
      <c r="GO19" s="41">
        <f>GM19</f>
        <v>742.88</v>
      </c>
      <c r="GP19" s="209">
        <f>GO19+$FA$19</f>
        <v>835.74</v>
      </c>
      <c r="GQ19" s="41">
        <f>GP19</f>
        <v>835.74</v>
      </c>
      <c r="GR19" s="41">
        <f>GP19</f>
        <v>835.74</v>
      </c>
      <c r="GS19" s="209">
        <f>GR19+$FA$19</f>
        <v>928.6</v>
      </c>
      <c r="GT19" s="41">
        <f>GR19</f>
        <v>835.74</v>
      </c>
      <c r="GU19" s="209">
        <f>GT19+$FA$19</f>
        <v>928.6</v>
      </c>
      <c r="GV19" s="41">
        <f>GU19</f>
        <v>928.6</v>
      </c>
      <c r="GW19" s="41">
        <f>GU19</f>
        <v>928.6</v>
      </c>
      <c r="GX19" s="209"/>
      <c r="GY19" s="41">
        <f>GW19</f>
        <v>928.6</v>
      </c>
      <c r="GZ19" s="43">
        <v>128.57</v>
      </c>
      <c r="HA19" s="43">
        <f>GZ19</f>
        <v>128.57</v>
      </c>
      <c r="HB19" s="43">
        <f>GZ19</f>
        <v>128.57</v>
      </c>
      <c r="HC19" s="210">
        <f>HB19+$GZ$19</f>
        <v>257.14</v>
      </c>
      <c r="HD19" s="43">
        <f>GZ19</f>
        <v>128.57</v>
      </c>
      <c r="HE19" s="43">
        <f>GZ19</f>
        <v>128.57</v>
      </c>
      <c r="HF19" s="43">
        <f>HE19+$GZ$19</f>
        <v>257.14</v>
      </c>
      <c r="HG19" s="43">
        <f>HF19</f>
        <v>257.14</v>
      </c>
      <c r="HH19" s="210">
        <f>HF19</f>
        <v>257.14</v>
      </c>
      <c r="HI19" s="43">
        <f>HH19+$GZ$19</f>
        <v>385.71</v>
      </c>
      <c r="HJ19" s="210">
        <f>HF19</f>
        <v>257.14</v>
      </c>
      <c r="HK19" s="43">
        <f>HJ19+$GZ$19</f>
        <v>385.71</v>
      </c>
      <c r="HL19" s="43">
        <f>HK19</f>
        <v>385.71</v>
      </c>
      <c r="HM19" s="210">
        <f>HK19</f>
        <v>385.71</v>
      </c>
      <c r="HN19" s="43">
        <f>HM19+$GZ$19</f>
        <v>514.28</v>
      </c>
      <c r="HO19" s="210">
        <f>HK19</f>
        <v>385.71</v>
      </c>
      <c r="HP19" s="43">
        <f>HO19+$GZ$19</f>
        <v>514.28</v>
      </c>
      <c r="HQ19" s="43">
        <f>HP19</f>
        <v>514.28</v>
      </c>
      <c r="HR19" s="210">
        <f>HP19</f>
        <v>514.28</v>
      </c>
      <c r="HS19" s="43">
        <f>HR19+$GZ$19</f>
        <v>642.84999999999991</v>
      </c>
      <c r="HT19" s="210">
        <f>HP19</f>
        <v>514.28</v>
      </c>
      <c r="HU19" s="43">
        <f>HT19+$GZ$19</f>
        <v>642.84999999999991</v>
      </c>
      <c r="HV19" s="43">
        <f>HU19</f>
        <v>642.84999999999991</v>
      </c>
      <c r="HW19" s="210">
        <f>HU19</f>
        <v>642.84999999999991</v>
      </c>
      <c r="HX19" s="43">
        <f>HW19+$GZ$19</f>
        <v>771.41999999999985</v>
      </c>
      <c r="HY19" s="210">
        <f>HU19</f>
        <v>642.84999999999991</v>
      </c>
      <c r="HZ19" s="43">
        <f>HY19+$GZ$19</f>
        <v>771.41999999999985</v>
      </c>
      <c r="IA19" s="43">
        <f>HZ19</f>
        <v>771.41999999999985</v>
      </c>
      <c r="IB19" s="210">
        <f>HZ19</f>
        <v>771.41999999999985</v>
      </c>
      <c r="IC19" s="43">
        <f>IB19+$GZ$19</f>
        <v>899.98999999999978</v>
      </c>
      <c r="ID19" s="210">
        <f>HZ19</f>
        <v>771.41999999999985</v>
      </c>
      <c r="IE19" s="43">
        <f>ID19+$GZ$19</f>
        <v>899.98999999999978</v>
      </c>
      <c r="IF19" s="43">
        <f>IE19</f>
        <v>899.98999999999978</v>
      </c>
      <c r="IG19" s="210">
        <f>IE19</f>
        <v>899.98999999999978</v>
      </c>
      <c r="IH19" s="43">
        <f>IG19+$GZ$19</f>
        <v>1028.5599999999997</v>
      </c>
      <c r="II19" s="210">
        <f>IE19</f>
        <v>899.98999999999978</v>
      </c>
      <c r="IJ19" s="43">
        <f>II19+$GZ$19</f>
        <v>1028.5599999999997</v>
      </c>
      <c r="IK19" s="43">
        <f>IJ19</f>
        <v>1028.5599999999997</v>
      </c>
      <c r="IL19" s="210">
        <f>IJ19</f>
        <v>1028.5599999999997</v>
      </c>
      <c r="IM19" s="43">
        <f>IL19+$GZ$19</f>
        <v>1157.1299999999997</v>
      </c>
      <c r="IN19" s="210">
        <f>IJ19</f>
        <v>1028.5599999999997</v>
      </c>
      <c r="IO19" s="43">
        <f>IN19+$GZ$19</f>
        <v>1157.1299999999997</v>
      </c>
      <c r="IP19" s="43">
        <f>IO19</f>
        <v>1157.1299999999997</v>
      </c>
      <c r="IQ19" s="210">
        <f>IO19</f>
        <v>1157.1299999999997</v>
      </c>
      <c r="IR19" s="43">
        <f>IQ19+$GZ$19</f>
        <v>1285.6999999999996</v>
      </c>
      <c r="IS19" s="210">
        <f>IO19</f>
        <v>1157.1299999999997</v>
      </c>
      <c r="IT19" s="43">
        <f>IS19+$GZ$19</f>
        <v>1285.6999999999996</v>
      </c>
      <c r="IU19" s="43">
        <f>IT19</f>
        <v>1285.6999999999996</v>
      </c>
      <c r="IV19" s="210">
        <f>IT19</f>
        <v>1285.6999999999996</v>
      </c>
      <c r="IW19" s="43"/>
      <c r="IX19" s="210">
        <f>IT19</f>
        <v>1285.6999999999996</v>
      </c>
      <c r="IY19" s="45"/>
      <c r="IZ19" s="45"/>
      <c r="JA19" s="45"/>
      <c r="JB19" s="38"/>
      <c r="JC19" s="38"/>
      <c r="JD19" s="40"/>
      <c r="JE19" s="42"/>
      <c r="JF19" s="44"/>
    </row>
    <row r="20" spans="1:266" s="6" customFormat="1" ht="14.5" customHeight="1" x14ac:dyDescent="0.35">
      <c r="A20" s="559"/>
      <c r="B20" s="46" t="s">
        <v>26</v>
      </c>
      <c r="C20" s="35"/>
      <c r="D20" s="64">
        <f>D19/2</f>
        <v>21.43</v>
      </c>
      <c r="E20" s="64">
        <f t="shared" ref="E20:AF20" si="55">E19/2</f>
        <v>21.43</v>
      </c>
      <c r="F20" s="64">
        <f t="shared" si="55"/>
        <v>21.43</v>
      </c>
      <c r="G20" s="64">
        <f t="shared" si="55"/>
        <v>42.86</v>
      </c>
      <c r="H20" s="64">
        <f t="shared" si="55"/>
        <v>21.43</v>
      </c>
      <c r="I20" s="64">
        <f t="shared" si="55"/>
        <v>21.43</v>
      </c>
      <c r="J20" s="64">
        <f t="shared" si="55"/>
        <v>42.86</v>
      </c>
      <c r="K20" s="64">
        <f t="shared" si="55"/>
        <v>42.86</v>
      </c>
      <c r="L20" s="64">
        <f t="shared" si="55"/>
        <v>42.86</v>
      </c>
      <c r="M20" s="64">
        <f t="shared" si="55"/>
        <v>64.289999999999992</v>
      </c>
      <c r="N20" s="64">
        <f t="shared" si="55"/>
        <v>42.86</v>
      </c>
      <c r="O20" s="64">
        <f t="shared" si="55"/>
        <v>64.289999999999992</v>
      </c>
      <c r="P20" s="64">
        <f t="shared" si="55"/>
        <v>64.289999999999992</v>
      </c>
      <c r="Q20" s="64">
        <f t="shared" si="55"/>
        <v>64.289999999999992</v>
      </c>
      <c r="R20" s="64">
        <f t="shared" si="55"/>
        <v>85.72</v>
      </c>
      <c r="S20" s="64">
        <f t="shared" si="55"/>
        <v>64.289999999999992</v>
      </c>
      <c r="T20" s="64">
        <f t="shared" si="55"/>
        <v>85.72</v>
      </c>
      <c r="U20" s="64">
        <f t="shared" si="55"/>
        <v>85.72</v>
      </c>
      <c r="V20" s="64">
        <f t="shared" si="55"/>
        <v>85.72</v>
      </c>
      <c r="W20" s="64">
        <f t="shared" si="55"/>
        <v>107.15</v>
      </c>
      <c r="X20" s="64">
        <f t="shared" si="55"/>
        <v>85.72</v>
      </c>
      <c r="Y20" s="64">
        <f t="shared" si="55"/>
        <v>107.15</v>
      </c>
      <c r="Z20" s="64">
        <f t="shared" si="55"/>
        <v>107.15</v>
      </c>
      <c r="AA20" s="64">
        <f t="shared" si="55"/>
        <v>107.15</v>
      </c>
      <c r="AB20" s="64">
        <f t="shared" si="55"/>
        <v>128.58000000000001</v>
      </c>
      <c r="AC20" s="64">
        <f t="shared" si="55"/>
        <v>107.15</v>
      </c>
      <c r="AD20" s="64">
        <f t="shared" si="55"/>
        <v>128.58000000000001</v>
      </c>
      <c r="AE20" s="64">
        <f t="shared" si="55"/>
        <v>128.58000000000001</v>
      </c>
      <c r="AF20" s="64">
        <f t="shared" si="55"/>
        <v>128.58000000000001</v>
      </c>
      <c r="AG20" s="64">
        <f t="shared" ref="AG20:AZ20" si="56">AG19/2</f>
        <v>150.01000000000002</v>
      </c>
      <c r="AH20" s="64">
        <f t="shared" si="56"/>
        <v>128.58000000000001</v>
      </c>
      <c r="AI20" s="64">
        <f t="shared" si="56"/>
        <v>150.01000000000002</v>
      </c>
      <c r="AJ20" s="64">
        <f t="shared" si="56"/>
        <v>150.01000000000002</v>
      </c>
      <c r="AK20" s="64">
        <f t="shared" si="56"/>
        <v>150.01000000000002</v>
      </c>
      <c r="AL20" s="64">
        <f t="shared" si="56"/>
        <v>171.44000000000003</v>
      </c>
      <c r="AM20" s="64">
        <f t="shared" si="56"/>
        <v>150.01000000000002</v>
      </c>
      <c r="AN20" s="64">
        <f t="shared" si="56"/>
        <v>171.44000000000003</v>
      </c>
      <c r="AO20" s="64">
        <f t="shared" si="56"/>
        <v>171.44000000000003</v>
      </c>
      <c r="AP20" s="64">
        <f t="shared" si="56"/>
        <v>171.44000000000003</v>
      </c>
      <c r="AQ20" s="64">
        <f t="shared" si="56"/>
        <v>192.87000000000003</v>
      </c>
      <c r="AR20" s="64">
        <f t="shared" si="56"/>
        <v>171.44000000000003</v>
      </c>
      <c r="AS20" s="64">
        <f t="shared" si="56"/>
        <v>192.87000000000003</v>
      </c>
      <c r="AT20" s="64">
        <f t="shared" si="56"/>
        <v>192.87000000000003</v>
      </c>
      <c r="AU20" s="64">
        <f t="shared" si="56"/>
        <v>192.87000000000003</v>
      </c>
      <c r="AV20" s="64">
        <f t="shared" si="56"/>
        <v>214.30000000000004</v>
      </c>
      <c r="AW20" s="64">
        <f t="shared" si="56"/>
        <v>192.87000000000003</v>
      </c>
      <c r="AX20" s="64">
        <f t="shared" si="56"/>
        <v>214.30000000000004</v>
      </c>
      <c r="AY20" s="64">
        <f t="shared" si="56"/>
        <v>214.30000000000004</v>
      </c>
      <c r="AZ20" s="64">
        <f t="shared" si="56"/>
        <v>214.30000000000004</v>
      </c>
      <c r="BA20" s="64"/>
      <c r="BB20" s="64">
        <f>BB19/2</f>
        <v>214.30000000000004</v>
      </c>
      <c r="BC20" s="27">
        <f>BC19/2</f>
        <v>28.57</v>
      </c>
      <c r="BD20" s="27">
        <f t="shared" ref="BD20:DO20" si="57">BD19/2</f>
        <v>28.57</v>
      </c>
      <c r="BE20" s="27">
        <f t="shared" si="57"/>
        <v>28.57</v>
      </c>
      <c r="BF20" s="27">
        <f t="shared" si="57"/>
        <v>57.14</v>
      </c>
      <c r="BG20" s="27">
        <f t="shared" si="57"/>
        <v>28.57</v>
      </c>
      <c r="BH20" s="27">
        <f t="shared" si="57"/>
        <v>28.57</v>
      </c>
      <c r="BI20" s="27">
        <f t="shared" si="57"/>
        <v>57.14</v>
      </c>
      <c r="BJ20" s="27">
        <f t="shared" si="57"/>
        <v>57.14</v>
      </c>
      <c r="BK20" s="27">
        <f t="shared" si="57"/>
        <v>57.14</v>
      </c>
      <c r="BL20" s="27">
        <f t="shared" si="57"/>
        <v>85.710000000000008</v>
      </c>
      <c r="BM20" s="27">
        <f t="shared" si="57"/>
        <v>57.14</v>
      </c>
      <c r="BN20" s="27">
        <f t="shared" si="57"/>
        <v>85.710000000000008</v>
      </c>
      <c r="BO20" s="27">
        <f t="shared" si="57"/>
        <v>85.710000000000008</v>
      </c>
      <c r="BP20" s="27">
        <f t="shared" si="57"/>
        <v>85.710000000000008</v>
      </c>
      <c r="BQ20" s="27">
        <f t="shared" si="57"/>
        <v>114.28</v>
      </c>
      <c r="BR20" s="27">
        <f t="shared" si="57"/>
        <v>85.710000000000008</v>
      </c>
      <c r="BS20" s="27">
        <f t="shared" si="57"/>
        <v>142.85000000000002</v>
      </c>
      <c r="BT20" s="27">
        <f t="shared" si="57"/>
        <v>142.85000000000002</v>
      </c>
      <c r="BU20" s="27">
        <f t="shared" si="57"/>
        <v>142.85000000000002</v>
      </c>
      <c r="BV20" s="27">
        <f t="shared" si="57"/>
        <v>171.42000000000002</v>
      </c>
      <c r="BW20" s="27">
        <f t="shared" si="57"/>
        <v>142.85000000000002</v>
      </c>
      <c r="BX20" s="27">
        <f t="shared" si="57"/>
        <v>171.42000000000002</v>
      </c>
      <c r="BY20" s="27">
        <f t="shared" si="57"/>
        <v>171.42000000000002</v>
      </c>
      <c r="BZ20" s="27">
        <f t="shared" si="57"/>
        <v>171.42000000000002</v>
      </c>
      <c r="CA20" s="27">
        <f t="shared" si="57"/>
        <v>199.99</v>
      </c>
      <c r="CB20" s="27">
        <f t="shared" si="57"/>
        <v>171.42000000000002</v>
      </c>
      <c r="CC20" s="27">
        <f t="shared" si="57"/>
        <v>199.99</v>
      </c>
      <c r="CD20" s="27">
        <f t="shared" si="57"/>
        <v>199.99</v>
      </c>
      <c r="CE20" s="27">
        <f t="shared" si="57"/>
        <v>199.99</v>
      </c>
      <c r="CF20" s="27">
        <f t="shared" si="57"/>
        <v>228.56</v>
      </c>
      <c r="CG20" s="27">
        <f t="shared" si="57"/>
        <v>199.99</v>
      </c>
      <c r="CH20" s="27">
        <f t="shared" si="57"/>
        <v>228.56</v>
      </c>
      <c r="CI20" s="27">
        <f t="shared" si="57"/>
        <v>228.56</v>
      </c>
      <c r="CJ20" s="27">
        <f t="shared" si="57"/>
        <v>228.56</v>
      </c>
      <c r="CK20" s="27">
        <f t="shared" si="57"/>
        <v>257.13</v>
      </c>
      <c r="CL20" s="27">
        <f t="shared" si="57"/>
        <v>228.56</v>
      </c>
      <c r="CM20" s="27">
        <f t="shared" si="57"/>
        <v>257.13</v>
      </c>
      <c r="CN20" s="27">
        <f t="shared" si="57"/>
        <v>257.13</v>
      </c>
      <c r="CO20" s="27">
        <f t="shared" si="57"/>
        <v>257.13</v>
      </c>
      <c r="CP20" s="27">
        <f t="shared" si="57"/>
        <v>285.7</v>
      </c>
      <c r="CQ20" s="27">
        <f t="shared" si="57"/>
        <v>257.13</v>
      </c>
      <c r="CR20" s="27">
        <f t="shared" si="57"/>
        <v>285.7</v>
      </c>
      <c r="CS20" s="27">
        <f t="shared" si="57"/>
        <v>285.7</v>
      </c>
      <c r="CT20" s="27">
        <f t="shared" si="57"/>
        <v>285.7</v>
      </c>
      <c r="CU20" s="27">
        <f t="shared" si="57"/>
        <v>314.27</v>
      </c>
      <c r="CV20" s="27">
        <f t="shared" si="57"/>
        <v>285.7</v>
      </c>
      <c r="CW20" s="27">
        <f t="shared" si="57"/>
        <v>314.27</v>
      </c>
      <c r="CX20" s="27">
        <f t="shared" si="57"/>
        <v>314.27</v>
      </c>
      <c r="CY20" s="27">
        <f t="shared" si="57"/>
        <v>314.27</v>
      </c>
      <c r="CZ20" s="27"/>
      <c r="DA20" s="27">
        <f t="shared" si="57"/>
        <v>314.27</v>
      </c>
      <c r="DB20" s="27">
        <f t="shared" si="57"/>
        <v>35.715000000000003</v>
      </c>
      <c r="DC20" s="27">
        <f t="shared" si="57"/>
        <v>35.715000000000003</v>
      </c>
      <c r="DD20" s="27">
        <f t="shared" si="57"/>
        <v>35.715000000000003</v>
      </c>
      <c r="DE20" s="27">
        <f t="shared" si="57"/>
        <v>71.430000000000007</v>
      </c>
      <c r="DF20" s="27">
        <f t="shared" si="57"/>
        <v>35.715000000000003</v>
      </c>
      <c r="DG20" s="27">
        <f t="shared" si="57"/>
        <v>35.715000000000003</v>
      </c>
      <c r="DH20" s="27">
        <f t="shared" si="57"/>
        <v>71.430000000000007</v>
      </c>
      <c r="DI20" s="27">
        <f t="shared" si="57"/>
        <v>71.430000000000007</v>
      </c>
      <c r="DJ20" s="27">
        <f t="shared" si="57"/>
        <v>71.430000000000007</v>
      </c>
      <c r="DK20" s="27">
        <f t="shared" si="57"/>
        <v>107.14500000000001</v>
      </c>
      <c r="DL20" s="27">
        <f t="shared" si="57"/>
        <v>71.430000000000007</v>
      </c>
      <c r="DM20" s="27">
        <f t="shared" si="57"/>
        <v>142.86000000000001</v>
      </c>
      <c r="DN20" s="27">
        <f t="shared" si="57"/>
        <v>142.86000000000001</v>
      </c>
      <c r="DO20" s="27">
        <f t="shared" si="57"/>
        <v>142.86000000000001</v>
      </c>
      <c r="DP20" s="27">
        <f t="shared" ref="DP20:EZ20" si="58">DP19/2</f>
        <v>178.57500000000002</v>
      </c>
      <c r="DQ20" s="27">
        <f t="shared" si="58"/>
        <v>142.86000000000001</v>
      </c>
      <c r="DR20" s="27">
        <f t="shared" si="58"/>
        <v>214.29000000000002</v>
      </c>
      <c r="DS20" s="27">
        <f t="shared" si="58"/>
        <v>214.29000000000002</v>
      </c>
      <c r="DT20" s="27">
        <f t="shared" si="58"/>
        <v>214.29000000000002</v>
      </c>
      <c r="DU20" s="27">
        <f t="shared" si="58"/>
        <v>250.00500000000002</v>
      </c>
      <c r="DV20" s="27">
        <f t="shared" si="58"/>
        <v>214.29000000000002</v>
      </c>
      <c r="DW20" s="27">
        <f t="shared" si="58"/>
        <v>285.72000000000003</v>
      </c>
      <c r="DX20" s="27">
        <f t="shared" si="58"/>
        <v>285.72000000000003</v>
      </c>
      <c r="DY20" s="27">
        <f t="shared" si="58"/>
        <v>285.72000000000003</v>
      </c>
      <c r="DZ20" s="27">
        <f t="shared" si="58"/>
        <v>321.43500000000006</v>
      </c>
      <c r="EA20" s="27">
        <f t="shared" si="58"/>
        <v>285.72000000000003</v>
      </c>
      <c r="EB20" s="27">
        <f t="shared" si="58"/>
        <v>357.15000000000009</v>
      </c>
      <c r="EC20" s="27">
        <f t="shared" si="58"/>
        <v>357.15000000000009</v>
      </c>
      <c r="ED20" s="27">
        <f t="shared" si="58"/>
        <v>357.15000000000009</v>
      </c>
      <c r="EE20" s="27">
        <f t="shared" si="58"/>
        <v>392.86500000000012</v>
      </c>
      <c r="EF20" s="27">
        <f t="shared" si="58"/>
        <v>357.15000000000009</v>
      </c>
      <c r="EG20" s="27">
        <f t="shared" si="58"/>
        <v>428.58000000000015</v>
      </c>
      <c r="EH20" s="27">
        <f t="shared" si="58"/>
        <v>428.58000000000015</v>
      </c>
      <c r="EI20" s="27">
        <f t="shared" si="58"/>
        <v>428.58000000000015</v>
      </c>
      <c r="EJ20" s="27">
        <f t="shared" si="58"/>
        <v>464.29500000000019</v>
      </c>
      <c r="EK20" s="27">
        <f t="shared" si="58"/>
        <v>428.58000000000015</v>
      </c>
      <c r="EL20" s="27">
        <f t="shared" si="58"/>
        <v>500.01000000000022</v>
      </c>
      <c r="EM20" s="27">
        <f t="shared" si="58"/>
        <v>500.01000000000022</v>
      </c>
      <c r="EN20" s="27">
        <f t="shared" si="58"/>
        <v>500.01000000000022</v>
      </c>
      <c r="EO20" s="27">
        <f t="shared" si="58"/>
        <v>535.72500000000025</v>
      </c>
      <c r="EP20" s="27">
        <f t="shared" si="58"/>
        <v>500.01000000000022</v>
      </c>
      <c r="EQ20" s="27">
        <f t="shared" si="58"/>
        <v>571.44000000000028</v>
      </c>
      <c r="ER20" s="27">
        <f t="shared" si="58"/>
        <v>571.44000000000028</v>
      </c>
      <c r="ES20" s="27">
        <f t="shared" si="58"/>
        <v>571.44000000000028</v>
      </c>
      <c r="ET20" s="27">
        <f t="shared" si="58"/>
        <v>607.15500000000031</v>
      </c>
      <c r="EU20" s="27">
        <f t="shared" si="58"/>
        <v>571.44000000000028</v>
      </c>
      <c r="EV20" s="27">
        <f t="shared" si="58"/>
        <v>642.87000000000035</v>
      </c>
      <c r="EW20" s="27">
        <f t="shared" si="58"/>
        <v>642.87000000000035</v>
      </c>
      <c r="EX20" s="27">
        <f t="shared" si="58"/>
        <v>642.87000000000035</v>
      </c>
      <c r="EY20" s="27">
        <f t="shared" si="58"/>
        <v>0</v>
      </c>
      <c r="EZ20" s="27">
        <f t="shared" si="58"/>
        <v>642.87000000000035</v>
      </c>
      <c r="FA20" s="28">
        <f>FA19/2</f>
        <v>46.43</v>
      </c>
      <c r="FB20" s="28">
        <f t="shared" ref="FB20:GY20" si="59">FB19/2</f>
        <v>46.43</v>
      </c>
      <c r="FC20" s="28">
        <f t="shared" si="59"/>
        <v>46.43</v>
      </c>
      <c r="FD20" s="28">
        <f t="shared" si="59"/>
        <v>92.86</v>
      </c>
      <c r="FE20" s="28">
        <f t="shared" si="59"/>
        <v>46.43</v>
      </c>
      <c r="FF20" s="28">
        <f t="shared" si="59"/>
        <v>46.43</v>
      </c>
      <c r="FG20" s="28">
        <f t="shared" si="59"/>
        <v>92.86</v>
      </c>
      <c r="FH20" s="28">
        <f t="shared" si="59"/>
        <v>92.86</v>
      </c>
      <c r="FI20" s="28">
        <f t="shared" si="59"/>
        <v>92.86</v>
      </c>
      <c r="FJ20" s="28">
        <f t="shared" si="59"/>
        <v>139.29</v>
      </c>
      <c r="FK20" s="28">
        <f t="shared" si="59"/>
        <v>92.86</v>
      </c>
      <c r="FL20" s="28">
        <f t="shared" si="59"/>
        <v>139.29</v>
      </c>
      <c r="FM20" s="28">
        <f t="shared" si="59"/>
        <v>139.29</v>
      </c>
      <c r="FN20" s="28">
        <f t="shared" si="59"/>
        <v>139.29</v>
      </c>
      <c r="FO20" s="28">
        <f t="shared" si="59"/>
        <v>185.72</v>
      </c>
      <c r="FP20" s="28">
        <f t="shared" si="59"/>
        <v>139.29</v>
      </c>
      <c r="FQ20" s="28">
        <f t="shared" si="59"/>
        <v>185.72</v>
      </c>
      <c r="FR20" s="28">
        <f t="shared" si="59"/>
        <v>185.72</v>
      </c>
      <c r="FS20" s="28">
        <f t="shared" si="59"/>
        <v>185.72</v>
      </c>
      <c r="FT20" s="28">
        <f t="shared" si="59"/>
        <v>232.15</v>
      </c>
      <c r="FU20" s="28">
        <f t="shared" si="59"/>
        <v>185.72</v>
      </c>
      <c r="FV20" s="28">
        <f t="shared" si="59"/>
        <v>232.15</v>
      </c>
      <c r="FW20" s="28">
        <f t="shared" si="59"/>
        <v>232.15</v>
      </c>
      <c r="FX20" s="28">
        <f t="shared" si="59"/>
        <v>232.15</v>
      </c>
      <c r="FY20" s="28">
        <f t="shared" si="59"/>
        <v>278.58</v>
      </c>
      <c r="FZ20" s="28">
        <f t="shared" si="59"/>
        <v>232.15</v>
      </c>
      <c r="GA20" s="28">
        <f t="shared" si="59"/>
        <v>278.58</v>
      </c>
      <c r="GB20" s="28">
        <f t="shared" si="59"/>
        <v>278.58</v>
      </c>
      <c r="GC20" s="28">
        <f t="shared" si="59"/>
        <v>278.58</v>
      </c>
      <c r="GD20" s="28">
        <f t="shared" si="59"/>
        <v>325.01</v>
      </c>
      <c r="GE20" s="28">
        <f t="shared" si="59"/>
        <v>278.58</v>
      </c>
      <c r="GF20" s="28">
        <f t="shared" si="59"/>
        <v>325.01</v>
      </c>
      <c r="GG20" s="28">
        <f t="shared" si="59"/>
        <v>325.01</v>
      </c>
      <c r="GH20" s="28">
        <f t="shared" si="59"/>
        <v>325.01</v>
      </c>
      <c r="GI20" s="28">
        <f t="shared" si="59"/>
        <v>371.44</v>
      </c>
      <c r="GJ20" s="28">
        <f t="shared" si="59"/>
        <v>325.01</v>
      </c>
      <c r="GK20" s="28">
        <f t="shared" si="59"/>
        <v>371.44</v>
      </c>
      <c r="GL20" s="28">
        <f t="shared" si="59"/>
        <v>371.44</v>
      </c>
      <c r="GM20" s="28">
        <f t="shared" si="59"/>
        <v>371.44</v>
      </c>
      <c r="GN20" s="28">
        <f t="shared" si="59"/>
        <v>417.87</v>
      </c>
      <c r="GO20" s="28">
        <f t="shared" si="59"/>
        <v>371.44</v>
      </c>
      <c r="GP20" s="28">
        <f t="shared" si="59"/>
        <v>417.87</v>
      </c>
      <c r="GQ20" s="28">
        <f t="shared" si="59"/>
        <v>417.87</v>
      </c>
      <c r="GR20" s="28">
        <f t="shared" si="59"/>
        <v>417.87</v>
      </c>
      <c r="GS20" s="28">
        <f t="shared" si="59"/>
        <v>464.3</v>
      </c>
      <c r="GT20" s="28">
        <f t="shared" si="59"/>
        <v>417.87</v>
      </c>
      <c r="GU20" s="28">
        <f t="shared" si="59"/>
        <v>464.3</v>
      </c>
      <c r="GV20" s="28">
        <f t="shared" si="59"/>
        <v>464.3</v>
      </c>
      <c r="GW20" s="28">
        <f t="shared" si="59"/>
        <v>464.3</v>
      </c>
      <c r="GX20" s="28"/>
      <c r="GY20" s="28">
        <f t="shared" si="59"/>
        <v>464.3</v>
      </c>
      <c r="GZ20" s="29">
        <f>GZ19/2</f>
        <v>64.284999999999997</v>
      </c>
      <c r="HA20" s="29">
        <f t="shared" ref="HA20:IX20" si="60">HA19/2</f>
        <v>64.284999999999997</v>
      </c>
      <c r="HB20" s="29">
        <f t="shared" si="60"/>
        <v>64.284999999999997</v>
      </c>
      <c r="HC20" s="29">
        <f>HC19/2</f>
        <v>128.57</v>
      </c>
      <c r="HD20" s="29">
        <f t="shared" si="60"/>
        <v>64.284999999999997</v>
      </c>
      <c r="HE20" s="29">
        <f t="shared" si="60"/>
        <v>64.284999999999997</v>
      </c>
      <c r="HF20" s="29">
        <f t="shared" si="60"/>
        <v>128.57</v>
      </c>
      <c r="HG20" s="29">
        <f t="shared" si="60"/>
        <v>128.57</v>
      </c>
      <c r="HH20" s="29">
        <f t="shared" si="60"/>
        <v>128.57</v>
      </c>
      <c r="HI20" s="29">
        <f>HI19/2</f>
        <v>192.85499999999999</v>
      </c>
      <c r="HJ20" s="29">
        <f t="shared" si="60"/>
        <v>128.57</v>
      </c>
      <c r="HK20" s="29">
        <f t="shared" si="60"/>
        <v>192.85499999999999</v>
      </c>
      <c r="HL20" s="29">
        <f t="shared" si="60"/>
        <v>192.85499999999999</v>
      </c>
      <c r="HM20" s="29">
        <f t="shared" si="60"/>
        <v>192.85499999999999</v>
      </c>
      <c r="HN20" s="29">
        <f>HN19/2</f>
        <v>257.14</v>
      </c>
      <c r="HO20" s="29">
        <f t="shared" si="60"/>
        <v>192.85499999999999</v>
      </c>
      <c r="HP20" s="29">
        <f t="shared" si="60"/>
        <v>257.14</v>
      </c>
      <c r="HQ20" s="29">
        <f t="shared" si="60"/>
        <v>257.14</v>
      </c>
      <c r="HR20" s="29">
        <f t="shared" si="60"/>
        <v>257.14</v>
      </c>
      <c r="HS20" s="29">
        <f>HS19/2</f>
        <v>321.42499999999995</v>
      </c>
      <c r="HT20" s="29">
        <f t="shared" si="60"/>
        <v>257.14</v>
      </c>
      <c r="HU20" s="29">
        <f t="shared" si="60"/>
        <v>321.42499999999995</v>
      </c>
      <c r="HV20" s="29">
        <f t="shared" si="60"/>
        <v>321.42499999999995</v>
      </c>
      <c r="HW20" s="29">
        <f t="shared" si="60"/>
        <v>321.42499999999995</v>
      </c>
      <c r="HX20" s="29">
        <f>HX19/2</f>
        <v>385.70999999999992</v>
      </c>
      <c r="HY20" s="29">
        <f t="shared" si="60"/>
        <v>321.42499999999995</v>
      </c>
      <c r="HZ20" s="29">
        <f t="shared" si="60"/>
        <v>385.70999999999992</v>
      </c>
      <c r="IA20" s="29">
        <f t="shared" si="60"/>
        <v>385.70999999999992</v>
      </c>
      <c r="IB20" s="29">
        <f t="shared" si="60"/>
        <v>385.70999999999992</v>
      </c>
      <c r="IC20" s="29">
        <f>IC19/2</f>
        <v>449.99499999999989</v>
      </c>
      <c r="ID20" s="29">
        <f t="shared" si="60"/>
        <v>385.70999999999992</v>
      </c>
      <c r="IE20" s="29">
        <f t="shared" si="60"/>
        <v>449.99499999999989</v>
      </c>
      <c r="IF20" s="29">
        <f t="shared" si="60"/>
        <v>449.99499999999989</v>
      </c>
      <c r="IG20" s="29">
        <f t="shared" si="60"/>
        <v>449.99499999999989</v>
      </c>
      <c r="IH20" s="29">
        <f>IH19/2</f>
        <v>514.27999999999986</v>
      </c>
      <c r="II20" s="29">
        <f t="shared" si="60"/>
        <v>449.99499999999989</v>
      </c>
      <c r="IJ20" s="29">
        <f t="shared" si="60"/>
        <v>514.27999999999986</v>
      </c>
      <c r="IK20" s="29">
        <f t="shared" si="60"/>
        <v>514.27999999999986</v>
      </c>
      <c r="IL20" s="29">
        <f t="shared" si="60"/>
        <v>514.27999999999986</v>
      </c>
      <c r="IM20" s="29">
        <f>IM19/2</f>
        <v>578.56499999999983</v>
      </c>
      <c r="IN20" s="29">
        <f t="shared" si="60"/>
        <v>514.27999999999986</v>
      </c>
      <c r="IO20" s="29">
        <f t="shared" si="60"/>
        <v>578.56499999999983</v>
      </c>
      <c r="IP20" s="29">
        <f t="shared" si="60"/>
        <v>578.56499999999983</v>
      </c>
      <c r="IQ20" s="29">
        <f t="shared" si="60"/>
        <v>578.56499999999983</v>
      </c>
      <c r="IR20" s="29">
        <f>IR19/2</f>
        <v>642.8499999999998</v>
      </c>
      <c r="IS20" s="29">
        <f t="shared" si="60"/>
        <v>578.56499999999983</v>
      </c>
      <c r="IT20" s="29">
        <f t="shared" si="60"/>
        <v>642.8499999999998</v>
      </c>
      <c r="IU20" s="29">
        <f t="shared" si="60"/>
        <v>642.8499999999998</v>
      </c>
      <c r="IV20" s="29">
        <f t="shared" si="60"/>
        <v>642.8499999999998</v>
      </c>
      <c r="IW20" s="29"/>
      <c r="IX20" s="29">
        <f t="shared" si="60"/>
        <v>642.8499999999998</v>
      </c>
      <c r="IY20" s="47"/>
      <c r="IZ20" s="47"/>
      <c r="JA20" s="47"/>
      <c r="JB20" s="48"/>
      <c r="JC20" s="48"/>
      <c r="JD20" s="49"/>
      <c r="JE20" s="50"/>
      <c r="JF20" s="51"/>
    </row>
    <row r="21" spans="1:266" s="6" customFormat="1" ht="33.75" customHeight="1" x14ac:dyDescent="0.35">
      <c r="A21" s="559"/>
      <c r="B21" s="52" t="s">
        <v>80</v>
      </c>
      <c r="C21" s="53"/>
      <c r="D21" s="54">
        <v>0</v>
      </c>
      <c r="E21" s="54">
        <v>0</v>
      </c>
      <c r="F21" s="54">
        <v>0</v>
      </c>
      <c r="G21" s="54">
        <v>0</v>
      </c>
      <c r="H21" s="54">
        <v>0</v>
      </c>
      <c r="I21" s="38">
        <v>0</v>
      </c>
      <c r="J21" s="38">
        <v>0</v>
      </c>
      <c r="K21" s="38">
        <v>0</v>
      </c>
      <c r="L21" s="38">
        <v>0</v>
      </c>
      <c r="M21" s="38">
        <v>0</v>
      </c>
      <c r="N21" s="38">
        <v>0</v>
      </c>
      <c r="O21" s="38">
        <v>0</v>
      </c>
      <c r="P21" s="38">
        <v>0</v>
      </c>
      <c r="Q21" s="38">
        <v>0</v>
      </c>
      <c r="R21" s="38">
        <v>0</v>
      </c>
      <c r="S21" s="38">
        <v>0</v>
      </c>
      <c r="T21" s="38">
        <v>0</v>
      </c>
      <c r="U21" s="38">
        <v>0</v>
      </c>
      <c r="V21" s="38">
        <v>0</v>
      </c>
      <c r="W21" s="38">
        <v>0</v>
      </c>
      <c r="X21" s="38">
        <v>0</v>
      </c>
      <c r="Y21" s="38">
        <v>0</v>
      </c>
      <c r="Z21" s="38">
        <v>0</v>
      </c>
      <c r="AA21" s="38">
        <v>0</v>
      </c>
      <c r="AB21" s="38">
        <v>0</v>
      </c>
      <c r="AC21" s="38">
        <v>0</v>
      </c>
      <c r="AD21" s="38">
        <v>0</v>
      </c>
      <c r="AE21" s="38">
        <v>0</v>
      </c>
      <c r="AF21" s="38">
        <v>0</v>
      </c>
      <c r="AG21" s="38">
        <v>0</v>
      </c>
      <c r="AH21" s="38">
        <v>0</v>
      </c>
      <c r="AI21" s="38">
        <v>0</v>
      </c>
      <c r="AJ21" s="38">
        <v>0</v>
      </c>
      <c r="AK21" s="38">
        <v>0</v>
      </c>
      <c r="AL21" s="38">
        <v>0</v>
      </c>
      <c r="AM21" s="38">
        <v>0</v>
      </c>
      <c r="AN21" s="38">
        <v>0</v>
      </c>
      <c r="AO21" s="38">
        <v>0</v>
      </c>
      <c r="AP21" s="38">
        <v>0</v>
      </c>
      <c r="AQ21" s="38">
        <v>0</v>
      </c>
      <c r="AR21" s="38">
        <v>0</v>
      </c>
      <c r="AS21" s="38">
        <v>0</v>
      </c>
      <c r="AT21" s="38">
        <v>0</v>
      </c>
      <c r="AU21" s="38">
        <v>0</v>
      </c>
      <c r="AV21" s="38">
        <v>0</v>
      </c>
      <c r="AW21" s="38">
        <v>0</v>
      </c>
      <c r="AX21" s="38">
        <v>0</v>
      </c>
      <c r="AY21" s="38">
        <v>0</v>
      </c>
      <c r="AZ21" s="38">
        <v>0</v>
      </c>
      <c r="BA21" s="38">
        <v>0</v>
      </c>
      <c r="BB21" s="38">
        <v>0</v>
      </c>
      <c r="BC21" s="38">
        <v>0</v>
      </c>
      <c r="BD21" s="38">
        <v>0</v>
      </c>
      <c r="BE21" s="38">
        <v>0</v>
      </c>
      <c r="BF21" s="38">
        <v>0</v>
      </c>
      <c r="BG21" s="38">
        <v>0</v>
      </c>
      <c r="BH21" s="38">
        <v>0</v>
      </c>
      <c r="BI21" s="38">
        <v>0</v>
      </c>
      <c r="BJ21" s="38">
        <v>0</v>
      </c>
      <c r="BK21" s="38">
        <v>0</v>
      </c>
      <c r="BL21" s="38">
        <v>0</v>
      </c>
      <c r="BM21" s="38">
        <v>0</v>
      </c>
      <c r="BN21" s="38">
        <v>0</v>
      </c>
      <c r="BO21" s="38">
        <v>0</v>
      </c>
      <c r="BP21" s="38">
        <v>0</v>
      </c>
      <c r="BQ21" s="38">
        <v>0</v>
      </c>
      <c r="BR21" s="38">
        <v>0</v>
      </c>
      <c r="BS21" s="38">
        <v>0</v>
      </c>
      <c r="BT21" s="38">
        <v>0</v>
      </c>
      <c r="BU21" s="38">
        <v>0</v>
      </c>
      <c r="BV21" s="38">
        <v>0</v>
      </c>
      <c r="BW21" s="38">
        <v>0</v>
      </c>
      <c r="BX21" s="38">
        <v>0</v>
      </c>
      <c r="BY21" s="38">
        <v>0</v>
      </c>
      <c r="BZ21" s="38">
        <v>0</v>
      </c>
      <c r="CA21" s="38">
        <v>0</v>
      </c>
      <c r="CB21" s="38">
        <v>0</v>
      </c>
      <c r="CC21" s="38">
        <v>0</v>
      </c>
      <c r="CD21" s="38">
        <v>0</v>
      </c>
      <c r="CE21" s="38">
        <v>0</v>
      </c>
      <c r="CF21" s="38">
        <v>0</v>
      </c>
      <c r="CG21" s="38">
        <v>0</v>
      </c>
      <c r="CH21" s="38">
        <v>0</v>
      </c>
      <c r="CI21" s="38">
        <v>0</v>
      </c>
      <c r="CJ21" s="38">
        <v>0</v>
      </c>
      <c r="CK21" s="38">
        <v>0</v>
      </c>
      <c r="CL21" s="38">
        <v>0</v>
      </c>
      <c r="CM21" s="38">
        <v>0</v>
      </c>
      <c r="CN21" s="38">
        <v>0</v>
      </c>
      <c r="CO21" s="38">
        <v>0</v>
      </c>
      <c r="CP21" s="38">
        <v>0</v>
      </c>
      <c r="CQ21" s="38">
        <v>0</v>
      </c>
      <c r="CR21" s="38">
        <v>0</v>
      </c>
      <c r="CS21" s="38">
        <v>0</v>
      </c>
      <c r="CT21" s="38">
        <v>0</v>
      </c>
      <c r="CU21" s="38">
        <v>0</v>
      </c>
      <c r="CV21" s="38">
        <v>0</v>
      </c>
      <c r="CW21" s="38">
        <v>0</v>
      </c>
      <c r="CX21" s="38">
        <v>0</v>
      </c>
      <c r="CY21" s="38">
        <v>0</v>
      </c>
      <c r="CZ21" s="38">
        <v>0</v>
      </c>
      <c r="DA21" s="38">
        <v>0</v>
      </c>
      <c r="DB21" s="38">
        <v>0</v>
      </c>
      <c r="DC21" s="38">
        <v>0</v>
      </c>
      <c r="DD21" s="38">
        <v>0</v>
      </c>
      <c r="DE21" s="38">
        <v>0</v>
      </c>
      <c r="DF21" s="38">
        <v>0</v>
      </c>
      <c r="DG21" s="38">
        <v>0</v>
      </c>
      <c r="DH21" s="38">
        <v>0</v>
      </c>
      <c r="DI21" s="38">
        <v>0</v>
      </c>
      <c r="DJ21" s="38">
        <v>0</v>
      </c>
      <c r="DK21" s="38">
        <v>0</v>
      </c>
      <c r="DL21" s="38">
        <v>0</v>
      </c>
      <c r="DM21" s="38">
        <v>0</v>
      </c>
      <c r="DN21" s="38">
        <v>0</v>
      </c>
      <c r="DO21" s="38">
        <v>0</v>
      </c>
      <c r="DP21" s="38">
        <v>0</v>
      </c>
      <c r="DQ21" s="38">
        <v>0</v>
      </c>
      <c r="DR21" s="38">
        <v>0</v>
      </c>
      <c r="DS21" s="38">
        <v>0</v>
      </c>
      <c r="DT21" s="38">
        <v>0</v>
      </c>
      <c r="DU21" s="38">
        <v>0</v>
      </c>
      <c r="DV21" s="38">
        <v>0</v>
      </c>
      <c r="DW21" s="38">
        <v>0</v>
      </c>
      <c r="DX21" s="38">
        <v>0</v>
      </c>
      <c r="DY21" s="38">
        <v>0</v>
      </c>
      <c r="DZ21" s="38">
        <v>0</v>
      </c>
      <c r="EA21" s="38">
        <v>0</v>
      </c>
      <c r="EB21" s="38">
        <v>0</v>
      </c>
      <c r="EC21" s="38">
        <v>0</v>
      </c>
      <c r="ED21" s="38">
        <v>0</v>
      </c>
      <c r="EE21" s="38">
        <v>0</v>
      </c>
      <c r="EF21" s="38">
        <v>0</v>
      </c>
      <c r="EG21" s="38">
        <v>0</v>
      </c>
      <c r="EH21" s="38">
        <v>0</v>
      </c>
      <c r="EI21" s="38">
        <v>0</v>
      </c>
      <c r="EJ21" s="38">
        <v>0</v>
      </c>
      <c r="EK21" s="38">
        <v>0</v>
      </c>
      <c r="EL21" s="38">
        <v>0</v>
      </c>
      <c r="EM21" s="38">
        <v>0</v>
      </c>
      <c r="EN21" s="38">
        <v>0</v>
      </c>
      <c r="EO21" s="38">
        <v>0</v>
      </c>
      <c r="EP21" s="38">
        <v>0</v>
      </c>
      <c r="EQ21" s="38">
        <v>0</v>
      </c>
      <c r="ER21" s="38">
        <v>0</v>
      </c>
      <c r="ES21" s="38">
        <v>0</v>
      </c>
      <c r="ET21" s="38">
        <v>0</v>
      </c>
      <c r="EU21" s="38">
        <v>0</v>
      </c>
      <c r="EV21" s="38">
        <v>0</v>
      </c>
      <c r="EW21" s="38">
        <v>0</v>
      </c>
      <c r="EX21" s="38">
        <v>0</v>
      </c>
      <c r="EY21" s="38">
        <v>0</v>
      </c>
      <c r="EZ21" s="38">
        <v>0</v>
      </c>
      <c r="FA21" s="38">
        <v>0</v>
      </c>
      <c r="FB21" s="38">
        <v>0</v>
      </c>
      <c r="FC21" s="38">
        <v>0</v>
      </c>
      <c r="FD21" s="38">
        <v>0</v>
      </c>
      <c r="FE21" s="38">
        <v>0</v>
      </c>
      <c r="FF21" s="38">
        <v>0</v>
      </c>
      <c r="FG21" s="38">
        <v>0</v>
      </c>
      <c r="FH21" s="38">
        <v>0</v>
      </c>
      <c r="FI21" s="38">
        <v>0</v>
      </c>
      <c r="FJ21" s="38">
        <v>0</v>
      </c>
      <c r="FK21" s="38">
        <v>0</v>
      </c>
      <c r="FL21" s="38">
        <v>0</v>
      </c>
      <c r="FM21" s="38">
        <v>0</v>
      </c>
      <c r="FN21" s="38">
        <v>0</v>
      </c>
      <c r="FO21" s="38">
        <v>0</v>
      </c>
      <c r="FP21" s="38">
        <v>0</v>
      </c>
      <c r="FQ21" s="38">
        <v>0</v>
      </c>
      <c r="FR21" s="38">
        <v>0</v>
      </c>
      <c r="FS21" s="38">
        <v>0</v>
      </c>
      <c r="FT21" s="38">
        <v>0</v>
      </c>
      <c r="FU21" s="38">
        <v>0</v>
      </c>
      <c r="FV21" s="38">
        <v>0</v>
      </c>
      <c r="FW21" s="38">
        <v>0</v>
      </c>
      <c r="FX21" s="38">
        <v>0</v>
      </c>
      <c r="FY21" s="38">
        <v>0</v>
      </c>
      <c r="FZ21" s="38">
        <v>0</v>
      </c>
      <c r="GA21" s="38">
        <v>0</v>
      </c>
      <c r="GB21" s="38">
        <v>0</v>
      </c>
      <c r="GC21" s="38">
        <v>0</v>
      </c>
      <c r="GD21" s="38">
        <v>0</v>
      </c>
      <c r="GE21" s="38">
        <v>0</v>
      </c>
      <c r="GF21" s="38">
        <v>0</v>
      </c>
      <c r="GG21" s="38">
        <v>0</v>
      </c>
      <c r="GH21" s="38">
        <v>0</v>
      </c>
      <c r="GI21" s="38">
        <v>0</v>
      </c>
      <c r="GJ21" s="38">
        <v>0</v>
      </c>
      <c r="GK21" s="38">
        <v>0</v>
      </c>
      <c r="GL21" s="38">
        <v>0</v>
      </c>
      <c r="GM21" s="38">
        <v>0</v>
      </c>
      <c r="GN21" s="38">
        <v>0</v>
      </c>
      <c r="GO21" s="38">
        <v>0</v>
      </c>
      <c r="GP21" s="38">
        <v>0</v>
      </c>
      <c r="GQ21" s="38">
        <v>0</v>
      </c>
      <c r="GR21" s="38">
        <v>0</v>
      </c>
      <c r="GS21" s="38">
        <v>0</v>
      </c>
      <c r="GT21" s="38">
        <v>0</v>
      </c>
      <c r="GU21" s="38">
        <v>0</v>
      </c>
      <c r="GV21" s="38">
        <v>0</v>
      </c>
      <c r="GW21" s="38">
        <v>0</v>
      </c>
      <c r="GX21" s="38">
        <v>0</v>
      </c>
      <c r="GY21" s="38">
        <v>0</v>
      </c>
      <c r="GZ21" s="38">
        <v>0</v>
      </c>
      <c r="HA21" s="38">
        <v>0</v>
      </c>
      <c r="HB21" s="38">
        <v>0</v>
      </c>
      <c r="HC21" s="38">
        <v>0</v>
      </c>
      <c r="HD21" s="38">
        <v>0</v>
      </c>
      <c r="HE21" s="38">
        <v>0</v>
      </c>
      <c r="HF21" s="38">
        <v>0</v>
      </c>
      <c r="HG21" s="38">
        <v>0</v>
      </c>
      <c r="HH21" s="38">
        <v>0</v>
      </c>
      <c r="HI21" s="38">
        <v>0</v>
      </c>
      <c r="HJ21" s="38">
        <v>0</v>
      </c>
      <c r="HK21" s="38">
        <v>0</v>
      </c>
      <c r="HL21" s="38">
        <v>0</v>
      </c>
      <c r="HM21" s="38">
        <v>0</v>
      </c>
      <c r="HN21" s="38">
        <v>0</v>
      </c>
      <c r="HO21" s="38">
        <v>0</v>
      </c>
      <c r="HP21" s="38">
        <v>0</v>
      </c>
      <c r="HQ21" s="38">
        <v>0</v>
      </c>
      <c r="HR21" s="38">
        <v>0</v>
      </c>
      <c r="HS21" s="38">
        <v>0</v>
      </c>
      <c r="HT21" s="38">
        <v>0</v>
      </c>
      <c r="HU21" s="38">
        <v>0</v>
      </c>
      <c r="HV21" s="38">
        <v>0</v>
      </c>
      <c r="HW21" s="38">
        <v>0</v>
      </c>
      <c r="HX21" s="38">
        <v>0</v>
      </c>
      <c r="HY21" s="38">
        <v>0</v>
      </c>
      <c r="HZ21" s="38">
        <v>0</v>
      </c>
      <c r="IA21" s="38">
        <v>0</v>
      </c>
      <c r="IB21" s="38">
        <v>0</v>
      </c>
      <c r="IC21" s="38">
        <v>0</v>
      </c>
      <c r="ID21" s="38">
        <v>0</v>
      </c>
      <c r="IE21" s="38">
        <v>0</v>
      </c>
      <c r="IF21" s="38">
        <v>0</v>
      </c>
      <c r="IG21" s="38">
        <v>0</v>
      </c>
      <c r="IH21" s="38">
        <v>0</v>
      </c>
      <c r="II21" s="38">
        <v>0</v>
      </c>
      <c r="IJ21" s="38">
        <v>0</v>
      </c>
      <c r="IK21" s="38">
        <v>0</v>
      </c>
      <c r="IL21" s="38">
        <v>0</v>
      </c>
      <c r="IM21" s="38">
        <v>0</v>
      </c>
      <c r="IN21" s="38">
        <v>0</v>
      </c>
      <c r="IO21" s="38">
        <v>0</v>
      </c>
      <c r="IP21" s="38">
        <v>0</v>
      </c>
      <c r="IQ21" s="38">
        <v>0</v>
      </c>
      <c r="IR21" s="38">
        <v>0</v>
      </c>
      <c r="IS21" s="38">
        <v>0</v>
      </c>
      <c r="IT21" s="38">
        <v>0</v>
      </c>
      <c r="IU21" s="38">
        <v>0</v>
      </c>
      <c r="IV21" s="38">
        <v>0</v>
      </c>
      <c r="IW21" s="38">
        <v>0</v>
      </c>
      <c r="IX21" s="38">
        <v>0</v>
      </c>
      <c r="IY21" s="45"/>
      <c r="IZ21" s="45"/>
      <c r="JA21" s="45"/>
      <c r="JB21" s="38"/>
      <c r="JC21" s="38"/>
      <c r="JD21" s="40"/>
      <c r="JE21" s="42"/>
      <c r="JF21" s="44"/>
    </row>
    <row r="22" spans="1:266" ht="13.5" customHeight="1" x14ac:dyDescent="0.35">
      <c r="A22" s="55"/>
      <c r="B22" s="55"/>
      <c r="C22" s="55"/>
      <c r="D22" s="56"/>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row>
    <row r="23" spans="1:266" x14ac:dyDescent="0.35">
      <c r="A23" s="170" t="s">
        <v>863</v>
      </c>
      <c r="B23" s="58"/>
      <c r="C23" s="58"/>
      <c r="D23" s="8"/>
      <c r="E23" s="58"/>
      <c r="F23" s="58"/>
      <c r="G23" s="58"/>
      <c r="H23" s="58"/>
      <c r="I23" s="58"/>
      <c r="J23" s="58"/>
      <c r="K23" s="58"/>
      <c r="L23" s="58"/>
      <c r="M23" s="58"/>
      <c r="N23" s="58"/>
      <c r="O23" s="58"/>
      <c r="P23" s="58"/>
      <c r="Q23" s="58"/>
      <c r="R23" s="58"/>
      <c r="S23" s="58"/>
      <c r="T23" s="58"/>
      <c r="U23" s="58"/>
      <c r="V23" s="58"/>
    </row>
    <row r="24" spans="1:266" ht="31.5" customHeight="1" x14ac:dyDescent="0.55000000000000004">
      <c r="A24" s="96"/>
      <c r="B24" s="102" t="s">
        <v>781</v>
      </c>
      <c r="C24" s="103"/>
      <c r="D24" s="103"/>
      <c r="E24" s="103"/>
      <c r="F24" s="95"/>
      <c r="G24" s="95"/>
      <c r="H24" s="95"/>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5"/>
      <c r="BA24" s="59"/>
    </row>
    <row r="25" spans="1:266" ht="14.25" customHeight="1" x14ac:dyDescent="0.45">
      <c r="A25" s="108"/>
      <c r="B25" s="113" t="s">
        <v>787</v>
      </c>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10"/>
      <c r="BA25" s="110"/>
      <c r="BB25" s="110"/>
      <c r="BC25" s="110"/>
      <c r="BD25" s="110"/>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c r="CH25" s="110"/>
      <c r="CI25" s="110"/>
      <c r="CJ25" s="110"/>
      <c r="CK25" s="110"/>
      <c r="CL25" s="110"/>
      <c r="CM25" s="110"/>
      <c r="CN25" s="110"/>
      <c r="CO25" s="110"/>
      <c r="CP25" s="110"/>
      <c r="CQ25" s="110"/>
      <c r="CR25" s="110"/>
      <c r="CS25" s="110"/>
      <c r="CT25" s="110"/>
      <c r="CU25" s="110"/>
      <c r="CV25" s="110"/>
      <c r="CW25" s="110"/>
      <c r="CX25" s="110"/>
      <c r="CY25" s="110"/>
      <c r="CZ25" s="110"/>
      <c r="DA25" s="110"/>
      <c r="DB25" s="110"/>
      <c r="DC25" s="110"/>
      <c r="DD25" s="110"/>
      <c r="DE25" s="110"/>
      <c r="DF25" s="110"/>
      <c r="DG25" s="110"/>
      <c r="DH25" s="110"/>
      <c r="DI25" s="110"/>
      <c r="DJ25" s="110"/>
      <c r="DK25" s="110"/>
      <c r="DL25" s="110"/>
      <c r="DM25" s="110"/>
      <c r="DN25" s="110"/>
      <c r="DO25" s="110"/>
      <c r="DP25" s="110"/>
      <c r="DQ25" s="110"/>
      <c r="DR25" s="110"/>
      <c r="DS25" s="110"/>
      <c r="DT25" s="110"/>
      <c r="DU25" s="110"/>
      <c r="DV25" s="110"/>
      <c r="DW25" s="110"/>
      <c r="DX25" s="110"/>
      <c r="DY25" s="110"/>
      <c r="DZ25" s="110"/>
      <c r="EA25" s="110"/>
      <c r="EB25" s="110"/>
      <c r="EC25" s="110"/>
      <c r="ED25" s="110"/>
      <c r="EE25" s="110"/>
      <c r="EF25" s="110"/>
      <c r="EG25" s="110"/>
      <c r="EH25" s="110"/>
      <c r="EI25" s="110"/>
      <c r="EJ25" s="110"/>
      <c r="EK25" s="110"/>
      <c r="EL25" s="110"/>
      <c r="EM25" s="110"/>
      <c r="EN25" s="110"/>
      <c r="EO25" s="110"/>
      <c r="EP25" s="110"/>
      <c r="EQ25" s="110"/>
      <c r="ER25" s="110"/>
      <c r="ES25" s="110"/>
      <c r="ET25" s="110"/>
    </row>
    <row r="26" spans="1:266" x14ac:dyDescent="0.35">
      <c r="A26" s="60" t="s">
        <v>782</v>
      </c>
      <c r="B26" s="105" t="s">
        <v>92</v>
      </c>
      <c r="C26" s="105" t="s">
        <v>93</v>
      </c>
      <c r="D26" s="105" t="s">
        <v>94</v>
      </c>
      <c r="E26" s="105" t="s">
        <v>95</v>
      </c>
      <c r="F26" s="105" t="s">
        <v>96</v>
      </c>
      <c r="G26" s="105" t="s">
        <v>97</v>
      </c>
      <c r="H26" s="105" t="s">
        <v>98</v>
      </c>
      <c r="I26" s="105" t="s">
        <v>99</v>
      </c>
      <c r="J26" s="105" t="s">
        <v>100</v>
      </c>
      <c r="K26" s="105" t="s">
        <v>101</v>
      </c>
      <c r="L26" s="105" t="s">
        <v>102</v>
      </c>
      <c r="M26" s="105" t="s">
        <v>103</v>
      </c>
      <c r="N26" s="105" t="s">
        <v>104</v>
      </c>
      <c r="O26" s="105" t="s">
        <v>105</v>
      </c>
      <c r="P26" s="105" t="s">
        <v>106</v>
      </c>
      <c r="Q26" s="105" t="s">
        <v>107</v>
      </c>
      <c r="R26" s="105" t="s">
        <v>108</v>
      </c>
      <c r="S26" s="105" t="s">
        <v>109</v>
      </c>
      <c r="T26" s="105" t="s">
        <v>110</v>
      </c>
      <c r="U26" s="106" t="s">
        <v>111</v>
      </c>
      <c r="V26" s="105" t="s">
        <v>112</v>
      </c>
      <c r="W26" s="106" t="s">
        <v>113</v>
      </c>
      <c r="X26" s="106" t="s">
        <v>114</v>
      </c>
      <c r="Y26" s="106" t="s">
        <v>115</v>
      </c>
      <c r="Z26" s="105" t="s">
        <v>116</v>
      </c>
      <c r="AA26" s="106" t="s">
        <v>117</v>
      </c>
      <c r="AB26" s="106" t="s">
        <v>118</v>
      </c>
      <c r="AC26" s="106" t="s">
        <v>119</v>
      </c>
      <c r="AD26" s="105" t="s">
        <v>120</v>
      </c>
      <c r="AE26" s="106" t="s">
        <v>121</v>
      </c>
      <c r="AF26" s="106" t="s">
        <v>122</v>
      </c>
      <c r="AG26" s="106" t="s">
        <v>123</v>
      </c>
      <c r="AH26" s="105" t="s">
        <v>124</v>
      </c>
      <c r="AI26" s="106" t="s">
        <v>125</v>
      </c>
      <c r="AJ26" s="106" t="s">
        <v>126</v>
      </c>
      <c r="AK26" s="106" t="s">
        <v>127</v>
      </c>
      <c r="AL26" s="105" t="s">
        <v>128</v>
      </c>
      <c r="AM26" s="106" t="s">
        <v>129</v>
      </c>
      <c r="AN26" s="106" t="s">
        <v>130</v>
      </c>
      <c r="AO26" s="106" t="s">
        <v>131</v>
      </c>
      <c r="AP26" s="105" t="s">
        <v>132</v>
      </c>
      <c r="AQ26" s="106" t="s">
        <v>133</v>
      </c>
      <c r="AR26" s="106" t="s">
        <v>134</v>
      </c>
      <c r="AS26" s="106" t="s">
        <v>135</v>
      </c>
      <c r="AT26" s="105" t="s">
        <v>136</v>
      </c>
      <c r="AU26" s="106" t="s">
        <v>137</v>
      </c>
      <c r="AV26" s="106" t="s">
        <v>138</v>
      </c>
      <c r="AW26" s="106" t="s">
        <v>139</v>
      </c>
      <c r="AX26" s="105" t="s">
        <v>140</v>
      </c>
      <c r="AY26" s="106" t="s">
        <v>141</v>
      </c>
      <c r="AZ26" s="106" t="s">
        <v>142</v>
      </c>
      <c r="BA26" s="106" t="s">
        <v>143</v>
      </c>
      <c r="BB26" s="105" t="s">
        <v>144</v>
      </c>
      <c r="BC26" s="106" t="s">
        <v>145</v>
      </c>
      <c r="BD26" s="106" t="s">
        <v>146</v>
      </c>
      <c r="BE26" s="106" t="s">
        <v>147</v>
      </c>
      <c r="BF26" s="105" t="s">
        <v>148</v>
      </c>
      <c r="BG26" s="106" t="s">
        <v>149</v>
      </c>
      <c r="BH26" s="106" t="s">
        <v>150</v>
      </c>
      <c r="BI26" s="106" t="s">
        <v>151</v>
      </c>
      <c r="BJ26" s="105" t="s">
        <v>152</v>
      </c>
      <c r="BK26" s="106" t="s">
        <v>153</v>
      </c>
      <c r="BL26" s="106" t="s">
        <v>154</v>
      </c>
      <c r="BM26" s="106" t="s">
        <v>155</v>
      </c>
      <c r="BN26" s="105" t="s">
        <v>156</v>
      </c>
      <c r="BO26" s="106" t="s">
        <v>157</v>
      </c>
      <c r="BP26" s="106" t="s">
        <v>158</v>
      </c>
      <c r="BQ26" s="106" t="s">
        <v>159</v>
      </c>
      <c r="BR26" s="105" t="s">
        <v>160</v>
      </c>
      <c r="BS26" s="106" t="s">
        <v>161</v>
      </c>
      <c r="BT26" s="106" t="s">
        <v>162</v>
      </c>
      <c r="BU26" s="106" t="s">
        <v>163</v>
      </c>
      <c r="BV26" s="105" t="s">
        <v>164</v>
      </c>
      <c r="BW26" s="106" t="s">
        <v>165</v>
      </c>
      <c r="BX26" s="106" t="s">
        <v>166</v>
      </c>
      <c r="BY26" s="106" t="s">
        <v>167</v>
      </c>
      <c r="BZ26" s="105" t="s">
        <v>168</v>
      </c>
      <c r="CA26" s="106" t="s">
        <v>169</v>
      </c>
      <c r="CB26" s="106" t="s">
        <v>170</v>
      </c>
      <c r="CC26" s="106" t="s">
        <v>171</v>
      </c>
      <c r="CD26" s="105" t="s">
        <v>172</v>
      </c>
      <c r="CE26" s="106" t="s">
        <v>173</v>
      </c>
      <c r="CF26" s="106" t="s">
        <v>174</v>
      </c>
      <c r="CG26" s="106" t="s">
        <v>175</v>
      </c>
      <c r="CH26" s="105" t="s">
        <v>176</v>
      </c>
      <c r="CI26" s="106" t="s">
        <v>177</v>
      </c>
      <c r="CJ26" s="106" t="s">
        <v>178</v>
      </c>
      <c r="CK26" s="106" t="s">
        <v>179</v>
      </c>
      <c r="CL26" s="105" t="s">
        <v>180</v>
      </c>
      <c r="CM26" s="106" t="s">
        <v>181</v>
      </c>
      <c r="CN26" s="106" t="s">
        <v>182</v>
      </c>
      <c r="CO26" s="106" t="s">
        <v>183</v>
      </c>
      <c r="CP26" s="105" t="s">
        <v>184</v>
      </c>
      <c r="CQ26" s="106" t="s">
        <v>185</v>
      </c>
      <c r="CR26" s="106" t="s">
        <v>186</v>
      </c>
      <c r="CS26" s="106" t="s">
        <v>187</v>
      </c>
      <c r="CT26" s="105" t="s">
        <v>188</v>
      </c>
      <c r="CU26" s="106" t="s">
        <v>189</v>
      </c>
      <c r="CV26" s="106" t="s">
        <v>190</v>
      </c>
      <c r="CW26" s="107" t="s">
        <v>719</v>
      </c>
      <c r="CX26" s="107" t="s">
        <v>720</v>
      </c>
      <c r="CY26" s="107" t="s">
        <v>721</v>
      </c>
      <c r="CZ26" s="107" t="s">
        <v>722</v>
      </c>
      <c r="DA26" s="107" t="s">
        <v>723</v>
      </c>
      <c r="DB26" s="107" t="s">
        <v>724</v>
      </c>
      <c r="DC26" s="107" t="s">
        <v>725</v>
      </c>
      <c r="DD26" s="107" t="s">
        <v>726</v>
      </c>
      <c r="DE26" s="107" t="s">
        <v>727</v>
      </c>
      <c r="DF26" s="107" t="s">
        <v>728</v>
      </c>
      <c r="DG26" s="4" t="s">
        <v>729</v>
      </c>
      <c r="DH26" s="4" t="s">
        <v>730</v>
      </c>
      <c r="DI26" s="4" t="s">
        <v>731</v>
      </c>
      <c r="DJ26" s="4" t="s">
        <v>732</v>
      </c>
      <c r="DK26" s="4" t="s">
        <v>733</v>
      </c>
      <c r="DL26" s="4" t="s">
        <v>734</v>
      </c>
      <c r="DM26" s="4" t="s">
        <v>735</v>
      </c>
      <c r="DN26" s="97" t="s">
        <v>736</v>
      </c>
      <c r="DO26" s="97" t="s">
        <v>737</v>
      </c>
      <c r="DP26" s="97" t="s">
        <v>738</v>
      </c>
      <c r="DQ26" s="97" t="s">
        <v>739</v>
      </c>
      <c r="DR26" s="97" t="s">
        <v>740</v>
      </c>
      <c r="DS26" s="97" t="s">
        <v>741</v>
      </c>
      <c r="DT26" s="97" t="s">
        <v>742</v>
      </c>
      <c r="DU26" s="97" t="s">
        <v>743</v>
      </c>
      <c r="DV26" s="97" t="s">
        <v>744</v>
      </c>
      <c r="DW26" s="97" t="s">
        <v>745</v>
      </c>
      <c r="DX26" s="97" t="s">
        <v>746</v>
      </c>
      <c r="DY26" s="97" t="s">
        <v>747</v>
      </c>
      <c r="DZ26" s="97" t="s">
        <v>748</v>
      </c>
      <c r="EA26" s="97" t="s">
        <v>749</v>
      </c>
      <c r="EB26" s="97" t="s">
        <v>750</v>
      </c>
      <c r="EC26" s="97" t="s">
        <v>751</v>
      </c>
      <c r="ED26" s="97" t="s">
        <v>752</v>
      </c>
      <c r="EE26" s="97" t="s">
        <v>753</v>
      </c>
      <c r="EF26" s="97" t="s">
        <v>754</v>
      </c>
      <c r="EG26" s="97" t="s">
        <v>755</v>
      </c>
      <c r="EH26" s="97" t="s">
        <v>756</v>
      </c>
      <c r="EI26" s="97" t="s">
        <v>757</v>
      </c>
      <c r="EJ26" s="97" t="s">
        <v>758</v>
      </c>
      <c r="EK26" s="97" t="s">
        <v>759</v>
      </c>
      <c r="EL26" s="97" t="s">
        <v>760</v>
      </c>
      <c r="EM26" s="97" t="s">
        <v>761</v>
      </c>
      <c r="EN26" s="97" t="s">
        <v>762</v>
      </c>
      <c r="EO26" s="97" t="s">
        <v>763</v>
      </c>
      <c r="EP26" s="97" t="s">
        <v>764</v>
      </c>
      <c r="EQ26" s="97" t="s">
        <v>765</v>
      </c>
      <c r="ER26" s="97" t="s">
        <v>766</v>
      </c>
      <c r="ES26" s="97" t="s">
        <v>767</v>
      </c>
      <c r="ET26" s="97" t="s">
        <v>768</v>
      </c>
    </row>
    <row r="27" spans="1:266" x14ac:dyDescent="0.35">
      <c r="A27" s="61">
        <v>1</v>
      </c>
      <c r="B27" s="26">
        <v>9.1765620512820494</v>
      </c>
      <c r="C27" s="26">
        <v>9.1765620512820494</v>
      </c>
      <c r="D27" s="26">
        <v>10.285538461538462</v>
      </c>
      <c r="E27" s="26">
        <v>11.264348717948721</v>
      </c>
      <c r="F27" s="26">
        <v>12.568574358974359</v>
      </c>
      <c r="G27" s="26">
        <v>13.872800000000005</v>
      </c>
      <c r="H27" s="26">
        <v>15.144484102564105</v>
      </c>
      <c r="I27" s="26">
        <v>15.928045128205127</v>
      </c>
      <c r="J27" s="26">
        <v>16.711606153846152</v>
      </c>
      <c r="K27" s="26">
        <v>17.495167179487179</v>
      </c>
      <c r="L27" s="26">
        <v>18.2787282051282</v>
      </c>
      <c r="M27" s="26">
        <v>19.062289230769231</v>
      </c>
      <c r="N27" s="26">
        <v>19.845850256410252</v>
      </c>
      <c r="O27" s="26">
        <v>20.629411282051283</v>
      </c>
      <c r="P27" s="26">
        <v>21.412972307692304</v>
      </c>
      <c r="Q27" s="26">
        <v>22.196533333333331</v>
      </c>
      <c r="R27" s="26">
        <v>22.980094358974359</v>
      </c>
      <c r="S27" s="26">
        <v>23.763655384615394</v>
      </c>
      <c r="T27" s="26">
        <v>24.547216410256414</v>
      </c>
      <c r="U27" s="26">
        <v>25.330777435897446</v>
      </c>
      <c r="V27" s="26">
        <v>26.114338461538477</v>
      </c>
      <c r="W27" s="26">
        <v>26.897899487179497</v>
      </c>
      <c r="X27" s="26">
        <v>27.681460512820525</v>
      </c>
      <c r="Y27" s="26">
        <v>28.465021538461549</v>
      </c>
      <c r="Z27" s="26">
        <v>29.248582564102584</v>
      </c>
      <c r="AA27" s="26">
        <v>30.032143589743615</v>
      </c>
      <c r="AB27" s="26">
        <v>30.815704615384639</v>
      </c>
      <c r="AC27" s="26">
        <v>31.59926564102566</v>
      </c>
      <c r="AD27" s="26">
        <v>32.382826666666702</v>
      </c>
      <c r="AE27" s="26">
        <v>33.166387692307723</v>
      </c>
      <c r="AF27" s="26">
        <v>33.949948717948743</v>
      </c>
      <c r="AG27" s="26">
        <v>34.733509743589778</v>
      </c>
      <c r="AH27" s="26">
        <v>35.517070769230806</v>
      </c>
      <c r="AI27" s="26">
        <v>36.300631794871833</v>
      </c>
      <c r="AJ27" s="26">
        <v>37.084192820512861</v>
      </c>
      <c r="AK27" s="26">
        <v>37.867753846153896</v>
      </c>
      <c r="AL27" s="26">
        <v>38.651314871794902</v>
      </c>
      <c r="AM27" s="26">
        <v>39.43487589743593</v>
      </c>
      <c r="AN27" s="26">
        <v>40.218436923076972</v>
      </c>
      <c r="AO27" s="26">
        <v>42.563991794871832</v>
      </c>
      <c r="AP27" s="26">
        <v>43.347552820512874</v>
      </c>
      <c r="AQ27" s="26">
        <v>44.131113846153902</v>
      </c>
      <c r="AR27" s="26">
        <v>44.914674871794922</v>
      </c>
      <c r="AS27" s="26">
        <v>45.698235897435957</v>
      </c>
      <c r="AT27" s="26">
        <v>46.481796923076985</v>
      </c>
      <c r="AU27" s="26">
        <v>47.265357948718012</v>
      </c>
      <c r="AV27" s="26">
        <v>48.048918974359033</v>
      </c>
      <c r="AW27" s="26">
        <v>47.270486153846228</v>
      </c>
      <c r="AX27" s="26">
        <v>48.054047179487235</v>
      </c>
      <c r="AY27" s="26">
        <v>48.837608205128269</v>
      </c>
      <c r="AZ27" s="26">
        <v>49.621169230769297</v>
      </c>
      <c r="BA27" s="26">
        <v>50.404730256410325</v>
      </c>
      <c r="BB27" s="26">
        <v>51.18829128205136</v>
      </c>
      <c r="BC27" s="26">
        <v>51.97185230769238</v>
      </c>
      <c r="BD27" s="26">
        <v>52.755413333333415</v>
      </c>
      <c r="BE27" s="26">
        <v>53.538974358974436</v>
      </c>
      <c r="BF27" s="26">
        <v>54.322535384615477</v>
      </c>
      <c r="BG27" s="26">
        <v>55.106096410256505</v>
      </c>
      <c r="BH27" s="26">
        <v>55.889657435897512</v>
      </c>
      <c r="BI27" s="26">
        <v>56.673218461538539</v>
      </c>
      <c r="BJ27" s="26">
        <v>57.456779487179567</v>
      </c>
      <c r="BK27" s="26">
        <v>58.240340512820595</v>
      </c>
      <c r="BL27" s="26">
        <v>59.023901538461644</v>
      </c>
      <c r="BM27" s="26">
        <v>59.807462564102664</v>
      </c>
      <c r="BN27" s="26">
        <v>60.591023589743678</v>
      </c>
      <c r="BO27" s="26">
        <v>61.37458461538472</v>
      </c>
      <c r="BP27" s="26">
        <v>62.158145641025733</v>
      </c>
      <c r="BQ27" s="26">
        <v>62.941706666666775</v>
      </c>
      <c r="BR27" s="26">
        <v>63.72526769230781</v>
      </c>
      <c r="BS27" s="26">
        <v>64.508828717948845</v>
      </c>
      <c r="BT27" s="26">
        <v>65.292389743589851</v>
      </c>
      <c r="BU27" s="26">
        <v>66.075950769230872</v>
      </c>
      <c r="BV27" s="26">
        <v>66.859511794871906</v>
      </c>
      <c r="BW27" s="26">
        <v>67.643072820512941</v>
      </c>
      <c r="BX27" s="26">
        <v>68.426633846153962</v>
      </c>
      <c r="BY27" s="26">
        <v>69.210194871794997</v>
      </c>
      <c r="BZ27" s="26">
        <v>69.993755897436017</v>
      </c>
      <c r="CA27" s="26">
        <v>70.777316923077024</v>
      </c>
      <c r="CB27" s="26">
        <v>71.560877948718073</v>
      </c>
      <c r="CC27" s="26">
        <v>72.344438974359107</v>
      </c>
      <c r="CD27" s="26">
        <v>73.128000000000128</v>
      </c>
      <c r="CE27" s="26">
        <v>73.911561025641163</v>
      </c>
      <c r="CF27" s="26">
        <v>74.695122051282169</v>
      </c>
      <c r="CG27" s="26">
        <v>75.478683076923218</v>
      </c>
      <c r="CH27" s="26">
        <v>76.262244102564239</v>
      </c>
      <c r="CI27" s="26">
        <v>77.045805128205245</v>
      </c>
      <c r="CJ27" s="26">
        <v>77.829366153846294</v>
      </c>
      <c r="CK27" s="26">
        <v>78.612927179487301</v>
      </c>
      <c r="CL27" s="26">
        <v>79.39648820512835</v>
      </c>
      <c r="CM27" s="26">
        <v>80.180049230769356</v>
      </c>
      <c r="CN27" s="26">
        <v>80.963610256410405</v>
      </c>
      <c r="CO27" s="26">
        <v>81.747171282051411</v>
      </c>
      <c r="CP27" s="26">
        <v>82.530732307692475</v>
      </c>
      <c r="CQ27" s="26">
        <v>83.314293333333495</v>
      </c>
      <c r="CR27" s="26">
        <v>84.097854358974502</v>
      </c>
      <c r="CS27" s="26">
        <v>84.881415384615522</v>
      </c>
      <c r="CT27" s="26">
        <v>85.664976410256543</v>
      </c>
      <c r="CU27" s="26">
        <v>86.448537435897578</v>
      </c>
      <c r="CV27" s="26">
        <v>87.232098461538598</v>
      </c>
      <c r="CW27" s="26">
        <v>88.309021538461678</v>
      </c>
      <c r="CX27" s="26">
        <v>89.385944615384759</v>
      </c>
      <c r="CY27" s="26">
        <v>90.462867692307839</v>
      </c>
      <c r="CZ27" s="26">
        <v>91.539790769230919</v>
      </c>
      <c r="DA27" s="26">
        <v>92.616713846153999</v>
      </c>
      <c r="DB27" s="26">
        <v>93.693636923077079</v>
      </c>
      <c r="DC27" s="26">
        <v>94.77056000000016</v>
      </c>
      <c r="DD27" s="26">
        <v>95.84748307692324</v>
      </c>
      <c r="DE27" s="26">
        <v>96.92440615384632</v>
      </c>
      <c r="DF27" s="26">
        <v>98.0013292307694</v>
      </c>
      <c r="DG27" s="26">
        <f>CW27/0.65</f>
        <v>135.8600331360949</v>
      </c>
      <c r="DH27" s="26">
        <f>CX27/0.65</f>
        <v>137.51683786982269</v>
      </c>
      <c r="DI27" s="26">
        <f>CY27/0.65</f>
        <v>139.17364260355052</v>
      </c>
      <c r="DJ27" s="26">
        <f t="shared" ref="DJ27:DP42" si="61">CZ27/0.65</f>
        <v>140.83044733727834</v>
      </c>
      <c r="DK27" s="26">
        <f t="shared" si="61"/>
        <v>142.48725207100614</v>
      </c>
      <c r="DL27" s="26">
        <f t="shared" si="61"/>
        <v>144.14405680473396</v>
      </c>
      <c r="DM27" s="26">
        <f t="shared" si="61"/>
        <v>145.80086153846179</v>
      </c>
      <c r="DN27" s="26">
        <f t="shared" si="61"/>
        <v>147.45766627218958</v>
      </c>
      <c r="DO27" s="26">
        <f t="shared" si="61"/>
        <v>149.11447100591741</v>
      </c>
      <c r="DP27" s="26">
        <f t="shared" si="61"/>
        <v>150.77127573964523</v>
      </c>
      <c r="DQ27" s="26">
        <v>109.8474830769233</v>
      </c>
      <c r="DR27" s="26">
        <v>110.92440615384638</v>
      </c>
      <c r="DS27" s="26">
        <v>112.00132923076946</v>
      </c>
      <c r="DT27" s="26">
        <v>113.07825230769254</v>
      </c>
      <c r="DU27" s="26">
        <v>114.15517538461562</v>
      </c>
      <c r="DV27" s="26">
        <v>115.2320984615387</v>
      </c>
      <c r="DW27" s="26">
        <v>116.30902153846178</v>
      </c>
      <c r="DX27" s="26">
        <v>117.38594461538486</v>
      </c>
      <c r="DY27" s="26">
        <v>118.46286769230794</v>
      </c>
      <c r="DZ27" s="26">
        <v>119.53979076923102</v>
      </c>
      <c r="EA27" s="26">
        <v>120.6167138461541</v>
      </c>
      <c r="EB27" s="26">
        <v>121.69363692307718</v>
      </c>
      <c r="EC27" s="26">
        <v>122.77056000000026</v>
      </c>
      <c r="ED27" s="26">
        <v>123.84748307692334</v>
      </c>
      <c r="EE27" s="26">
        <v>124.92440615384643</v>
      </c>
      <c r="EF27" s="26">
        <v>126.00132923076951</v>
      </c>
      <c r="EG27" s="26">
        <v>127.07825230769259</v>
      </c>
      <c r="EH27" s="26">
        <v>128.15517538461566</v>
      </c>
      <c r="EI27" s="26">
        <v>129.23209846153875</v>
      </c>
      <c r="EJ27" s="26">
        <v>130.30902153846182</v>
      </c>
      <c r="EK27" s="26">
        <v>131.38594461538491</v>
      </c>
      <c r="EL27" s="26">
        <v>132.46286769230801</v>
      </c>
      <c r="EM27" s="26">
        <v>133.53979076923108</v>
      </c>
      <c r="EN27" s="26">
        <v>134.61671384615417</v>
      </c>
      <c r="EO27" s="26">
        <v>135.69363692307724</v>
      </c>
      <c r="EP27" s="26">
        <v>136.77056000000033</v>
      </c>
      <c r="EQ27" s="26">
        <v>137.8474830769234</v>
      </c>
      <c r="ER27" s="26">
        <v>138.92440615384649</v>
      </c>
      <c r="ES27" s="26">
        <v>140.00132923076956</v>
      </c>
      <c r="ET27" s="26">
        <v>141.07825230769265</v>
      </c>
      <c r="EU27" s="26"/>
    </row>
    <row r="28" spans="1:266" x14ac:dyDescent="0.35">
      <c r="A28" s="61">
        <v>5</v>
      </c>
      <c r="B28" s="26">
        <v>7.8370820512820547</v>
      </c>
      <c r="C28" s="26">
        <v>7.8370820512820547</v>
      </c>
      <c r="D28" s="26">
        <v>8.8193794871794857</v>
      </c>
      <c r="E28" s="26">
        <v>9.6828769230769254</v>
      </c>
      <c r="F28" s="26">
        <v>10.843374358974364</v>
      </c>
      <c r="G28" s="26">
        <v>12.003871794871797</v>
      </c>
      <c r="H28" s="26">
        <v>13.142185897435901</v>
      </c>
      <c r="I28" s="26">
        <v>13.827483333333339</v>
      </c>
      <c r="J28" s="26">
        <v>14.512780769230774</v>
      </c>
      <c r="K28" s="26">
        <v>15.198078205128207</v>
      </c>
      <c r="L28" s="26">
        <v>15.883375641025646</v>
      </c>
      <c r="M28" s="26">
        <v>16.568673076923087</v>
      </c>
      <c r="N28" s="26">
        <v>17.253970512820519</v>
      </c>
      <c r="O28" s="26">
        <v>17.939267948717955</v>
      </c>
      <c r="P28" s="26">
        <v>18.624565384615391</v>
      </c>
      <c r="Q28" s="26">
        <v>19.30986282051283</v>
      </c>
      <c r="R28" s="26">
        <v>19.995160256410262</v>
      </c>
      <c r="S28" s="26">
        <v>20.680457692307701</v>
      </c>
      <c r="T28" s="26">
        <v>21.365755128205134</v>
      </c>
      <c r="U28" s="26">
        <v>22.051052564102577</v>
      </c>
      <c r="V28" s="26">
        <v>22.736350000000016</v>
      </c>
      <c r="W28" s="26">
        <v>23.421647435897452</v>
      </c>
      <c r="X28" s="26">
        <v>24.106944871794887</v>
      </c>
      <c r="Y28" s="26">
        <v>24.792242307692327</v>
      </c>
      <c r="Z28" s="26">
        <v>25.477539743589759</v>
      </c>
      <c r="AA28" s="26">
        <v>26.162837179487198</v>
      </c>
      <c r="AB28" s="26">
        <v>26.848134615384641</v>
      </c>
      <c r="AC28" s="26">
        <v>27.533432051282077</v>
      </c>
      <c r="AD28" s="26">
        <v>28.218729487179512</v>
      </c>
      <c r="AE28" s="26">
        <v>28.904026923076945</v>
      </c>
      <c r="AF28" s="26">
        <v>29.589324358974384</v>
      </c>
      <c r="AG28" s="26">
        <v>30.274621794871827</v>
      </c>
      <c r="AH28" s="26">
        <v>30.959919230769266</v>
      </c>
      <c r="AI28" s="26">
        <v>31.645216666666709</v>
      </c>
      <c r="AJ28" s="26">
        <v>32.33051410256413</v>
      </c>
      <c r="AK28" s="26">
        <v>33.01581153846157</v>
      </c>
      <c r="AL28" s="26">
        <v>33.701108974359016</v>
      </c>
      <c r="AM28" s="26">
        <v>34.386406410256441</v>
      </c>
      <c r="AN28" s="26">
        <v>35.071703846153881</v>
      </c>
      <c r="AO28" s="26">
        <v>37.12246794871799</v>
      </c>
      <c r="AP28" s="26">
        <v>37.807765384615443</v>
      </c>
      <c r="AQ28" s="26">
        <v>38.493062820512868</v>
      </c>
      <c r="AR28" s="26">
        <v>39.178360256410308</v>
      </c>
      <c r="AS28" s="26">
        <v>39.863657692307733</v>
      </c>
      <c r="AT28" s="26">
        <v>40.548955128205172</v>
      </c>
      <c r="AU28" s="26">
        <v>41.234252564102611</v>
      </c>
      <c r="AV28" s="26">
        <v>41.919550000000044</v>
      </c>
      <c r="AW28" s="26">
        <v>41.23938076923082</v>
      </c>
      <c r="AX28" s="26">
        <v>41.924678205128245</v>
      </c>
      <c r="AY28" s="26">
        <v>42.609975641025684</v>
      </c>
      <c r="AZ28" s="26">
        <v>43.29527307692311</v>
      </c>
      <c r="BA28" s="26">
        <v>43.980570512820556</v>
      </c>
      <c r="BB28" s="26">
        <v>44.665867948717995</v>
      </c>
      <c r="BC28" s="26">
        <v>45.351165384615427</v>
      </c>
      <c r="BD28" s="26">
        <v>46.03646282051286</v>
      </c>
      <c r="BE28" s="26">
        <v>46.721760256410299</v>
      </c>
      <c r="BF28" s="26">
        <v>47.407057692307731</v>
      </c>
      <c r="BG28" s="26">
        <v>48.09235512820517</v>
      </c>
      <c r="BH28" s="26">
        <v>48.777652564102617</v>
      </c>
      <c r="BI28" s="26">
        <v>49.462950000000042</v>
      </c>
      <c r="BJ28" s="26">
        <v>50.148247435897467</v>
      </c>
      <c r="BK28" s="26">
        <v>50.833544871794913</v>
      </c>
      <c r="BL28" s="26">
        <v>51.518842307692346</v>
      </c>
      <c r="BM28" s="26">
        <v>52.204139743589785</v>
      </c>
      <c r="BN28" s="26">
        <v>52.889437179487224</v>
      </c>
      <c r="BO28" s="26">
        <v>53.574734615384656</v>
      </c>
      <c r="BP28" s="26">
        <v>54.260032051282074</v>
      </c>
      <c r="BQ28" s="26">
        <v>54.945329487179528</v>
      </c>
      <c r="BR28" s="26">
        <v>55.630626923076967</v>
      </c>
      <c r="BS28" s="26">
        <v>56.315924358974385</v>
      </c>
      <c r="BT28" s="26">
        <v>57.001221794871817</v>
      </c>
      <c r="BU28" s="26">
        <v>57.68651923076925</v>
      </c>
      <c r="BV28" s="26">
        <v>58.371816666666703</v>
      </c>
      <c r="BW28" s="26">
        <v>59.057114102564142</v>
      </c>
      <c r="BX28" s="26">
        <v>59.742411538461582</v>
      </c>
      <c r="BY28" s="26">
        <v>60.427708974359014</v>
      </c>
      <c r="BZ28" s="26">
        <v>61.113006410256446</v>
      </c>
      <c r="CA28" s="26">
        <v>61.798303846153878</v>
      </c>
      <c r="CB28" s="26">
        <v>62.48360128205131</v>
      </c>
      <c r="CC28" s="26">
        <v>63.168898717948757</v>
      </c>
      <c r="CD28" s="26">
        <v>63.854196153846189</v>
      </c>
      <c r="CE28" s="26">
        <v>64.5394935897436</v>
      </c>
      <c r="CF28" s="26">
        <v>65.224791025641068</v>
      </c>
      <c r="CG28" s="26">
        <v>65.910088461538493</v>
      </c>
      <c r="CH28" s="26">
        <v>66.595385897435918</v>
      </c>
      <c r="CI28" s="26">
        <v>67.280683333333357</v>
      </c>
      <c r="CJ28" s="26">
        <v>67.965980769230796</v>
      </c>
      <c r="CK28" s="26">
        <v>68.651278205128222</v>
      </c>
      <c r="CL28" s="26">
        <v>69.336575641025661</v>
      </c>
      <c r="CM28" s="26">
        <v>70.021873076923114</v>
      </c>
      <c r="CN28" s="26">
        <v>70.707170512820525</v>
      </c>
      <c r="CO28" s="26">
        <v>71.39246794871795</v>
      </c>
      <c r="CP28" s="26">
        <v>72.077765384615404</v>
      </c>
      <c r="CQ28" s="26">
        <v>72.763062820512829</v>
      </c>
      <c r="CR28" s="26">
        <v>73.448360256410282</v>
      </c>
      <c r="CS28" s="26">
        <v>74.133657692307693</v>
      </c>
      <c r="CT28" s="26">
        <v>74.818955128205147</v>
      </c>
      <c r="CU28" s="26">
        <v>75.504252564102558</v>
      </c>
      <c r="CV28" s="26">
        <v>76.189550000000025</v>
      </c>
      <c r="CW28" s="26">
        <v>77.189550000000025</v>
      </c>
      <c r="CX28" s="26">
        <v>78.189550000000025</v>
      </c>
      <c r="CY28" s="26">
        <v>79.189550000000025</v>
      </c>
      <c r="CZ28" s="26">
        <v>80.189550000000011</v>
      </c>
      <c r="DA28" s="26">
        <v>81.189550000000011</v>
      </c>
      <c r="DB28" s="26">
        <v>82.189550000000011</v>
      </c>
      <c r="DC28" s="26">
        <v>83.189550000000011</v>
      </c>
      <c r="DD28" s="26">
        <v>84.189550000000011</v>
      </c>
      <c r="DE28" s="26">
        <v>85.189550000000011</v>
      </c>
      <c r="DF28" s="26">
        <v>86.189550000000011</v>
      </c>
      <c r="DG28" s="26">
        <f t="shared" ref="DG28:DI42" si="62">CW28/0.65</f>
        <v>118.75315384615388</v>
      </c>
      <c r="DH28" s="26">
        <f t="shared" si="62"/>
        <v>120.29161538461543</v>
      </c>
      <c r="DI28" s="26">
        <f t="shared" si="62"/>
        <v>121.83007692307696</v>
      </c>
      <c r="DJ28" s="26">
        <f t="shared" si="61"/>
        <v>123.36853846153848</v>
      </c>
      <c r="DK28" s="26">
        <f t="shared" si="61"/>
        <v>124.90700000000001</v>
      </c>
      <c r="DL28" s="26">
        <f t="shared" si="61"/>
        <v>126.44546153846156</v>
      </c>
      <c r="DM28" s="26">
        <f t="shared" si="61"/>
        <v>127.98392307692309</v>
      </c>
      <c r="DN28" s="26">
        <f t="shared" si="61"/>
        <v>129.52238461538462</v>
      </c>
      <c r="DO28" s="26">
        <f t="shared" si="61"/>
        <v>131.06084615384617</v>
      </c>
      <c r="DP28" s="26">
        <f t="shared" si="61"/>
        <v>132.59930769230772</v>
      </c>
      <c r="DQ28" s="26">
        <v>97.189549999999983</v>
      </c>
      <c r="DR28" s="26">
        <v>98.189549999999983</v>
      </c>
      <c r="DS28" s="26">
        <v>99.189549999999983</v>
      </c>
      <c r="DT28" s="26">
        <v>100.18954999999998</v>
      </c>
      <c r="DU28" s="26">
        <v>101.18955</v>
      </c>
      <c r="DV28" s="26">
        <v>102.18955</v>
      </c>
      <c r="DW28" s="26">
        <v>103.18955000000001</v>
      </c>
      <c r="DX28" s="26">
        <v>104.18955000000003</v>
      </c>
      <c r="DY28" s="26">
        <v>105.18955000000003</v>
      </c>
      <c r="DZ28" s="26">
        <v>106.18955000000004</v>
      </c>
      <c r="EA28" s="26">
        <v>107.18955000000004</v>
      </c>
      <c r="EB28" s="26">
        <v>108.18955000000005</v>
      </c>
      <c r="EC28" s="26">
        <v>109.18955000000007</v>
      </c>
      <c r="ED28" s="26">
        <v>110.18955000000007</v>
      </c>
      <c r="EE28" s="26">
        <v>111.18955000000008</v>
      </c>
      <c r="EF28" s="26">
        <v>112.18955000000008</v>
      </c>
      <c r="EG28" s="26">
        <v>113.1895500000001</v>
      </c>
      <c r="EH28" s="26">
        <v>114.18955000000011</v>
      </c>
      <c r="EI28" s="26">
        <v>115.18955000000011</v>
      </c>
      <c r="EJ28" s="26">
        <v>116.18955000000012</v>
      </c>
      <c r="EK28" s="26">
        <v>117.18955000000014</v>
      </c>
      <c r="EL28" s="26">
        <v>118.18955000000014</v>
      </c>
      <c r="EM28" s="26">
        <v>119.18955000000015</v>
      </c>
      <c r="EN28" s="26">
        <v>120.18955000000015</v>
      </c>
      <c r="EO28" s="26">
        <v>121.18955000000017</v>
      </c>
      <c r="EP28" s="26">
        <v>122.18955000000018</v>
      </c>
      <c r="EQ28" s="26">
        <v>123.18955000000018</v>
      </c>
      <c r="ER28" s="26">
        <v>124.1895500000002</v>
      </c>
      <c r="ES28" s="26">
        <v>125.1895500000002</v>
      </c>
      <c r="ET28" s="26">
        <v>126.18955000000021</v>
      </c>
      <c r="EU28" s="26"/>
    </row>
    <row r="29" spans="1:266" x14ac:dyDescent="0.35">
      <c r="A29" s="61">
        <v>10</v>
      </c>
      <c r="B29" s="26">
        <v>6.9688146666666668</v>
      </c>
      <c r="C29" s="26">
        <v>6.9688146666666668</v>
      </c>
      <c r="D29" s="26">
        <v>7.8742366153846151</v>
      </c>
      <c r="E29" s="26">
        <v>8.666801333333332</v>
      </c>
      <c r="F29" s="26">
        <v>9.7415091282051307</v>
      </c>
      <c r="G29" s="26">
        <v>10.816216923076924</v>
      </c>
      <c r="H29" s="26">
        <v>11.876817564102565</v>
      </c>
      <c r="I29" s="26">
        <v>12.500096435897438</v>
      </c>
      <c r="J29" s="26">
        <v>13.123375307692312</v>
      </c>
      <c r="K29" s="26">
        <v>13.746654179487185</v>
      </c>
      <c r="L29" s="26">
        <v>14.369933051282054</v>
      </c>
      <c r="M29" s="26">
        <v>14.993211923076929</v>
      </c>
      <c r="N29" s="26">
        <v>15.616490794871799</v>
      </c>
      <c r="O29" s="26">
        <v>16.239769666666675</v>
      </c>
      <c r="P29" s="26">
        <v>16.863048538461548</v>
      </c>
      <c r="Q29" s="26">
        <v>17.486327410256418</v>
      </c>
      <c r="R29" s="26">
        <v>18.109606282051288</v>
      </c>
      <c r="S29" s="26">
        <v>18.732885153846162</v>
      </c>
      <c r="T29" s="26">
        <v>19.356164025641036</v>
      </c>
      <c r="U29" s="26">
        <v>19.979442897435913</v>
      </c>
      <c r="V29" s="26">
        <v>20.602721769230783</v>
      </c>
      <c r="W29" s="26">
        <v>21.226000641025653</v>
      </c>
      <c r="X29" s="26">
        <v>21.849279512820523</v>
      </c>
      <c r="Y29" s="26">
        <v>22.4725583846154</v>
      </c>
      <c r="Z29" s="26">
        <v>23.095837256410277</v>
      </c>
      <c r="AA29" s="26">
        <v>23.719116128205144</v>
      </c>
      <c r="AB29" s="26">
        <v>24.342395000000014</v>
      </c>
      <c r="AC29" s="26">
        <v>24.965673871794895</v>
      </c>
      <c r="AD29" s="26">
        <v>25.588952743589758</v>
      </c>
      <c r="AE29" s="26">
        <v>26.212231615384638</v>
      </c>
      <c r="AF29" s="26">
        <v>26.835510487179508</v>
      </c>
      <c r="AG29" s="26">
        <v>27.458789358974382</v>
      </c>
      <c r="AH29" s="26">
        <v>28.082068230769245</v>
      </c>
      <c r="AI29" s="26">
        <v>28.705347102564126</v>
      </c>
      <c r="AJ29" s="26">
        <v>29.32862597435901</v>
      </c>
      <c r="AK29" s="26">
        <v>29.951904846153873</v>
      </c>
      <c r="AL29" s="26">
        <v>30.575183717948747</v>
      </c>
      <c r="AM29" s="26">
        <v>31.19846258974361</v>
      </c>
      <c r="AN29" s="26">
        <v>31.82174146153849</v>
      </c>
      <c r="AO29" s="26">
        <v>33.686449871794906</v>
      </c>
      <c r="AP29" s="26">
        <v>34.309728743589773</v>
      </c>
      <c r="AQ29" s="26">
        <v>34.933007615384646</v>
      </c>
      <c r="AR29" s="26">
        <v>35.55628648717952</v>
      </c>
      <c r="AS29" s="26">
        <v>36.179565358974386</v>
      </c>
      <c r="AT29" s="26">
        <v>36.802844230769267</v>
      </c>
      <c r="AU29" s="26">
        <v>37.426123102564141</v>
      </c>
      <c r="AV29" s="26">
        <v>38.049401974359</v>
      </c>
      <c r="AW29" s="26">
        <v>37.431251307692342</v>
      </c>
      <c r="AX29" s="26">
        <v>38.054530179487209</v>
      </c>
      <c r="AY29" s="26">
        <v>38.677809051282082</v>
      </c>
      <c r="AZ29" s="26">
        <v>39.301087923076942</v>
      </c>
      <c r="BA29" s="26">
        <v>39.924366794871823</v>
      </c>
      <c r="BB29" s="26">
        <v>40.547645666666682</v>
      </c>
      <c r="BC29" s="26">
        <v>41.170924538461541</v>
      </c>
      <c r="BD29" s="26">
        <v>41.794203410256415</v>
      </c>
      <c r="BE29" s="26">
        <v>42.417482282051289</v>
      </c>
      <c r="BF29" s="26">
        <v>43.040761153846155</v>
      </c>
      <c r="BG29" s="26">
        <v>43.664040025641015</v>
      </c>
      <c r="BH29" s="26">
        <v>44.287318897435888</v>
      </c>
      <c r="BI29" s="26">
        <v>44.910597769230748</v>
      </c>
      <c r="BJ29" s="26">
        <v>45.533876641025643</v>
      </c>
      <c r="BK29" s="26">
        <v>46.157155512820488</v>
      </c>
      <c r="BL29" s="26">
        <v>46.780434384615369</v>
      </c>
      <c r="BM29" s="26">
        <v>47.403713256410242</v>
      </c>
      <c r="BN29" s="26">
        <v>48.026992128205102</v>
      </c>
      <c r="BO29" s="26">
        <v>48.650270999999975</v>
      </c>
      <c r="BP29" s="26">
        <v>49.273549871794842</v>
      </c>
      <c r="BQ29" s="26">
        <v>49.896828743589708</v>
      </c>
      <c r="BR29" s="26">
        <v>50.520107615384589</v>
      </c>
      <c r="BS29" s="26">
        <v>51.143386487179448</v>
      </c>
      <c r="BT29" s="26">
        <v>51.766665358974329</v>
      </c>
      <c r="BU29" s="26">
        <v>52.389944230769181</v>
      </c>
      <c r="BV29" s="26">
        <v>53.013223102564062</v>
      </c>
      <c r="BW29" s="26">
        <v>53.636501974358922</v>
      </c>
      <c r="BX29" s="26">
        <v>54.259780846153802</v>
      </c>
      <c r="BY29" s="26">
        <v>54.883059717948669</v>
      </c>
      <c r="BZ29" s="26">
        <v>55.506338589743528</v>
      </c>
      <c r="CA29" s="26">
        <v>56.129617461538395</v>
      </c>
      <c r="CB29" s="26">
        <v>56.752896333333254</v>
      </c>
      <c r="CC29" s="26">
        <v>57.376175205128135</v>
      </c>
      <c r="CD29" s="26">
        <v>57.999454076922987</v>
      </c>
      <c r="CE29" s="26">
        <v>58.622732948717882</v>
      </c>
      <c r="CF29" s="26">
        <v>59.246011820512749</v>
      </c>
      <c r="CG29" s="26">
        <v>59.869290692307629</v>
      </c>
      <c r="CH29" s="26">
        <v>60.492569564102475</v>
      </c>
      <c r="CI29" s="26">
        <v>61.115848435897355</v>
      </c>
      <c r="CJ29" s="26">
        <v>61.739127307692222</v>
      </c>
      <c r="CK29" s="26">
        <v>62.362406179487081</v>
      </c>
      <c r="CL29" s="26">
        <v>62.985685051281941</v>
      </c>
      <c r="CM29" s="26">
        <v>63.608963923076821</v>
      </c>
      <c r="CN29" s="26">
        <v>64.232242794871709</v>
      </c>
      <c r="CO29" s="26">
        <v>64.855521666666561</v>
      </c>
      <c r="CP29" s="26">
        <v>65.478800538461442</v>
      </c>
      <c r="CQ29" s="26">
        <v>66.102079410256309</v>
      </c>
      <c r="CR29" s="26">
        <v>66.725358282051147</v>
      </c>
      <c r="CS29" s="26">
        <v>67.348637153846028</v>
      </c>
      <c r="CT29" s="26">
        <v>67.971916025640894</v>
      </c>
      <c r="CU29" s="26">
        <v>68.595194897435775</v>
      </c>
      <c r="CV29" s="26">
        <v>69.218473769230656</v>
      </c>
      <c r="CW29" s="26">
        <v>70.14155069230759</v>
      </c>
      <c r="CX29" s="26">
        <v>71.064627615384509</v>
      </c>
      <c r="CY29" s="26">
        <v>71.987704538461429</v>
      </c>
      <c r="CZ29" s="26">
        <v>72.910781461538363</v>
      </c>
      <c r="DA29" s="26">
        <v>73.833858384615283</v>
      </c>
      <c r="DB29" s="26">
        <v>74.756935307692217</v>
      </c>
      <c r="DC29" s="26">
        <v>75.680012230769137</v>
      </c>
      <c r="DD29" s="26">
        <v>76.603089153846057</v>
      </c>
      <c r="DE29" s="26">
        <v>77.526166076922991</v>
      </c>
      <c r="DF29" s="26">
        <v>78.44924299999991</v>
      </c>
      <c r="DG29" s="26">
        <f t="shared" si="62"/>
        <v>107.91007798816553</v>
      </c>
      <c r="DH29" s="26">
        <f t="shared" si="62"/>
        <v>109.33019633136078</v>
      </c>
      <c r="DI29" s="26">
        <f t="shared" si="62"/>
        <v>110.75031467455604</v>
      </c>
      <c r="DJ29" s="26">
        <f t="shared" si="61"/>
        <v>112.17043301775132</v>
      </c>
      <c r="DK29" s="26">
        <f t="shared" si="61"/>
        <v>113.59055136094659</v>
      </c>
      <c r="DL29" s="26">
        <f t="shared" si="61"/>
        <v>115.01066970414186</v>
      </c>
      <c r="DM29" s="26">
        <f t="shared" si="61"/>
        <v>116.43078804733713</v>
      </c>
      <c r="DN29" s="26">
        <f t="shared" si="61"/>
        <v>117.85090639053239</v>
      </c>
      <c r="DO29" s="26">
        <f t="shared" si="61"/>
        <v>119.27102473372767</v>
      </c>
      <c r="DP29" s="26">
        <f t="shared" si="61"/>
        <v>120.69114307692294</v>
      </c>
      <c r="DQ29" s="26">
        <v>88.603089153846085</v>
      </c>
      <c r="DR29" s="26">
        <v>89.526166076923019</v>
      </c>
      <c r="DS29" s="26">
        <v>90.449242999999939</v>
      </c>
      <c r="DT29" s="26">
        <v>91.372319923076859</v>
      </c>
      <c r="DU29" s="26">
        <v>92.295396846153793</v>
      </c>
      <c r="DV29" s="26">
        <v>93.218473769230712</v>
      </c>
      <c r="DW29" s="26">
        <v>94.141550692307646</v>
      </c>
      <c r="DX29" s="26">
        <v>95.064627615384566</v>
      </c>
      <c r="DY29" s="26">
        <v>95.987704538461486</v>
      </c>
      <c r="DZ29" s="26">
        <v>96.91078146153842</v>
      </c>
      <c r="EA29" s="26">
        <v>97.83385838461534</v>
      </c>
      <c r="EB29" s="26">
        <v>98.756935307692274</v>
      </c>
      <c r="EC29" s="26">
        <v>99.680012230769179</v>
      </c>
      <c r="ED29" s="26">
        <v>100.6030891538461</v>
      </c>
      <c r="EE29" s="26">
        <v>101.526166076923</v>
      </c>
      <c r="EF29" s="26">
        <v>102.44924299999992</v>
      </c>
      <c r="EG29" s="26">
        <v>103.37231992307684</v>
      </c>
      <c r="EH29" s="26">
        <v>104.29539684615375</v>
      </c>
      <c r="EI29" s="26">
        <v>105.21847376923067</v>
      </c>
      <c r="EJ29" s="26">
        <v>106.14155069230758</v>
      </c>
      <c r="EK29" s="26">
        <v>107.0646276153845</v>
      </c>
      <c r="EL29" s="26">
        <v>107.98770453846141</v>
      </c>
      <c r="EM29" s="26">
        <v>108.91078146153832</v>
      </c>
      <c r="EN29" s="26">
        <v>109.83385838461524</v>
      </c>
      <c r="EO29" s="26">
        <v>110.75693530769216</v>
      </c>
      <c r="EP29" s="26">
        <v>111.68001223076907</v>
      </c>
      <c r="EQ29" s="26">
        <v>112.60308915384599</v>
      </c>
      <c r="ER29" s="26">
        <v>113.52616607692289</v>
      </c>
      <c r="ES29" s="26">
        <v>114.44924299999981</v>
      </c>
      <c r="ET29" s="26">
        <v>115.37231992307673</v>
      </c>
      <c r="EU29" s="26"/>
    </row>
    <row r="30" spans="1:266" x14ac:dyDescent="0.35">
      <c r="A30" s="61">
        <v>15</v>
      </c>
      <c r="B30" s="26">
        <v>6.529233641025642</v>
      </c>
      <c r="C30" s="26">
        <v>6.529233641025642</v>
      </c>
      <c r="D30" s="26">
        <v>7.4001049435897439</v>
      </c>
      <c r="E30" s="26">
        <v>8.158893046153846</v>
      </c>
      <c r="F30" s="26">
        <v>9.1978891487179482</v>
      </c>
      <c r="G30" s="26">
        <v>10.236885251282054</v>
      </c>
      <c r="H30" s="26">
        <v>11.268960553846155</v>
      </c>
      <c r="I30" s="26">
        <v>11.859623856410261</v>
      </c>
      <c r="J30" s="26">
        <v>12.450287158974358</v>
      </c>
      <c r="K30" s="26">
        <v>13.040950461538463</v>
      </c>
      <c r="L30" s="26">
        <v>13.631613764102569</v>
      </c>
      <c r="M30" s="26">
        <v>14.222277066666669</v>
      </c>
      <c r="N30" s="26">
        <v>14.812940369230775</v>
      </c>
      <c r="O30" s="26">
        <v>15.403603671794878</v>
      </c>
      <c r="P30" s="26">
        <v>15.994266974358981</v>
      </c>
      <c r="Q30" s="26">
        <v>16.584930276923082</v>
      </c>
      <c r="R30" s="26">
        <v>17.175593579487181</v>
      </c>
      <c r="S30" s="26">
        <v>17.766256882051287</v>
      </c>
      <c r="T30" s="26">
        <v>18.35692018461539</v>
      </c>
      <c r="U30" s="26">
        <v>18.947583487179493</v>
      </c>
      <c r="V30" s="26">
        <v>19.538246789743599</v>
      </c>
      <c r="W30" s="26">
        <v>20.128910092307695</v>
      </c>
      <c r="X30" s="26">
        <v>20.719573394871798</v>
      </c>
      <c r="Y30" s="26">
        <v>21.310236697435904</v>
      </c>
      <c r="Z30" s="26">
        <v>21.900900000000007</v>
      </c>
      <c r="AA30" s="26">
        <v>22.491563302564114</v>
      </c>
      <c r="AB30" s="26">
        <v>23.08222660512822</v>
      </c>
      <c r="AC30" s="26">
        <v>23.672889907692316</v>
      </c>
      <c r="AD30" s="26">
        <v>24.263553210256418</v>
      </c>
      <c r="AE30" s="26">
        <v>24.854216512820532</v>
      </c>
      <c r="AF30" s="26">
        <v>25.444879815384628</v>
      </c>
      <c r="AG30" s="26">
        <v>26.035543117948734</v>
      </c>
      <c r="AH30" s="26">
        <v>26.62620642051284</v>
      </c>
      <c r="AI30" s="26">
        <v>27.216869723076933</v>
      </c>
      <c r="AJ30" s="26">
        <v>27.807533025641032</v>
      </c>
      <c r="AK30" s="26">
        <v>28.398196328205138</v>
      </c>
      <c r="AL30" s="26">
        <v>28.988859630769245</v>
      </c>
      <c r="AM30" s="26">
        <v>29.579522933333362</v>
      </c>
      <c r="AN30" s="26">
        <v>30.17018623589745</v>
      </c>
      <c r="AO30" s="26">
        <v>31.93704793846155</v>
      </c>
      <c r="AP30" s="26">
        <v>32.527711241025663</v>
      </c>
      <c r="AQ30" s="26">
        <v>33.118374543589752</v>
      </c>
      <c r="AR30" s="26">
        <v>33.709037846153862</v>
      </c>
      <c r="AS30" s="26">
        <v>34.299701148717972</v>
      </c>
      <c r="AT30" s="26">
        <v>34.890364451282075</v>
      </c>
      <c r="AU30" s="26">
        <v>35.481027753846163</v>
      </c>
      <c r="AV30" s="26">
        <v>36.071691056410273</v>
      </c>
      <c r="AW30" s="26">
        <v>35.486155958974379</v>
      </c>
      <c r="AX30" s="26">
        <v>36.076819261538475</v>
      </c>
      <c r="AY30" s="26">
        <v>36.667482564102571</v>
      </c>
      <c r="AZ30" s="26">
        <v>37.25814586666668</v>
      </c>
      <c r="BA30" s="26">
        <v>37.848809169230783</v>
      </c>
      <c r="BB30" s="26">
        <v>38.439472471794886</v>
      </c>
      <c r="BC30" s="26">
        <v>39.030135774358982</v>
      </c>
      <c r="BD30" s="26">
        <v>39.620799076923078</v>
      </c>
      <c r="BE30" s="26">
        <v>40.21146237948718</v>
      </c>
      <c r="BF30" s="26">
        <v>40.80212568205129</v>
      </c>
      <c r="BG30" s="26">
        <v>41.392788984615386</v>
      </c>
      <c r="BH30" s="26">
        <v>41.983452287179482</v>
      </c>
      <c r="BI30" s="26">
        <v>42.574115589743585</v>
      </c>
      <c r="BJ30" s="26">
        <v>43.164778892307694</v>
      </c>
      <c r="BK30" s="26">
        <v>43.755442194871776</v>
      </c>
      <c r="BL30" s="26">
        <v>44.346105497435886</v>
      </c>
      <c r="BM30" s="26">
        <v>44.936768799999989</v>
      </c>
      <c r="BN30" s="26">
        <v>45.527432102564092</v>
      </c>
      <c r="BO30" s="26">
        <v>46.118095405128194</v>
      </c>
      <c r="BP30" s="26">
        <v>46.708758707692276</v>
      </c>
      <c r="BQ30" s="26">
        <v>47.2994220102564</v>
      </c>
      <c r="BR30" s="26">
        <v>47.890085312820489</v>
      </c>
      <c r="BS30" s="26">
        <v>48.480748615384599</v>
      </c>
      <c r="BT30" s="26">
        <v>49.071411917948687</v>
      </c>
      <c r="BU30" s="26">
        <v>49.662075220512783</v>
      </c>
      <c r="BV30" s="26">
        <v>50.2527385230769</v>
      </c>
      <c r="BW30" s="26">
        <v>50.84340182564101</v>
      </c>
      <c r="BX30" s="26">
        <v>51.434065128205113</v>
      </c>
      <c r="BY30" s="26">
        <v>52.024728430769215</v>
      </c>
      <c r="BZ30" s="26">
        <v>52.615391733333304</v>
      </c>
      <c r="CA30" s="26">
        <v>53.206055035897407</v>
      </c>
      <c r="CB30" s="26">
        <v>53.796718338461503</v>
      </c>
      <c r="CC30" s="26">
        <v>54.387381641025605</v>
      </c>
      <c r="CD30" s="26">
        <v>54.978044943589722</v>
      </c>
      <c r="CE30" s="26">
        <v>55.568708246153811</v>
      </c>
      <c r="CF30" s="26">
        <v>56.159371548717914</v>
      </c>
      <c r="CG30" s="26">
        <v>56.750034851282017</v>
      </c>
      <c r="CH30" s="26">
        <v>57.340698153846127</v>
      </c>
      <c r="CI30" s="26">
        <v>57.931361456410208</v>
      </c>
      <c r="CJ30" s="26">
        <v>58.52202475897429</v>
      </c>
      <c r="CK30" s="26">
        <v>59.112688061538407</v>
      </c>
      <c r="CL30" s="26">
        <v>59.703351364102517</v>
      </c>
      <c r="CM30" s="26">
        <v>60.294014666666619</v>
      </c>
      <c r="CN30" s="26">
        <v>60.884677969230715</v>
      </c>
      <c r="CO30" s="26">
        <v>61.475341271794818</v>
      </c>
      <c r="CP30" s="26">
        <v>62.066004574358928</v>
      </c>
      <c r="CQ30" s="26">
        <v>62.656667876923009</v>
      </c>
      <c r="CR30" s="26">
        <v>63.247331179487134</v>
      </c>
      <c r="CS30" s="26">
        <v>63.837994482051208</v>
      </c>
      <c r="CT30" s="26">
        <v>64.428657784615339</v>
      </c>
      <c r="CU30" s="26">
        <v>65.019321087179421</v>
      </c>
      <c r="CV30" s="26">
        <v>65.609984389743531</v>
      </c>
      <c r="CW30" s="26">
        <v>66.456138235897384</v>
      </c>
      <c r="CX30" s="26">
        <v>67.302292082051224</v>
      </c>
      <c r="CY30" s="26">
        <v>68.148445928205064</v>
      </c>
      <c r="CZ30" s="26">
        <v>68.994599774358903</v>
      </c>
      <c r="DA30" s="26">
        <v>69.840753620512743</v>
      </c>
      <c r="DB30" s="26">
        <v>70.686907466666582</v>
      </c>
      <c r="DC30" s="26">
        <v>71.533061312820422</v>
      </c>
      <c r="DD30" s="26">
        <v>72.379215158974276</v>
      </c>
      <c r="DE30" s="26">
        <v>73.225369005128115</v>
      </c>
      <c r="DF30" s="26">
        <v>74.071522851281955</v>
      </c>
      <c r="DG30" s="26">
        <f t="shared" si="62"/>
        <v>102.24021267061136</v>
      </c>
      <c r="DH30" s="26">
        <f t="shared" si="62"/>
        <v>103.54198781854033</v>
      </c>
      <c r="DI30" s="26">
        <f t="shared" si="62"/>
        <v>104.84376296646933</v>
      </c>
      <c r="DJ30" s="26">
        <f t="shared" si="61"/>
        <v>106.14553811439831</v>
      </c>
      <c r="DK30" s="26">
        <f t="shared" si="61"/>
        <v>107.4473132623273</v>
      </c>
      <c r="DL30" s="26">
        <f t="shared" si="61"/>
        <v>108.74908841025628</v>
      </c>
      <c r="DM30" s="26">
        <f t="shared" si="61"/>
        <v>110.05086355818526</v>
      </c>
      <c r="DN30" s="26">
        <f t="shared" si="61"/>
        <v>111.35263870611426</v>
      </c>
      <c r="DO30" s="26">
        <f t="shared" si="61"/>
        <v>112.65441385404326</v>
      </c>
      <c r="DP30" s="26">
        <f t="shared" si="61"/>
        <v>113.95618900197223</v>
      </c>
      <c r="DQ30" s="26">
        <v>83.379215158974219</v>
      </c>
      <c r="DR30" s="26">
        <v>84.225369005128059</v>
      </c>
      <c r="DS30" s="26">
        <v>85.071522851281898</v>
      </c>
      <c r="DT30" s="26">
        <v>85.917676697435738</v>
      </c>
      <c r="DU30" s="26">
        <v>86.763830543589577</v>
      </c>
      <c r="DV30" s="26">
        <v>87.609984389743417</v>
      </c>
      <c r="DW30" s="26">
        <v>88.456138235897257</v>
      </c>
      <c r="DX30" s="26">
        <v>89.30229208205111</v>
      </c>
      <c r="DY30" s="26">
        <v>90.14844592820495</v>
      </c>
      <c r="DZ30" s="26">
        <v>90.99459977435879</v>
      </c>
      <c r="EA30" s="26">
        <v>91.840753620512629</v>
      </c>
      <c r="EB30" s="26">
        <v>92.686907466666469</v>
      </c>
      <c r="EC30" s="26">
        <v>93.533061312820308</v>
      </c>
      <c r="ED30" s="26">
        <v>94.379215158974162</v>
      </c>
      <c r="EE30" s="26">
        <v>95.225369005128002</v>
      </c>
      <c r="EF30" s="26">
        <v>96.071522851281841</v>
      </c>
      <c r="EG30" s="26">
        <v>96.917676697435681</v>
      </c>
      <c r="EH30" s="26">
        <v>97.763830543589521</v>
      </c>
      <c r="EI30" s="26">
        <v>98.609984389743374</v>
      </c>
      <c r="EJ30" s="26">
        <v>99.456138235897214</v>
      </c>
      <c r="EK30" s="26">
        <v>100.30229208205105</v>
      </c>
      <c r="EL30" s="26">
        <v>101.14844592820491</v>
      </c>
      <c r="EM30" s="26">
        <v>101.99459977435875</v>
      </c>
      <c r="EN30" s="26">
        <v>102.84075362051259</v>
      </c>
      <c r="EO30" s="26">
        <v>103.68690746666643</v>
      </c>
      <c r="EP30" s="26">
        <v>104.53306131282027</v>
      </c>
      <c r="EQ30" s="26">
        <v>105.37921515897411</v>
      </c>
      <c r="ER30" s="26">
        <v>106.22536900512794</v>
      </c>
      <c r="ES30" s="26">
        <v>107.0715228512818</v>
      </c>
      <c r="ET30" s="26">
        <v>107.91767669743564</v>
      </c>
      <c r="EU30" s="26"/>
    </row>
    <row r="31" spans="1:266" x14ac:dyDescent="0.35">
      <c r="A31" s="61">
        <v>25</v>
      </c>
      <c r="B31" s="26">
        <v>6.1018422153846164</v>
      </c>
      <c r="C31" s="26">
        <v>6.1018422153846164</v>
      </c>
      <c r="D31" s="26">
        <v>6.9389915487179499</v>
      </c>
      <c r="E31" s="26">
        <v>7.6648628512820505</v>
      </c>
      <c r="F31" s="26">
        <v>8.6689292307692298</v>
      </c>
      <c r="G31" s="26">
        <v>9.6729956102564092</v>
      </c>
      <c r="H31" s="26">
        <v>10.677061989743592</v>
      </c>
      <c r="I31" s="26">
        <v>11.23601624615385</v>
      </c>
      <c r="J31" s="26">
        <v>11.794970502564107</v>
      </c>
      <c r="K31" s="26">
        <v>12.353924758974363</v>
      </c>
      <c r="L31" s="26">
        <v>12.91287901538462</v>
      </c>
      <c r="M31" s="26">
        <v>13.471833271794871</v>
      </c>
      <c r="N31" s="26">
        <v>14.030787528205126</v>
      </c>
      <c r="O31" s="26">
        <v>14.589741784615386</v>
      </c>
      <c r="P31" s="26">
        <v>15.148696041025644</v>
      </c>
      <c r="Q31" s="26">
        <v>15.707650297435901</v>
      </c>
      <c r="R31" s="26">
        <v>16.266604553846154</v>
      </c>
      <c r="S31" s="26">
        <v>16.825558810256418</v>
      </c>
      <c r="T31" s="26">
        <v>17.384513066666667</v>
      </c>
      <c r="U31" s="26">
        <v>17.943467323076927</v>
      </c>
      <c r="V31" s="26">
        <v>18.502421579487184</v>
      </c>
      <c r="W31" s="26">
        <v>19.061375835897437</v>
      </c>
      <c r="X31" s="26">
        <v>19.62033009230769</v>
      </c>
      <c r="Y31" s="26">
        <v>20.179284348717946</v>
      </c>
      <c r="Z31" s="26">
        <v>20.738238605128206</v>
      </c>
      <c r="AA31" s="26">
        <v>21.297192861538463</v>
      </c>
      <c r="AB31" s="26">
        <v>21.856147117948723</v>
      </c>
      <c r="AC31" s="26">
        <v>22.415101374358976</v>
      </c>
      <c r="AD31" s="26">
        <v>22.974055630769232</v>
      </c>
      <c r="AE31" s="26">
        <v>23.533009887179489</v>
      </c>
      <c r="AF31" s="26">
        <v>24.091964143589749</v>
      </c>
      <c r="AG31" s="26">
        <v>24.650918400000005</v>
      </c>
      <c r="AH31" s="26">
        <v>25.209872656410258</v>
      </c>
      <c r="AI31" s="26">
        <v>25.768826912820519</v>
      </c>
      <c r="AJ31" s="26">
        <v>26.327781169230768</v>
      </c>
      <c r="AK31" s="26">
        <v>26.886735425641028</v>
      </c>
      <c r="AL31" s="26">
        <v>27.445689682051277</v>
      </c>
      <c r="AM31" s="26">
        <v>28.004643938461545</v>
      </c>
      <c r="AN31" s="26">
        <v>28.563598194871794</v>
      </c>
      <c r="AO31" s="26">
        <v>30.235332758974366</v>
      </c>
      <c r="AP31" s="26">
        <v>30.794287015384615</v>
      </c>
      <c r="AQ31" s="26">
        <v>31.353241271794882</v>
      </c>
      <c r="AR31" s="26">
        <v>31.912195528205132</v>
      </c>
      <c r="AS31" s="26">
        <v>32.471149784615385</v>
      </c>
      <c r="AT31" s="26">
        <v>33.030104041025638</v>
      </c>
      <c r="AU31" s="26">
        <v>33.589058297435905</v>
      </c>
      <c r="AV31" s="26">
        <v>34.148012553846165</v>
      </c>
      <c r="AW31" s="26">
        <v>33.594186502564114</v>
      </c>
      <c r="AX31" s="26">
        <v>34.153140758974367</v>
      </c>
      <c r="AY31" s="26">
        <v>34.71209501538462</v>
      </c>
      <c r="AZ31" s="26">
        <v>35.271049271794872</v>
      </c>
      <c r="BA31" s="26">
        <v>35.83000352820514</v>
      </c>
      <c r="BB31" s="26">
        <v>36.388957784615393</v>
      </c>
      <c r="BC31" s="26">
        <v>36.947912041025646</v>
      </c>
      <c r="BD31" s="26">
        <v>37.506866297435892</v>
      </c>
      <c r="BE31" s="26">
        <v>38.065820553846152</v>
      </c>
      <c r="BF31" s="26">
        <v>38.624774810256412</v>
      </c>
      <c r="BG31" s="26">
        <v>39.183729066666665</v>
      </c>
      <c r="BH31" s="26">
        <v>39.742683323076925</v>
      </c>
      <c r="BI31" s="26">
        <v>40.301637579487171</v>
      </c>
      <c r="BJ31" s="26">
        <v>40.860591835897424</v>
      </c>
      <c r="BK31" s="26">
        <v>41.419546092307684</v>
      </c>
      <c r="BL31" s="26">
        <v>41.978500348717951</v>
      </c>
      <c r="BM31" s="26">
        <v>42.537454605128197</v>
      </c>
      <c r="BN31" s="26">
        <v>43.096408861538464</v>
      </c>
      <c r="BO31" s="26">
        <v>43.655363117948717</v>
      </c>
      <c r="BP31" s="26">
        <v>44.21431737435897</v>
      </c>
      <c r="BQ31" s="26">
        <v>44.77327163076923</v>
      </c>
      <c r="BR31" s="26">
        <v>45.332225887179483</v>
      </c>
      <c r="BS31" s="26">
        <v>45.89118014358975</v>
      </c>
      <c r="BT31" s="26">
        <v>46.450134400000003</v>
      </c>
      <c r="BU31" s="26">
        <v>47.009088656410263</v>
      </c>
      <c r="BV31" s="26">
        <v>47.568042912820523</v>
      </c>
      <c r="BW31" s="26">
        <v>48.126997169230783</v>
      </c>
      <c r="BX31" s="26">
        <v>48.685951425641022</v>
      </c>
      <c r="BY31" s="26">
        <v>49.244905682051282</v>
      </c>
      <c r="BZ31" s="26">
        <v>49.803859938461535</v>
      </c>
      <c r="CA31" s="26">
        <v>50.362814194871795</v>
      </c>
      <c r="CB31" s="26">
        <v>50.921768451282055</v>
      </c>
      <c r="CC31" s="26">
        <v>51.480722707692316</v>
      </c>
      <c r="CD31" s="26">
        <v>52.039676964102561</v>
      </c>
      <c r="CE31" s="26">
        <v>52.598631220512821</v>
      </c>
      <c r="CF31" s="26">
        <v>53.157585476923096</v>
      </c>
      <c r="CG31" s="26">
        <v>53.71653973333332</v>
      </c>
      <c r="CH31" s="26">
        <v>54.275493989743595</v>
      </c>
      <c r="CI31" s="26">
        <v>54.834448246153841</v>
      </c>
      <c r="CJ31" s="26">
        <v>55.393402502564115</v>
      </c>
      <c r="CK31" s="26">
        <v>55.952356758974346</v>
      </c>
      <c r="CL31" s="26">
        <v>56.511311015384635</v>
      </c>
      <c r="CM31" s="26">
        <v>57.07026527179486</v>
      </c>
      <c r="CN31" s="26">
        <v>57.62921952820512</v>
      </c>
      <c r="CO31" s="26">
        <v>58.188173784615387</v>
      </c>
      <c r="CP31" s="26">
        <v>58.747128041025647</v>
      </c>
      <c r="CQ31" s="26">
        <v>59.306082297435886</v>
      </c>
      <c r="CR31" s="26">
        <v>59.86503655384616</v>
      </c>
      <c r="CS31" s="26">
        <v>60.423990810256399</v>
      </c>
      <c r="CT31" s="26">
        <v>60.982945066666666</v>
      </c>
      <c r="CU31" s="26">
        <v>61.541899323076926</v>
      </c>
      <c r="CV31" s="26">
        <v>62.100853579487186</v>
      </c>
      <c r="CW31" s="26">
        <v>62.87008434871796</v>
      </c>
      <c r="CX31" s="26">
        <v>63.639315117948726</v>
      </c>
      <c r="CY31" s="26">
        <v>64.4085458871795</v>
      </c>
      <c r="CZ31" s="26">
        <v>65.177776656410259</v>
      </c>
      <c r="DA31" s="26">
        <v>65.947007425641033</v>
      </c>
      <c r="DB31" s="26">
        <v>66.716238194871806</v>
      </c>
      <c r="DC31" s="26">
        <v>67.48546896410258</v>
      </c>
      <c r="DD31" s="26">
        <v>68.254699733333339</v>
      </c>
      <c r="DE31" s="26">
        <v>69.023930502564113</v>
      </c>
      <c r="DF31" s="26">
        <v>69.793161271794887</v>
      </c>
      <c r="DG31" s="26">
        <f t="shared" si="62"/>
        <v>96.723206690335317</v>
      </c>
      <c r="DH31" s="26">
        <f t="shared" si="62"/>
        <v>97.906638642998033</v>
      </c>
      <c r="DI31" s="26">
        <f t="shared" si="62"/>
        <v>99.090070595660762</v>
      </c>
      <c r="DJ31" s="26">
        <f t="shared" si="61"/>
        <v>100.27350254832348</v>
      </c>
      <c r="DK31" s="26">
        <f t="shared" si="61"/>
        <v>101.45693450098621</v>
      </c>
      <c r="DL31" s="26">
        <f t="shared" si="61"/>
        <v>102.64036645364892</v>
      </c>
      <c r="DM31" s="26">
        <f t="shared" si="61"/>
        <v>103.82379840631165</v>
      </c>
      <c r="DN31" s="26">
        <f t="shared" si="61"/>
        <v>105.00723035897437</v>
      </c>
      <c r="DO31" s="26">
        <f t="shared" si="61"/>
        <v>106.1906623116371</v>
      </c>
      <c r="DP31" s="26">
        <f t="shared" si="61"/>
        <v>107.37409426429983</v>
      </c>
      <c r="DQ31" s="26">
        <v>78.254699733333339</v>
      </c>
      <c r="DR31" s="26">
        <v>79.023930502564113</v>
      </c>
      <c r="DS31" s="26">
        <v>79.793161271794887</v>
      </c>
      <c r="DT31" s="26">
        <v>80.562392041025646</v>
      </c>
      <c r="DU31" s="26">
        <v>81.33162281025642</v>
      </c>
      <c r="DV31" s="26">
        <v>82.100853579487193</v>
      </c>
      <c r="DW31" s="26">
        <v>82.870084348717953</v>
      </c>
      <c r="DX31" s="26">
        <v>83.639315117948726</v>
      </c>
      <c r="DY31" s="26">
        <v>84.4085458871795</v>
      </c>
      <c r="DZ31" s="26">
        <v>85.177776656410259</v>
      </c>
      <c r="EA31" s="26">
        <v>85.947007425641033</v>
      </c>
      <c r="EB31" s="26">
        <v>86.716238194871806</v>
      </c>
      <c r="EC31" s="26">
        <v>87.485468964102566</v>
      </c>
      <c r="ED31" s="26">
        <v>88.254699733333339</v>
      </c>
      <c r="EE31" s="26">
        <v>89.023930502564113</v>
      </c>
      <c r="EF31" s="26">
        <v>89.793161271794887</v>
      </c>
      <c r="EG31" s="26">
        <v>90.562392041025646</v>
      </c>
      <c r="EH31" s="26">
        <v>91.33162281025642</v>
      </c>
      <c r="EI31" s="26">
        <v>92.100853579487193</v>
      </c>
      <c r="EJ31" s="26">
        <v>92.870084348717953</v>
      </c>
      <c r="EK31" s="26">
        <v>93.639315117948726</v>
      </c>
      <c r="EL31" s="26">
        <v>94.4085458871795</v>
      </c>
      <c r="EM31" s="26">
        <v>95.177776656410259</v>
      </c>
      <c r="EN31" s="26">
        <v>95.947007425641033</v>
      </c>
      <c r="EO31" s="26">
        <v>96.716238194871806</v>
      </c>
      <c r="EP31" s="26">
        <v>97.485468964102566</v>
      </c>
      <c r="EQ31" s="26">
        <v>98.254699733333339</v>
      </c>
      <c r="ER31" s="26">
        <v>99.023930502564127</v>
      </c>
      <c r="ES31" s="26">
        <v>99.793161271794887</v>
      </c>
      <c r="ET31" s="26">
        <v>100.56239204102566</v>
      </c>
      <c r="EU31" s="26"/>
    </row>
    <row r="32" spans="1:266" x14ac:dyDescent="0.35">
      <c r="A32" s="61">
        <v>50</v>
      </c>
      <c r="B32" s="26">
        <v>5.5602310974358975</v>
      </c>
      <c r="C32" s="26">
        <v>5.5602310974358975</v>
      </c>
      <c r="D32" s="26">
        <v>6.2891168000000013</v>
      </c>
      <c r="E32" s="26">
        <v>6.9435079794871797</v>
      </c>
      <c r="F32" s="26">
        <v>7.7934472820512832</v>
      </c>
      <c r="G32" s="26">
        <v>8.6247629538461563</v>
      </c>
      <c r="H32" s="26">
        <v>9.5119495179487181</v>
      </c>
      <c r="I32" s="26">
        <v>10.01735165128205</v>
      </c>
      <c r="J32" s="26">
        <v>10.522753784615384</v>
      </c>
      <c r="K32" s="26">
        <v>11.028155917948718</v>
      </c>
      <c r="L32" s="26">
        <v>11.533558051282048</v>
      </c>
      <c r="M32" s="26">
        <v>12.038960184615382</v>
      </c>
      <c r="N32" s="26">
        <v>12.544362317948716</v>
      </c>
      <c r="O32" s="26">
        <v>13.049764451282046</v>
      </c>
      <c r="P32" s="26">
        <v>13.555166584615383</v>
      </c>
      <c r="Q32" s="26">
        <v>14.060568717948712</v>
      </c>
      <c r="R32" s="26">
        <v>14.565970851282048</v>
      </c>
      <c r="S32" s="26">
        <v>15.071372984615376</v>
      </c>
      <c r="T32" s="26">
        <v>15.57677511794871</v>
      </c>
      <c r="U32" s="26">
        <v>16.082177251282044</v>
      </c>
      <c r="V32" s="26">
        <v>16.587579384615378</v>
      </c>
      <c r="W32" s="26">
        <v>17.092981517948708</v>
      </c>
      <c r="X32" s="26">
        <v>17.598383651282045</v>
      </c>
      <c r="Y32" s="26">
        <v>18.103785784615376</v>
      </c>
      <c r="Z32" s="26">
        <v>18.609187917948709</v>
      </c>
      <c r="AA32" s="26">
        <v>19.114590051282036</v>
      </c>
      <c r="AB32" s="26">
        <v>19.61999218461537</v>
      </c>
      <c r="AC32" s="26">
        <v>20.125394317948707</v>
      </c>
      <c r="AD32" s="26">
        <v>20.630796451282034</v>
      </c>
      <c r="AE32" s="26">
        <v>21.136198584615371</v>
      </c>
      <c r="AF32" s="26">
        <v>21.641600717948698</v>
      </c>
      <c r="AG32" s="26">
        <v>22.147002851282036</v>
      </c>
      <c r="AH32" s="26">
        <v>22.652404984615362</v>
      </c>
      <c r="AI32" s="26">
        <v>23.1578071179487</v>
      </c>
      <c r="AJ32" s="26">
        <v>23.663209251282034</v>
      </c>
      <c r="AK32" s="26">
        <v>24.168611384615371</v>
      </c>
      <c r="AL32" s="26">
        <v>24.674013517948694</v>
      </c>
      <c r="AM32" s="26">
        <v>25.179415651282032</v>
      </c>
      <c r="AN32" s="26">
        <v>25.684817784615362</v>
      </c>
      <c r="AO32" s="26">
        <v>27.195895979487158</v>
      </c>
      <c r="AP32" s="26">
        <v>27.701298112820492</v>
      </c>
      <c r="AQ32" s="26">
        <v>28.206700246153815</v>
      </c>
      <c r="AR32" s="26">
        <v>28.712102379487153</v>
      </c>
      <c r="AS32" s="26">
        <v>29.21750451282049</v>
      </c>
      <c r="AT32" s="26">
        <v>29.72290664615381</v>
      </c>
      <c r="AU32" s="26">
        <v>30.228308779487158</v>
      </c>
      <c r="AV32" s="26">
        <v>30.733710912820484</v>
      </c>
      <c r="AW32" s="26">
        <v>30.233436984615363</v>
      </c>
      <c r="AX32" s="26">
        <v>30.738839117948682</v>
      </c>
      <c r="AY32" s="26">
        <v>31.24424125128202</v>
      </c>
      <c r="AZ32" s="26">
        <v>31.749643384615357</v>
      </c>
      <c r="BA32" s="26">
        <v>32.255045517948695</v>
      </c>
      <c r="BB32" s="26">
        <v>32.760447651282021</v>
      </c>
      <c r="BC32" s="26">
        <v>33.265849784615348</v>
      </c>
      <c r="BD32" s="26">
        <v>33.771251917948682</v>
      </c>
      <c r="BE32" s="26">
        <v>34.27665405128203</v>
      </c>
      <c r="BF32" s="26">
        <v>34.78205618461535</v>
      </c>
      <c r="BG32" s="26">
        <v>35.287458317948683</v>
      </c>
      <c r="BH32" s="26">
        <v>35.792860451282024</v>
      </c>
      <c r="BI32" s="26">
        <v>36.298262584615351</v>
      </c>
      <c r="BJ32" s="26">
        <v>36.803664717948699</v>
      </c>
      <c r="BK32" s="26">
        <v>37.309066851282026</v>
      </c>
      <c r="BL32" s="26">
        <v>37.81446898461536</v>
      </c>
      <c r="BM32" s="26">
        <v>38.319871117948701</v>
      </c>
      <c r="BN32" s="26">
        <v>38.825273251282027</v>
      </c>
      <c r="BO32" s="26">
        <v>39.330675384615375</v>
      </c>
      <c r="BP32" s="26">
        <v>39.836077517948709</v>
      </c>
      <c r="BQ32" s="26">
        <v>40.34147965128205</v>
      </c>
      <c r="BR32" s="26">
        <v>40.846881784615384</v>
      </c>
      <c r="BS32" s="26">
        <v>41.352283917948725</v>
      </c>
      <c r="BT32" s="26">
        <v>41.857686051282059</v>
      </c>
      <c r="BU32" s="26">
        <v>42.363088184615386</v>
      </c>
      <c r="BV32" s="26">
        <v>42.868490317948734</v>
      </c>
      <c r="BW32" s="26">
        <v>43.373892451282067</v>
      </c>
      <c r="BX32" s="26">
        <v>43.879294584615401</v>
      </c>
      <c r="BY32" s="26">
        <v>44.384696717948749</v>
      </c>
      <c r="BZ32" s="26">
        <v>44.890098851282076</v>
      </c>
      <c r="CA32" s="26">
        <v>45.395500984615403</v>
      </c>
      <c r="CB32" s="26">
        <v>45.900903117948744</v>
      </c>
      <c r="CC32" s="26">
        <v>46.406305251282092</v>
      </c>
      <c r="CD32" s="26">
        <v>46.911707384615418</v>
      </c>
      <c r="CE32" s="26">
        <v>47.417109517948766</v>
      </c>
      <c r="CF32" s="26">
        <v>47.9225116512821</v>
      </c>
      <c r="CG32" s="26">
        <v>48.427913784615441</v>
      </c>
      <c r="CH32" s="26">
        <v>48.933315917948768</v>
      </c>
      <c r="CI32" s="26">
        <v>49.438718051282109</v>
      </c>
      <c r="CJ32" s="26">
        <v>49.944120184615436</v>
      </c>
      <c r="CK32" s="26">
        <v>50.44952231794877</v>
      </c>
      <c r="CL32" s="26">
        <v>50.95492445128211</v>
      </c>
      <c r="CM32" s="26">
        <v>51.460326584615444</v>
      </c>
      <c r="CN32" s="26">
        <v>51.965728717948785</v>
      </c>
      <c r="CO32" s="26">
        <v>52.471130851282133</v>
      </c>
      <c r="CP32" s="26">
        <v>52.976532984615453</v>
      </c>
      <c r="CQ32" s="26">
        <v>53.481935117948794</v>
      </c>
      <c r="CR32" s="26">
        <v>53.987337251282128</v>
      </c>
      <c r="CS32" s="26">
        <v>54.492739384615454</v>
      </c>
      <c r="CT32" s="26">
        <v>54.998141517948802</v>
      </c>
      <c r="CU32" s="26">
        <v>55.503543651282151</v>
      </c>
      <c r="CV32" s="26">
        <v>56.008945784615477</v>
      </c>
      <c r="CW32" s="26">
        <v>56.701253476923178</v>
      </c>
      <c r="CX32" s="26">
        <v>57.393561169230871</v>
      </c>
      <c r="CY32" s="26">
        <v>58.085868861538572</v>
      </c>
      <c r="CZ32" s="26">
        <v>58.778176553846265</v>
      </c>
      <c r="DA32" s="26">
        <v>59.470484246153958</v>
      </c>
      <c r="DB32" s="26">
        <v>60.162791938461659</v>
      </c>
      <c r="DC32" s="26">
        <v>60.855099630769352</v>
      </c>
      <c r="DD32" s="26">
        <v>61.547407323077053</v>
      </c>
      <c r="DE32" s="26">
        <v>62.239715015384746</v>
      </c>
      <c r="DF32" s="26">
        <v>62.932022707692447</v>
      </c>
      <c r="DG32" s="26">
        <f t="shared" si="62"/>
        <v>87.232697656804888</v>
      </c>
      <c r="DH32" s="26">
        <f t="shared" si="62"/>
        <v>88.29778641420134</v>
      </c>
      <c r="DI32" s="26">
        <f t="shared" si="62"/>
        <v>89.362875171597793</v>
      </c>
      <c r="DJ32" s="26">
        <f t="shared" si="61"/>
        <v>90.427963928994245</v>
      </c>
      <c r="DK32" s="26">
        <f t="shared" si="61"/>
        <v>91.493052686390698</v>
      </c>
      <c r="DL32" s="26">
        <f t="shared" si="61"/>
        <v>92.558141443787164</v>
      </c>
      <c r="DM32" s="26">
        <f t="shared" si="61"/>
        <v>93.623230201183617</v>
      </c>
      <c r="DN32" s="26">
        <f t="shared" si="61"/>
        <v>94.688318958580084</v>
      </c>
      <c r="DO32" s="26">
        <f t="shared" si="61"/>
        <v>95.753407715976536</v>
      </c>
      <c r="DP32" s="26">
        <f t="shared" si="61"/>
        <v>96.818496473372988</v>
      </c>
      <c r="DQ32" s="26">
        <v>70.54740732307711</v>
      </c>
      <c r="DR32" s="26">
        <v>71.239715015384803</v>
      </c>
      <c r="DS32" s="26">
        <v>71.932022707692497</v>
      </c>
      <c r="DT32" s="26">
        <v>72.624330400000204</v>
      </c>
      <c r="DU32" s="26">
        <v>73.316638092307898</v>
      </c>
      <c r="DV32" s="26">
        <v>74.008945784615591</v>
      </c>
      <c r="DW32" s="26">
        <v>74.701253476923284</v>
      </c>
      <c r="DX32" s="26">
        <v>75.393561169230992</v>
      </c>
      <c r="DY32" s="26">
        <v>76.085868861538685</v>
      </c>
      <c r="DZ32" s="26">
        <v>76.778176553846379</v>
      </c>
      <c r="EA32" s="26">
        <v>77.470484246154072</v>
      </c>
      <c r="EB32" s="26">
        <v>78.162791938461766</v>
      </c>
      <c r="EC32" s="26">
        <v>78.855099630769473</v>
      </c>
      <c r="ED32" s="26">
        <v>79.547407323077167</v>
      </c>
      <c r="EE32" s="26">
        <v>80.23971501538486</v>
      </c>
      <c r="EF32" s="26">
        <v>80.932022707692553</v>
      </c>
      <c r="EG32" s="26">
        <v>81.624330400000261</v>
      </c>
      <c r="EH32" s="26">
        <v>82.316638092307954</v>
      </c>
      <c r="EI32" s="26">
        <v>83.008945784615648</v>
      </c>
      <c r="EJ32" s="26">
        <v>83.701253476923341</v>
      </c>
      <c r="EK32" s="26">
        <v>84.393561169231035</v>
      </c>
      <c r="EL32" s="26">
        <v>85.085868861538742</v>
      </c>
      <c r="EM32" s="26">
        <v>85.778176553846436</v>
      </c>
      <c r="EN32" s="26">
        <v>86.470484246154129</v>
      </c>
      <c r="EO32" s="26">
        <v>87.162791938461822</v>
      </c>
      <c r="EP32" s="26">
        <v>87.85509963076953</v>
      </c>
      <c r="EQ32" s="26">
        <v>88.547407323077223</v>
      </c>
      <c r="ER32" s="26">
        <v>89.239715015384917</v>
      </c>
      <c r="ES32" s="26">
        <v>89.93202270769261</v>
      </c>
      <c r="ET32" s="26">
        <v>90.624330400000318</v>
      </c>
      <c r="EU32" s="26"/>
    </row>
    <row r="33" spans="1:151" x14ac:dyDescent="0.35">
      <c r="A33" s="61">
        <v>75</v>
      </c>
      <c r="B33" s="26">
        <v>5.0493409914529925</v>
      </c>
      <c r="C33" s="26">
        <v>5.0493409914529925</v>
      </c>
      <c r="D33" s="26">
        <v>5.6736092991452995</v>
      </c>
      <c r="E33" s="26">
        <v>6.2601985641025628</v>
      </c>
      <c r="F33" s="26">
        <v>6.9598249572649582</v>
      </c>
      <c r="G33" s="26">
        <v>7.6217723076923098</v>
      </c>
      <c r="H33" s="26">
        <v>8.3967567863247865</v>
      </c>
      <c r="I33" s="26">
        <v>8.8514694017094016</v>
      </c>
      <c r="J33" s="26">
        <v>9.3061820170940166</v>
      </c>
      <c r="K33" s="26">
        <v>9.7608946324786334</v>
      </c>
      <c r="L33" s="26">
        <v>10.21560724786325</v>
      </c>
      <c r="M33" s="26">
        <v>10.670319863247867</v>
      </c>
      <c r="N33" s="26">
        <v>11.12503247863248</v>
      </c>
      <c r="O33" s="26">
        <v>11.579745094017092</v>
      </c>
      <c r="P33" s="26">
        <v>12.034457709401712</v>
      </c>
      <c r="Q33" s="26">
        <v>12.489170324786331</v>
      </c>
      <c r="R33" s="26">
        <v>12.943882940170942</v>
      </c>
      <c r="S33" s="26">
        <v>13.398595555555561</v>
      </c>
      <c r="T33" s="26">
        <v>13.853308170940178</v>
      </c>
      <c r="U33" s="26">
        <v>14.308020786324793</v>
      </c>
      <c r="V33" s="26">
        <v>14.762733401709408</v>
      </c>
      <c r="W33" s="26">
        <v>15.217446017094023</v>
      </c>
      <c r="X33" s="26">
        <v>15.672158632478641</v>
      </c>
      <c r="Y33" s="26">
        <v>16.126871247863257</v>
      </c>
      <c r="Z33" s="26">
        <v>16.581583863247868</v>
      </c>
      <c r="AA33" s="26">
        <v>17.03629647863249</v>
      </c>
      <c r="AB33" s="26">
        <v>17.491009094017102</v>
      </c>
      <c r="AC33" s="26">
        <v>17.94572170940172</v>
      </c>
      <c r="AD33" s="26">
        <v>18.400434324786332</v>
      </c>
      <c r="AE33" s="26">
        <v>18.85514694017095</v>
      </c>
      <c r="AF33" s="26">
        <v>19.309859555555562</v>
      </c>
      <c r="AG33" s="26">
        <v>19.76457217094018</v>
      </c>
      <c r="AH33" s="26">
        <v>20.219284786324792</v>
      </c>
      <c r="AI33" s="26">
        <v>20.673997401709411</v>
      </c>
      <c r="AJ33" s="26">
        <v>21.128710017094022</v>
      </c>
      <c r="AK33" s="26">
        <v>21.58342263247863</v>
      </c>
      <c r="AL33" s="26">
        <v>22.038135247863245</v>
      </c>
      <c r="AM33" s="26">
        <v>22.492847863247864</v>
      </c>
      <c r="AN33" s="26">
        <v>22.947560478632479</v>
      </c>
      <c r="AO33" s="26">
        <v>24.306570119658112</v>
      </c>
      <c r="AP33" s="26">
        <v>24.76128273504272</v>
      </c>
      <c r="AQ33" s="26">
        <v>25.215995350427342</v>
      </c>
      <c r="AR33" s="26">
        <v>25.670707965811953</v>
      </c>
      <c r="AS33" s="26">
        <v>26.125420581196561</v>
      </c>
      <c r="AT33" s="26">
        <v>26.580133196581183</v>
      </c>
      <c r="AU33" s="26">
        <v>27.034845811965791</v>
      </c>
      <c r="AV33" s="26">
        <v>27.48955842735041</v>
      </c>
      <c r="AW33" s="26">
        <v>27.039974017093993</v>
      </c>
      <c r="AX33" s="26">
        <v>27.494686632478615</v>
      </c>
      <c r="AY33" s="26">
        <v>27.949399247863223</v>
      </c>
      <c r="AZ33" s="26">
        <v>28.404111863247842</v>
      </c>
      <c r="BA33" s="26">
        <v>28.858824478632457</v>
      </c>
      <c r="BB33" s="26">
        <v>29.313537094017065</v>
      </c>
      <c r="BC33" s="26">
        <v>29.768249709401687</v>
      </c>
      <c r="BD33" s="26">
        <v>30.222962324786298</v>
      </c>
      <c r="BE33" s="26">
        <v>30.677674940170917</v>
      </c>
      <c r="BF33" s="26">
        <v>31.132387555555521</v>
      </c>
      <c r="BG33" s="26">
        <v>31.58710017094014</v>
      </c>
      <c r="BH33" s="26">
        <v>32.041812786324755</v>
      </c>
      <c r="BI33" s="26">
        <v>32.49652540170937</v>
      </c>
      <c r="BJ33" s="26">
        <v>32.951238017093985</v>
      </c>
      <c r="BK33" s="26">
        <v>33.405950632478593</v>
      </c>
      <c r="BL33" s="26">
        <v>33.860663247863208</v>
      </c>
      <c r="BM33" s="26">
        <v>34.315375863247809</v>
      </c>
      <c r="BN33" s="26">
        <v>34.770088478632445</v>
      </c>
      <c r="BO33" s="26">
        <v>35.224801094017046</v>
      </c>
      <c r="BP33" s="26">
        <v>35.679513709401661</v>
      </c>
      <c r="BQ33" s="26">
        <v>36.134226324786269</v>
      </c>
      <c r="BR33" s="26">
        <v>36.588938940170891</v>
      </c>
      <c r="BS33" s="26">
        <v>37.043651555555506</v>
      </c>
      <c r="BT33" s="26">
        <v>37.498364170940121</v>
      </c>
      <c r="BU33" s="26">
        <v>37.953076786324729</v>
      </c>
      <c r="BV33" s="26">
        <v>38.407789401709344</v>
      </c>
      <c r="BW33" s="26">
        <v>38.862502017093952</v>
      </c>
      <c r="BX33" s="26">
        <v>39.317214632478567</v>
      </c>
      <c r="BY33" s="26">
        <v>39.771927247863189</v>
      </c>
      <c r="BZ33" s="26">
        <v>40.226639863247797</v>
      </c>
      <c r="CA33" s="26">
        <v>40.681352478632412</v>
      </c>
      <c r="CB33" s="26">
        <v>41.136065094017034</v>
      </c>
      <c r="CC33" s="26">
        <v>41.590777709401635</v>
      </c>
      <c r="CD33" s="26">
        <v>42.045490324786257</v>
      </c>
      <c r="CE33" s="26">
        <v>42.500202940170873</v>
      </c>
      <c r="CF33" s="26">
        <v>42.954915555555488</v>
      </c>
      <c r="CG33" s="26">
        <v>43.409628170940103</v>
      </c>
      <c r="CH33" s="26">
        <v>43.864340786324711</v>
      </c>
      <c r="CI33" s="26">
        <v>44.319053401709333</v>
      </c>
      <c r="CJ33" s="26">
        <v>44.773766017093934</v>
      </c>
      <c r="CK33" s="26">
        <v>45.228478632478549</v>
      </c>
      <c r="CL33" s="26">
        <v>45.683191247863171</v>
      </c>
      <c r="CM33" s="26">
        <v>46.137903863247779</v>
      </c>
      <c r="CN33" s="26">
        <v>46.592616478632394</v>
      </c>
      <c r="CO33" s="26">
        <v>47.047329094016995</v>
      </c>
      <c r="CP33" s="26">
        <v>47.502041709401631</v>
      </c>
      <c r="CQ33" s="26">
        <v>47.956754324786239</v>
      </c>
      <c r="CR33" s="26">
        <v>48.411466940170854</v>
      </c>
      <c r="CS33" s="26">
        <v>48.866179555555462</v>
      </c>
      <c r="CT33" s="26">
        <v>49.320892170940077</v>
      </c>
      <c r="CU33" s="26">
        <v>49.775604786324692</v>
      </c>
      <c r="CV33" s="26">
        <v>50.2303174017093</v>
      </c>
      <c r="CW33" s="26">
        <v>50.845702017093913</v>
      </c>
      <c r="CX33" s="26">
        <v>51.461086632478526</v>
      </c>
      <c r="CY33" s="26">
        <v>52.07647124786314</v>
      </c>
      <c r="CZ33" s="26">
        <v>52.691855863247753</v>
      </c>
      <c r="DA33" s="26">
        <v>53.307240478632366</v>
      </c>
      <c r="DB33" s="26">
        <v>53.922625094016979</v>
      </c>
      <c r="DC33" s="26">
        <v>54.538009709401592</v>
      </c>
      <c r="DD33" s="26">
        <v>55.153394324786206</v>
      </c>
      <c r="DE33" s="26">
        <v>55.768778940170819</v>
      </c>
      <c r="DF33" s="26">
        <v>56.384163555555432</v>
      </c>
      <c r="DG33" s="26">
        <f t="shared" si="62"/>
        <v>78.224156949375242</v>
      </c>
      <c r="DH33" s="26">
        <f t="shared" si="62"/>
        <v>79.170902511505417</v>
      </c>
      <c r="DI33" s="26">
        <f t="shared" si="62"/>
        <v>80.117648073635593</v>
      </c>
      <c r="DJ33" s="26">
        <f t="shared" si="61"/>
        <v>81.064393635765768</v>
      </c>
      <c r="DK33" s="26">
        <f t="shared" si="61"/>
        <v>82.011139197895943</v>
      </c>
      <c r="DL33" s="26">
        <f t="shared" si="61"/>
        <v>82.957884760026118</v>
      </c>
      <c r="DM33" s="26">
        <f t="shared" si="61"/>
        <v>83.904630322156294</v>
      </c>
      <c r="DN33" s="26">
        <f t="shared" si="61"/>
        <v>84.851375884286469</v>
      </c>
      <c r="DO33" s="26">
        <f t="shared" si="61"/>
        <v>85.798121446416644</v>
      </c>
      <c r="DP33" s="26">
        <f t="shared" si="61"/>
        <v>86.744867008546819</v>
      </c>
      <c r="DQ33" s="26">
        <v>63.153394324786177</v>
      </c>
      <c r="DR33" s="26">
        <v>63.76877894017079</v>
      </c>
      <c r="DS33" s="26">
        <v>64.384163555555403</v>
      </c>
      <c r="DT33" s="26">
        <v>64.999548170940017</v>
      </c>
      <c r="DU33" s="26">
        <v>65.61493278632463</v>
      </c>
      <c r="DV33" s="26">
        <v>66.230317401709243</v>
      </c>
      <c r="DW33" s="26">
        <v>66.845702017093856</v>
      </c>
      <c r="DX33" s="26">
        <v>67.461086632478469</v>
      </c>
      <c r="DY33" s="26">
        <v>68.076471247863083</v>
      </c>
      <c r="DZ33" s="26">
        <v>68.691855863247696</v>
      </c>
      <c r="EA33" s="26">
        <v>69.307240478632309</v>
      </c>
      <c r="EB33" s="26">
        <v>69.922625094016922</v>
      </c>
      <c r="EC33" s="26">
        <v>70.538009709401535</v>
      </c>
      <c r="ED33" s="26">
        <v>71.153394324786149</v>
      </c>
      <c r="EE33" s="26">
        <v>71.768778940170762</v>
      </c>
      <c r="EF33" s="26">
        <v>72.384163555555375</v>
      </c>
      <c r="EG33" s="26">
        <v>72.999548170939988</v>
      </c>
      <c r="EH33" s="26">
        <v>73.614932786324601</v>
      </c>
      <c r="EI33" s="26">
        <v>74.230317401709215</v>
      </c>
      <c r="EJ33" s="26">
        <v>74.845702017093828</v>
      </c>
      <c r="EK33" s="26">
        <v>75.461086632478441</v>
      </c>
      <c r="EL33" s="26">
        <v>76.076471247863054</v>
      </c>
      <c r="EM33" s="26">
        <v>76.691855863247667</v>
      </c>
      <c r="EN33" s="26">
        <v>77.307240478632281</v>
      </c>
      <c r="EO33" s="26">
        <v>77.922625094016894</v>
      </c>
      <c r="EP33" s="26">
        <v>78.538009709401507</v>
      </c>
      <c r="EQ33" s="26">
        <v>79.15339432478612</v>
      </c>
      <c r="ER33" s="26">
        <v>79.768778940170733</v>
      </c>
      <c r="ES33" s="26">
        <v>80.384163555555347</v>
      </c>
      <c r="ET33" s="26">
        <v>80.99954817093996</v>
      </c>
      <c r="EU33" s="26"/>
    </row>
    <row r="34" spans="1:151" x14ac:dyDescent="0.35">
      <c r="A34" s="61">
        <v>100</v>
      </c>
      <c r="B34" s="26">
        <v>4.5238461538461543</v>
      </c>
      <c r="C34" s="26">
        <v>4.5238461538461543</v>
      </c>
      <c r="D34" s="26">
        <v>5.0406564102564104</v>
      </c>
      <c r="E34" s="26">
        <v>5.5574666666666666</v>
      </c>
      <c r="F34" s="26">
        <v>6.102846153846154</v>
      </c>
      <c r="G34" s="26">
        <v>6.5910871794871797</v>
      </c>
      <c r="H34" s="26">
        <v>7.250743589743589</v>
      </c>
      <c r="I34" s="26">
        <v>7.6875600000000004</v>
      </c>
      <c r="J34" s="26">
        <v>8.12437641025641</v>
      </c>
      <c r="K34" s="26">
        <v>8.5611928205128205</v>
      </c>
      <c r="L34" s="26">
        <v>8.998009230769231</v>
      </c>
      <c r="M34" s="26">
        <v>9.4348256410256415</v>
      </c>
      <c r="N34" s="26">
        <v>9.871642051282052</v>
      </c>
      <c r="O34" s="26">
        <v>10.308458461538462</v>
      </c>
      <c r="P34" s="26">
        <v>10.745274871794875</v>
      </c>
      <c r="Q34" s="26">
        <v>11.182091282051287</v>
      </c>
      <c r="R34" s="26">
        <v>11.618907692307697</v>
      </c>
      <c r="S34" s="26">
        <v>12.055724102564108</v>
      </c>
      <c r="T34" s="26">
        <v>12.492540512820518</v>
      </c>
      <c r="U34" s="26">
        <v>12.929356923076929</v>
      </c>
      <c r="V34" s="26">
        <v>13.366173333333341</v>
      </c>
      <c r="W34" s="26">
        <v>13.802989743589755</v>
      </c>
      <c r="X34" s="26">
        <v>14.239806153846159</v>
      </c>
      <c r="Y34" s="26">
        <v>14.676622564102574</v>
      </c>
      <c r="Z34" s="26">
        <v>15.113438974358985</v>
      </c>
      <c r="AA34" s="26">
        <v>15.550255384615397</v>
      </c>
      <c r="AB34" s="26">
        <v>15.987071794871806</v>
      </c>
      <c r="AC34" s="26">
        <v>16.423888205128222</v>
      </c>
      <c r="AD34" s="26">
        <v>16.860704615384631</v>
      </c>
      <c r="AE34" s="26">
        <v>17.297521025641039</v>
      </c>
      <c r="AF34" s="26">
        <v>17.734337435897455</v>
      </c>
      <c r="AG34" s="26">
        <v>18.17115384615386</v>
      </c>
      <c r="AH34" s="26">
        <v>18.607970256410276</v>
      </c>
      <c r="AI34" s="26">
        <v>19.044786666666688</v>
      </c>
      <c r="AJ34" s="26">
        <v>19.48160307692309</v>
      </c>
      <c r="AK34" s="26">
        <v>19.918419487179499</v>
      </c>
      <c r="AL34" s="26">
        <v>20.355235897435914</v>
      </c>
      <c r="AM34" s="26">
        <v>20.79205230769232</v>
      </c>
      <c r="AN34" s="26">
        <v>21.228868717948725</v>
      </c>
      <c r="AO34" s="26">
        <v>22.534189743589749</v>
      </c>
      <c r="AP34" s="26">
        <v>22.971006153846162</v>
      </c>
      <c r="AQ34" s="26">
        <v>23.40782256410257</v>
      </c>
      <c r="AR34" s="26">
        <v>23.844638974358979</v>
      </c>
      <c r="AS34" s="26">
        <v>24.281455384615384</v>
      </c>
      <c r="AT34" s="26">
        <v>24.718271794871793</v>
      </c>
      <c r="AU34" s="26">
        <v>25.155088205128209</v>
      </c>
      <c r="AV34" s="26">
        <v>25.591904615384617</v>
      </c>
      <c r="AW34" s="26">
        <v>25.160216410256414</v>
      </c>
      <c r="AX34" s="26">
        <v>25.597032820512819</v>
      </c>
      <c r="AY34" s="26">
        <v>26.033849230769235</v>
      </c>
      <c r="AZ34" s="26">
        <v>26.470665641025651</v>
      </c>
      <c r="BA34" s="26">
        <v>26.907482051282049</v>
      </c>
      <c r="BB34" s="26">
        <v>27.344298461538457</v>
      </c>
      <c r="BC34" s="26">
        <v>27.78111487179487</v>
      </c>
      <c r="BD34" s="26">
        <v>28.217931282051278</v>
      </c>
      <c r="BE34" s="26">
        <v>28.654747692307684</v>
      </c>
      <c r="BF34" s="26">
        <v>29.091564102564092</v>
      </c>
      <c r="BG34" s="26">
        <v>29.528380512820505</v>
      </c>
      <c r="BH34" s="26">
        <v>29.96519692307691</v>
      </c>
      <c r="BI34" s="26">
        <v>30.402013333333322</v>
      </c>
      <c r="BJ34" s="26">
        <v>30.838829743589727</v>
      </c>
      <c r="BK34" s="26">
        <v>31.275646153846139</v>
      </c>
      <c r="BL34" s="26">
        <v>31.712462564102548</v>
      </c>
      <c r="BM34" s="26">
        <v>32.14927897435895</v>
      </c>
      <c r="BN34" s="26">
        <v>32.586095384615369</v>
      </c>
      <c r="BO34" s="26">
        <v>33.022911794871781</v>
      </c>
      <c r="BP34" s="26">
        <v>33.459728205128187</v>
      </c>
      <c r="BQ34" s="26">
        <v>33.896544615384592</v>
      </c>
      <c r="BR34" s="26">
        <v>34.33336102564099</v>
      </c>
      <c r="BS34" s="26">
        <v>34.770177435897416</v>
      </c>
      <c r="BT34" s="26">
        <v>35.206993846153821</v>
      </c>
      <c r="BU34" s="26">
        <v>35.643810256410234</v>
      </c>
      <c r="BV34" s="26">
        <v>36.080626666666639</v>
      </c>
      <c r="BW34" s="26">
        <v>36.517443076923051</v>
      </c>
      <c r="BX34" s="26">
        <v>36.954259487179456</v>
      </c>
      <c r="BY34" s="26">
        <v>37.391075897435869</v>
      </c>
      <c r="BZ34" s="26">
        <v>37.827892307692288</v>
      </c>
      <c r="CA34" s="26">
        <v>38.2647087179487</v>
      </c>
      <c r="CB34" s="26">
        <v>38.701525128205112</v>
      </c>
      <c r="CC34" s="26">
        <v>39.138341538461518</v>
      </c>
      <c r="CD34" s="26">
        <v>39.575157948717944</v>
      </c>
      <c r="CE34" s="26">
        <v>40.011974358974342</v>
      </c>
      <c r="CF34" s="26">
        <v>40.448790769230762</v>
      </c>
      <c r="CG34" s="26">
        <v>40.885607179487174</v>
      </c>
      <c r="CH34" s="26">
        <v>41.322423589743593</v>
      </c>
      <c r="CI34" s="26">
        <v>41.759239999999998</v>
      </c>
      <c r="CJ34" s="26">
        <v>42.196056410256411</v>
      </c>
      <c r="CK34" s="26">
        <v>42.63287282051283</v>
      </c>
      <c r="CL34" s="26">
        <v>43.069689230769235</v>
      </c>
      <c r="CM34" s="26">
        <v>43.506505641025647</v>
      </c>
      <c r="CN34" s="26">
        <v>43.94332205128206</v>
      </c>
      <c r="CO34" s="26">
        <v>44.380138461538486</v>
      </c>
      <c r="CP34" s="26">
        <v>44.816954871794891</v>
      </c>
      <c r="CQ34" s="26">
        <v>45.253771282051311</v>
      </c>
      <c r="CR34" s="26">
        <v>45.690587692307723</v>
      </c>
      <c r="CS34" s="26">
        <v>46.127404102564135</v>
      </c>
      <c r="CT34" s="26">
        <v>46.564220512820548</v>
      </c>
      <c r="CU34" s="26">
        <v>47.001036923076974</v>
      </c>
      <c r="CV34" s="26">
        <v>47.437853333333379</v>
      </c>
      <c r="CW34" s="26">
        <v>48.037853333333381</v>
      </c>
      <c r="CX34" s="26">
        <v>48.637853333333375</v>
      </c>
      <c r="CY34" s="26">
        <v>49.237853333333376</v>
      </c>
      <c r="CZ34" s="26">
        <v>49.837853333333378</v>
      </c>
      <c r="DA34" s="26">
        <v>50.437853333333372</v>
      </c>
      <c r="DB34" s="26">
        <v>51.037853333333373</v>
      </c>
      <c r="DC34" s="26">
        <v>51.637853333333375</v>
      </c>
      <c r="DD34" s="26">
        <v>52.237853333333376</v>
      </c>
      <c r="DE34" s="26">
        <v>52.837853333333378</v>
      </c>
      <c r="DF34" s="26">
        <v>53.437853333333379</v>
      </c>
      <c r="DG34" s="26">
        <f t="shared" si="62"/>
        <v>73.904389743589817</v>
      </c>
      <c r="DH34" s="26">
        <f t="shared" si="62"/>
        <v>74.827466666666723</v>
      </c>
      <c r="DI34" s="26">
        <f t="shared" si="62"/>
        <v>75.750543589743657</v>
      </c>
      <c r="DJ34" s="26">
        <f t="shared" si="61"/>
        <v>76.673620512820577</v>
      </c>
      <c r="DK34" s="26">
        <f t="shared" si="61"/>
        <v>77.596697435897497</v>
      </c>
      <c r="DL34" s="26">
        <f t="shared" si="61"/>
        <v>78.519774358974416</v>
      </c>
      <c r="DM34" s="26">
        <f t="shared" si="61"/>
        <v>79.44285128205135</v>
      </c>
      <c r="DN34" s="26">
        <f t="shared" si="61"/>
        <v>80.36592820512827</v>
      </c>
      <c r="DO34" s="26">
        <f t="shared" si="61"/>
        <v>81.28900512820519</v>
      </c>
      <c r="DP34" s="26">
        <f t="shared" si="61"/>
        <v>82.212082051282124</v>
      </c>
      <c r="DQ34" s="26">
        <v>60.037853333333388</v>
      </c>
      <c r="DR34" s="26">
        <v>60.637853333333389</v>
      </c>
      <c r="DS34" s="26">
        <v>61.237853333333391</v>
      </c>
      <c r="DT34" s="26">
        <v>61.837853333333392</v>
      </c>
      <c r="DU34" s="26">
        <v>62.437853333333393</v>
      </c>
      <c r="DV34" s="26">
        <v>63.037853333333395</v>
      </c>
      <c r="DW34" s="26">
        <v>63.637853333333396</v>
      </c>
      <c r="DX34" s="26">
        <v>64.237853333333391</v>
      </c>
      <c r="DY34" s="26">
        <v>64.837853333333399</v>
      </c>
      <c r="DZ34" s="26">
        <v>65.437853333333393</v>
      </c>
      <c r="EA34" s="26">
        <v>66.037853333333402</v>
      </c>
      <c r="EB34" s="26">
        <v>66.637853333333396</v>
      </c>
      <c r="EC34" s="26">
        <v>67.237853333333405</v>
      </c>
      <c r="ED34" s="26">
        <v>67.837853333333399</v>
      </c>
      <c r="EE34" s="26">
        <v>68.437853333333408</v>
      </c>
      <c r="EF34" s="26">
        <v>69.037853333333402</v>
      </c>
      <c r="EG34" s="26">
        <v>69.637853333333396</v>
      </c>
      <c r="EH34" s="26">
        <v>70.237853333333405</v>
      </c>
      <c r="EI34" s="26">
        <v>70.837853333333399</v>
      </c>
      <c r="EJ34" s="26">
        <v>71.437853333333408</v>
      </c>
      <c r="EK34" s="26">
        <v>72.037853333333402</v>
      </c>
      <c r="EL34" s="26">
        <v>72.63785333333341</v>
      </c>
      <c r="EM34" s="26">
        <v>73.237853333333405</v>
      </c>
      <c r="EN34" s="26">
        <v>73.837853333333413</v>
      </c>
      <c r="EO34" s="26">
        <v>74.437853333333408</v>
      </c>
      <c r="EP34" s="26">
        <v>75.037853333333416</v>
      </c>
      <c r="EQ34" s="26">
        <v>75.63785333333341</v>
      </c>
      <c r="ER34" s="26">
        <v>76.237853333333419</v>
      </c>
      <c r="ES34" s="26">
        <v>76.837853333333413</v>
      </c>
      <c r="ET34" s="26">
        <v>77.437853333333408</v>
      </c>
      <c r="EU34" s="26"/>
    </row>
    <row r="35" spans="1:151" x14ac:dyDescent="0.35">
      <c r="A35" s="61">
        <v>250</v>
      </c>
      <c r="B35" s="26">
        <v>4.0615343589743595</v>
      </c>
      <c r="C35" s="26">
        <v>4.0615343589743595</v>
      </c>
      <c r="D35" s="26">
        <v>4.4722953846153866</v>
      </c>
      <c r="E35" s="26">
        <v>4.9413702564102593</v>
      </c>
      <c r="F35" s="26">
        <v>5.4104451282051294</v>
      </c>
      <c r="G35" s="26">
        <v>5.8795200000000021</v>
      </c>
      <c r="H35" s="26">
        <v>6.4069087179487205</v>
      </c>
      <c r="I35" s="26">
        <v>6.8293325128205149</v>
      </c>
      <c r="J35" s="26">
        <v>7.2517563076923102</v>
      </c>
      <c r="K35" s="26">
        <v>7.6741801025641063</v>
      </c>
      <c r="L35" s="26">
        <v>8.0966038974358998</v>
      </c>
      <c r="M35" s="26">
        <v>8.5190276923076969</v>
      </c>
      <c r="N35" s="26">
        <v>8.9414514871794903</v>
      </c>
      <c r="O35" s="26">
        <v>9.3638752820512892</v>
      </c>
      <c r="P35" s="26">
        <v>9.7862990769230827</v>
      </c>
      <c r="Q35" s="26">
        <v>10.208722871794876</v>
      </c>
      <c r="R35" s="26">
        <v>10.63114666666667</v>
      </c>
      <c r="S35" s="26">
        <v>11.053570461538463</v>
      </c>
      <c r="T35" s="26">
        <v>11.475994256410255</v>
      </c>
      <c r="U35" s="26">
        <v>11.898418051282055</v>
      </c>
      <c r="V35" s="26">
        <v>12.320841846153852</v>
      </c>
      <c r="W35" s="26">
        <v>12.743265641025642</v>
      </c>
      <c r="X35" s="26">
        <v>13.165689435897436</v>
      </c>
      <c r="Y35" s="26">
        <v>13.588113230769231</v>
      </c>
      <c r="Z35" s="26">
        <v>14.010537025641023</v>
      </c>
      <c r="AA35" s="26">
        <v>14.432960820512822</v>
      </c>
      <c r="AB35" s="26">
        <v>14.855384615384613</v>
      </c>
      <c r="AC35" s="26">
        <v>15.277808410256409</v>
      </c>
      <c r="AD35" s="26">
        <v>15.700232205128206</v>
      </c>
      <c r="AE35" s="26">
        <v>16.122655999999999</v>
      </c>
      <c r="AF35" s="26">
        <v>16.545079794871789</v>
      </c>
      <c r="AG35" s="26">
        <v>16.967503589743586</v>
      </c>
      <c r="AH35" s="26">
        <v>17.38992738461538</v>
      </c>
      <c r="AI35" s="26">
        <v>17.812351179487173</v>
      </c>
      <c r="AJ35" s="26">
        <v>18.23477497435897</v>
      </c>
      <c r="AK35" s="26">
        <v>18.657198769230767</v>
      </c>
      <c r="AL35" s="26">
        <v>19.079622564102557</v>
      </c>
      <c r="AM35" s="26">
        <v>19.502046358974351</v>
      </c>
      <c r="AN35" s="26">
        <v>19.924470153846144</v>
      </c>
      <c r="AO35" s="26">
        <v>21.186613333333323</v>
      </c>
      <c r="AP35" s="26">
        <v>21.60903712820512</v>
      </c>
      <c r="AQ35" s="26">
        <v>22.03146092307691</v>
      </c>
      <c r="AR35" s="26">
        <v>22.453884717948707</v>
      </c>
      <c r="AS35" s="26">
        <v>22.876308512820504</v>
      </c>
      <c r="AT35" s="26">
        <v>23.298732307692291</v>
      </c>
      <c r="AU35" s="26">
        <v>23.721156102564088</v>
      </c>
      <c r="AV35" s="26">
        <v>24.143579897435885</v>
      </c>
      <c r="AW35" s="26">
        <v>23.726284307692293</v>
      </c>
      <c r="AX35" s="26">
        <v>24.14870810256409</v>
      </c>
      <c r="AY35" s="26">
        <v>24.57113189743588</v>
      </c>
      <c r="AZ35" s="26">
        <v>24.993555692307677</v>
      </c>
      <c r="BA35" s="26">
        <v>25.41597948717947</v>
      </c>
      <c r="BB35" s="26">
        <v>25.838403282051257</v>
      </c>
      <c r="BC35" s="26">
        <v>26.260827076923061</v>
      </c>
      <c r="BD35" s="26">
        <v>26.683250871794851</v>
      </c>
      <c r="BE35" s="26">
        <v>27.105674666666655</v>
      </c>
      <c r="BF35" s="26">
        <v>27.528098461538441</v>
      </c>
      <c r="BG35" s="26">
        <v>27.950522256410235</v>
      </c>
      <c r="BH35" s="26">
        <v>28.372946051282025</v>
      </c>
      <c r="BI35" s="26">
        <v>28.795369846153818</v>
      </c>
      <c r="BJ35" s="26">
        <v>29.217793641025622</v>
      </c>
      <c r="BK35" s="26">
        <v>29.640217435897412</v>
      </c>
      <c r="BL35" s="26">
        <v>30.062641230769206</v>
      </c>
      <c r="BM35" s="26">
        <v>30.48506502564101</v>
      </c>
      <c r="BN35" s="26">
        <v>30.907488820512796</v>
      </c>
      <c r="BO35" s="26">
        <v>31.329912615384593</v>
      </c>
      <c r="BP35" s="26">
        <v>31.75233641025638</v>
      </c>
      <c r="BQ35" s="26">
        <v>32.17476020512818</v>
      </c>
      <c r="BR35" s="26">
        <v>32.597183999999977</v>
      </c>
      <c r="BS35" s="26">
        <v>33.019607794871774</v>
      </c>
      <c r="BT35" s="26">
        <v>33.442031589743557</v>
      </c>
      <c r="BU35" s="26">
        <v>33.864455384615354</v>
      </c>
      <c r="BV35" s="26">
        <v>34.286879179487158</v>
      </c>
      <c r="BW35" s="26">
        <v>34.709302974358941</v>
      </c>
      <c r="BX35" s="26">
        <v>35.131726769230738</v>
      </c>
      <c r="BY35" s="26">
        <v>35.554150564102528</v>
      </c>
      <c r="BZ35" s="26">
        <v>35.976574358974325</v>
      </c>
      <c r="CA35" s="26">
        <v>36.398998153846129</v>
      </c>
      <c r="CB35" s="26">
        <v>36.821421948717926</v>
      </c>
      <c r="CC35" s="26">
        <v>37.243845743589709</v>
      </c>
      <c r="CD35" s="26">
        <v>37.666269538461499</v>
      </c>
      <c r="CE35" s="26">
        <v>38.088693333333303</v>
      </c>
      <c r="CF35" s="26">
        <v>38.5111171282051</v>
      </c>
      <c r="CG35" s="26">
        <v>38.933540923076897</v>
      </c>
      <c r="CH35" s="26">
        <v>39.355964717948687</v>
      </c>
      <c r="CI35" s="26">
        <v>39.77838851282047</v>
      </c>
      <c r="CJ35" s="26">
        <v>40.200812307692267</v>
      </c>
      <c r="CK35" s="26">
        <v>40.623236102564071</v>
      </c>
      <c r="CL35" s="26">
        <v>41.045659897435861</v>
      </c>
      <c r="CM35" s="26">
        <v>41.468083692307644</v>
      </c>
      <c r="CN35" s="26">
        <v>41.890507487179448</v>
      </c>
      <c r="CO35" s="26">
        <v>42.312931282051252</v>
      </c>
      <c r="CP35" s="26">
        <v>42.735355076923042</v>
      </c>
      <c r="CQ35" s="26">
        <v>43.157778871794832</v>
      </c>
      <c r="CR35" s="26">
        <v>43.580202666666622</v>
      </c>
      <c r="CS35" s="26">
        <v>44.002626461538419</v>
      </c>
      <c r="CT35" s="26">
        <v>44.425050256410216</v>
      </c>
      <c r="CU35" s="26">
        <v>44.847474051282006</v>
      </c>
      <c r="CV35" s="26">
        <v>45.26989784615381</v>
      </c>
      <c r="CW35" s="26">
        <v>45.854513230769193</v>
      </c>
      <c r="CX35" s="26">
        <v>46.439128615384575</v>
      </c>
      <c r="CY35" s="26">
        <v>47.023743999999958</v>
      </c>
      <c r="CZ35" s="26">
        <v>47.608359384615341</v>
      </c>
      <c r="DA35" s="26">
        <v>48.192974769230723</v>
      </c>
      <c r="DB35" s="26">
        <v>48.777590153846106</v>
      </c>
      <c r="DC35" s="26">
        <v>49.362205538461495</v>
      </c>
      <c r="DD35" s="26">
        <v>49.946820923076885</v>
      </c>
      <c r="DE35" s="26">
        <v>50.531436307692275</v>
      </c>
      <c r="DF35" s="26">
        <v>51.116051692307664</v>
      </c>
      <c r="DG35" s="26">
        <f t="shared" si="62"/>
        <v>70.54540497041414</v>
      </c>
      <c r="DH35" s="26">
        <f t="shared" si="62"/>
        <v>71.444813254437804</v>
      </c>
      <c r="DI35" s="26">
        <f t="shared" si="62"/>
        <v>72.344221538461468</v>
      </c>
      <c r="DJ35" s="26">
        <f t="shared" si="61"/>
        <v>73.243629822485133</v>
      </c>
      <c r="DK35" s="26">
        <f t="shared" si="61"/>
        <v>74.143038106508797</v>
      </c>
      <c r="DL35" s="26">
        <f t="shared" si="61"/>
        <v>75.042446390532461</v>
      </c>
      <c r="DM35" s="26">
        <f t="shared" si="61"/>
        <v>75.94185467455614</v>
      </c>
      <c r="DN35" s="26">
        <f t="shared" si="61"/>
        <v>76.841262958579819</v>
      </c>
      <c r="DO35" s="26">
        <f t="shared" si="61"/>
        <v>77.740671242603497</v>
      </c>
      <c r="DP35" s="26">
        <f t="shared" si="61"/>
        <v>78.640079526627176</v>
      </c>
      <c r="DQ35" s="26">
        <v>57.546820923076936</v>
      </c>
      <c r="DR35" s="26">
        <v>58.131436307692326</v>
      </c>
      <c r="DS35" s="26">
        <v>58.716051692307715</v>
      </c>
      <c r="DT35" s="26">
        <v>59.300667076923098</v>
      </c>
      <c r="DU35" s="26">
        <v>59.885282461538488</v>
      </c>
      <c r="DV35" s="26">
        <v>60.469897846153877</v>
      </c>
      <c r="DW35" s="26">
        <v>61.054513230769267</v>
      </c>
      <c r="DX35" s="26">
        <v>61.639128615384656</v>
      </c>
      <c r="DY35" s="26">
        <v>62.223744000000046</v>
      </c>
      <c r="DZ35" s="26">
        <v>62.808359384615429</v>
      </c>
      <c r="EA35" s="26">
        <v>63.392974769230818</v>
      </c>
      <c r="EB35" s="26">
        <v>63.977590153846208</v>
      </c>
      <c r="EC35" s="26">
        <v>64.562205538461598</v>
      </c>
      <c r="ED35" s="26">
        <v>65.146820923076987</v>
      </c>
      <c r="EE35" s="26">
        <v>65.731436307692377</v>
      </c>
      <c r="EF35" s="26">
        <v>66.316051692307767</v>
      </c>
      <c r="EG35" s="26">
        <v>66.900667076923156</v>
      </c>
      <c r="EH35" s="26">
        <v>67.485282461538546</v>
      </c>
      <c r="EI35" s="26">
        <v>68.069897846153935</v>
      </c>
      <c r="EJ35" s="26">
        <v>68.654513230769311</v>
      </c>
      <c r="EK35" s="26">
        <v>69.239128615384701</v>
      </c>
      <c r="EL35" s="26">
        <v>69.82374400000009</v>
      </c>
      <c r="EM35" s="26">
        <v>70.40835938461548</v>
      </c>
      <c r="EN35" s="26">
        <v>70.992974769230869</v>
      </c>
      <c r="EO35" s="26">
        <v>71.577590153846259</v>
      </c>
      <c r="EP35" s="26">
        <v>72.162205538461649</v>
      </c>
      <c r="EQ35" s="26">
        <v>72.746820923077038</v>
      </c>
      <c r="ER35" s="26">
        <v>73.331436307692428</v>
      </c>
      <c r="ES35" s="26">
        <v>73.916051692307818</v>
      </c>
      <c r="ET35" s="26">
        <v>74.500667076923207</v>
      </c>
      <c r="EU35" s="26"/>
    </row>
    <row r="36" spans="1:151" x14ac:dyDescent="0.35">
      <c r="A36" s="61">
        <v>500</v>
      </c>
      <c r="B36" s="26">
        <v>3.5733704102564103</v>
      </c>
      <c r="C36" s="26">
        <v>3.5733704102564103</v>
      </c>
      <c r="D36" s="26">
        <v>3.8998310358974364</v>
      </c>
      <c r="E36" s="26">
        <v>4.3440722153846147</v>
      </c>
      <c r="F36" s="26">
        <v>4.8177585333333344</v>
      </c>
      <c r="G36" s="26">
        <v>5.2914448512820522</v>
      </c>
      <c r="H36" s="26">
        <v>5.735686030769231</v>
      </c>
      <c r="I36" s="26">
        <v>6.1387040164102551</v>
      </c>
      <c r="J36" s="26">
        <v>6.5417220020512836</v>
      </c>
      <c r="K36" s="26">
        <v>6.9447399876923068</v>
      </c>
      <c r="L36" s="26">
        <v>7.3477579733333345</v>
      </c>
      <c r="M36" s="26">
        <v>7.7507759589743568</v>
      </c>
      <c r="N36" s="26">
        <v>8.1537939446153818</v>
      </c>
      <c r="O36" s="26">
        <v>8.5568119302564085</v>
      </c>
      <c r="P36" s="26">
        <v>8.9598299158974335</v>
      </c>
      <c r="Q36" s="26">
        <v>9.3628479015384602</v>
      </c>
      <c r="R36" s="26">
        <v>9.7658658871794852</v>
      </c>
      <c r="S36" s="26">
        <v>10.16888387282051</v>
      </c>
      <c r="T36" s="26">
        <v>10.571901858461539</v>
      </c>
      <c r="U36" s="26">
        <v>10.974919844102562</v>
      </c>
      <c r="V36" s="26">
        <v>11.37793782974359</v>
      </c>
      <c r="W36" s="26">
        <v>11.780955815384615</v>
      </c>
      <c r="X36" s="26">
        <v>12.18397380102564</v>
      </c>
      <c r="Y36" s="26">
        <v>12.586991786666667</v>
      </c>
      <c r="Z36" s="26">
        <v>12.990009772307692</v>
      </c>
      <c r="AA36" s="26">
        <v>13.393027757948714</v>
      </c>
      <c r="AB36" s="26">
        <v>13.796045743589742</v>
      </c>
      <c r="AC36" s="26">
        <v>14.199063729230767</v>
      </c>
      <c r="AD36" s="26">
        <v>14.602081714871792</v>
      </c>
      <c r="AE36" s="26">
        <v>15.005099700512819</v>
      </c>
      <c r="AF36" s="26">
        <v>15.408117686153844</v>
      </c>
      <c r="AG36" s="26">
        <v>15.811135671794869</v>
      </c>
      <c r="AH36" s="26">
        <v>16.214153657435894</v>
      </c>
      <c r="AI36" s="26">
        <v>16.617171643076919</v>
      </c>
      <c r="AJ36" s="26">
        <v>17.020189628717947</v>
      </c>
      <c r="AK36" s="26">
        <v>17.423207614358969</v>
      </c>
      <c r="AL36" s="26">
        <v>17.826225600000004</v>
      </c>
      <c r="AM36" s="26">
        <v>18.229243585641019</v>
      </c>
      <c r="AN36" s="26">
        <v>18.632261571282054</v>
      </c>
      <c r="AO36" s="26">
        <v>19.836187323076924</v>
      </c>
      <c r="AP36" s="26">
        <v>20.239205308717949</v>
      </c>
      <c r="AQ36" s="26">
        <v>20.642223294358971</v>
      </c>
      <c r="AR36" s="26">
        <v>21.045241279999995</v>
      </c>
      <c r="AS36" s="26">
        <v>21.448259265641024</v>
      </c>
      <c r="AT36" s="26">
        <v>21.851277251282045</v>
      </c>
      <c r="AU36" s="26">
        <v>22.254295236923074</v>
      </c>
      <c r="AV36" s="26">
        <v>22.657313222564099</v>
      </c>
      <c r="AW36" s="26">
        <v>22.259423442051279</v>
      </c>
      <c r="AX36" s="26">
        <v>22.662441427692308</v>
      </c>
      <c r="AY36" s="26">
        <v>23.065459413333326</v>
      </c>
      <c r="AZ36" s="26">
        <v>23.468477398974358</v>
      </c>
      <c r="BA36" s="26">
        <v>23.871495384615386</v>
      </c>
      <c r="BB36" s="26">
        <v>24.274513370256408</v>
      </c>
      <c r="BC36" s="26">
        <v>24.677531355897436</v>
      </c>
      <c r="BD36" s="26">
        <v>25.080549341538454</v>
      </c>
      <c r="BE36" s="26">
        <v>25.483567327179479</v>
      </c>
      <c r="BF36" s="26">
        <v>25.886585312820504</v>
      </c>
      <c r="BG36" s="26">
        <v>26.289603298461525</v>
      </c>
      <c r="BH36" s="26">
        <v>26.692621284102568</v>
      </c>
      <c r="BI36" s="26">
        <v>27.095639269743586</v>
      </c>
      <c r="BJ36" s="26">
        <v>27.498657255384607</v>
      </c>
      <c r="BK36" s="26">
        <v>27.901675241025643</v>
      </c>
      <c r="BL36" s="26">
        <v>28.304693226666668</v>
      </c>
      <c r="BM36" s="26">
        <v>28.707711212307686</v>
      </c>
      <c r="BN36" s="26">
        <v>29.110729197948718</v>
      </c>
      <c r="BO36" s="26">
        <v>29.513747183589736</v>
      </c>
      <c r="BP36" s="26">
        <v>29.916765169230768</v>
      </c>
      <c r="BQ36" s="26">
        <v>30.319783154871793</v>
      </c>
      <c r="BR36" s="26">
        <v>30.722801140512818</v>
      </c>
      <c r="BS36" s="26">
        <v>31.125819126153853</v>
      </c>
      <c r="BT36" s="26">
        <v>31.528837111794868</v>
      </c>
      <c r="BU36" s="26">
        <v>31.931855097435893</v>
      </c>
      <c r="BV36" s="26">
        <v>32.334873083076907</v>
      </c>
      <c r="BW36" s="26">
        <v>32.737891068717943</v>
      </c>
      <c r="BX36" s="26">
        <v>33.140909054358978</v>
      </c>
      <c r="BY36" s="26">
        <v>33.543927039999993</v>
      </c>
      <c r="BZ36" s="26">
        <v>33.946945025641021</v>
      </c>
      <c r="CA36" s="26">
        <v>34.34996301128205</v>
      </c>
      <c r="CB36" s="26">
        <v>34.752980996923085</v>
      </c>
      <c r="CC36" s="26">
        <v>35.1559989825641</v>
      </c>
      <c r="CD36" s="26">
        <v>35.559016968205121</v>
      </c>
      <c r="CE36" s="26">
        <v>35.96203495384615</v>
      </c>
      <c r="CF36" s="26">
        <v>36.365052939487171</v>
      </c>
      <c r="CG36" s="26">
        <v>36.7680709251282</v>
      </c>
      <c r="CH36" s="26">
        <v>37.171088910769228</v>
      </c>
      <c r="CI36" s="26">
        <v>37.57410689641025</v>
      </c>
      <c r="CJ36" s="26">
        <v>37.977124882051278</v>
      </c>
      <c r="CK36" s="26">
        <v>38.3801428676923</v>
      </c>
      <c r="CL36" s="26">
        <v>38.783160853333328</v>
      </c>
      <c r="CM36" s="26">
        <v>39.186178838974357</v>
      </c>
      <c r="CN36" s="26">
        <v>39.589196824615399</v>
      </c>
      <c r="CO36" s="26">
        <v>39.992214810256428</v>
      </c>
      <c r="CP36" s="26">
        <v>40.395232795897449</v>
      </c>
      <c r="CQ36" s="26">
        <v>40.798250781538485</v>
      </c>
      <c r="CR36" s="26">
        <v>41.201268767179521</v>
      </c>
      <c r="CS36" s="26">
        <v>41.604286752820556</v>
      </c>
      <c r="CT36" s="26">
        <v>42.007304738461578</v>
      </c>
      <c r="CU36" s="26">
        <v>42.410322724102592</v>
      </c>
      <c r="CV36" s="26">
        <v>42.81334070974362</v>
      </c>
      <c r="CW36" s="26">
        <v>43.382571478974391</v>
      </c>
      <c r="CX36" s="26">
        <v>43.951802248205162</v>
      </c>
      <c r="CY36" s="26">
        <v>44.521033017435933</v>
      </c>
      <c r="CZ36" s="26">
        <v>45.090263786666704</v>
      </c>
      <c r="DA36" s="26">
        <v>45.659494555897474</v>
      </c>
      <c r="DB36" s="26">
        <v>46.228725325128245</v>
      </c>
      <c r="DC36" s="26">
        <v>46.797956094359016</v>
      </c>
      <c r="DD36" s="26">
        <v>47.367186863589787</v>
      </c>
      <c r="DE36" s="26">
        <v>47.936417632820557</v>
      </c>
      <c r="DF36" s="26">
        <v>48.505648402051328</v>
      </c>
      <c r="DG36" s="26">
        <f t="shared" si="62"/>
        <v>66.742417659960594</v>
      </c>
      <c r="DH36" s="26">
        <f t="shared" si="62"/>
        <v>67.618157304931017</v>
      </c>
      <c r="DI36" s="26">
        <f t="shared" si="62"/>
        <v>68.493896949901426</v>
      </c>
      <c r="DJ36" s="26">
        <f t="shared" si="61"/>
        <v>69.369636594871849</v>
      </c>
      <c r="DK36" s="26">
        <f t="shared" si="61"/>
        <v>70.245376239842273</v>
      </c>
      <c r="DL36" s="26">
        <f t="shared" si="61"/>
        <v>71.121115884812681</v>
      </c>
      <c r="DM36" s="26">
        <f t="shared" si="61"/>
        <v>71.996855529783105</v>
      </c>
      <c r="DN36" s="26">
        <f t="shared" si="61"/>
        <v>72.872595174753513</v>
      </c>
      <c r="DO36" s="26">
        <f t="shared" si="61"/>
        <v>73.748334819723937</v>
      </c>
      <c r="DP36" s="26">
        <f t="shared" si="61"/>
        <v>74.624074464694345</v>
      </c>
      <c r="DQ36" s="26">
        <v>54.76718686358975</v>
      </c>
      <c r="DR36" s="26">
        <v>55.336417632820513</v>
      </c>
      <c r="DS36" s="26">
        <v>55.905648402051284</v>
      </c>
      <c r="DT36" s="26">
        <v>56.474879171282048</v>
      </c>
      <c r="DU36" s="26">
        <v>57.044109940512811</v>
      </c>
      <c r="DV36" s="26">
        <v>57.613340709743575</v>
      </c>
      <c r="DW36" s="26">
        <v>58.182571478974339</v>
      </c>
      <c r="DX36" s="26">
        <v>58.751802248205109</v>
      </c>
      <c r="DY36" s="26">
        <v>59.321033017435873</v>
      </c>
      <c r="DZ36" s="26">
        <v>59.890263786666637</v>
      </c>
      <c r="EA36" s="26">
        <v>60.4594945558974</v>
      </c>
      <c r="EB36" s="26">
        <v>61.028725325128171</v>
      </c>
      <c r="EC36" s="26">
        <v>61.597956094358935</v>
      </c>
      <c r="ED36" s="26">
        <v>62.167186863589698</v>
      </c>
      <c r="EE36" s="26">
        <v>62.736417632820462</v>
      </c>
      <c r="EF36" s="26">
        <v>63.305648402051233</v>
      </c>
      <c r="EG36" s="26">
        <v>63.874879171281997</v>
      </c>
      <c r="EH36" s="26">
        <v>64.44410994051276</v>
      </c>
      <c r="EI36" s="26">
        <v>65.013340709743531</v>
      </c>
      <c r="EJ36" s="26">
        <v>65.582571478974288</v>
      </c>
      <c r="EK36" s="26">
        <v>66.151802248205058</v>
      </c>
      <c r="EL36" s="26">
        <v>66.721033017435815</v>
      </c>
      <c r="EM36" s="26">
        <v>67.290263786666586</v>
      </c>
      <c r="EN36" s="26">
        <v>67.859494555897356</v>
      </c>
      <c r="EO36" s="26">
        <v>68.428725325128113</v>
      </c>
      <c r="EP36" s="26">
        <v>68.997956094358884</v>
      </c>
      <c r="EQ36" s="26">
        <v>69.567186863589654</v>
      </c>
      <c r="ER36" s="26">
        <v>70.136417632820411</v>
      </c>
      <c r="ES36" s="26">
        <v>70.705648402051182</v>
      </c>
      <c r="ET36" s="26">
        <v>71.274879171281938</v>
      </c>
      <c r="EU36" s="26"/>
    </row>
    <row r="37" spans="1:151" x14ac:dyDescent="0.35">
      <c r="A37" s="61">
        <v>750</v>
      </c>
      <c r="B37" s="26">
        <v>3.074062276923077</v>
      </c>
      <c r="C37" s="26">
        <v>3.074062276923077</v>
      </c>
      <c r="D37" s="26">
        <v>3.4629815794871788</v>
      </c>
      <c r="E37" s="26">
        <v>3.7924616205128205</v>
      </c>
      <c r="F37" s="26">
        <v>4.2111005538461548</v>
      </c>
      <c r="G37" s="26">
        <v>4.6297394871794877</v>
      </c>
      <c r="H37" s="26">
        <v>5.0483784205128206</v>
      </c>
      <c r="I37" s="26">
        <v>5.4313537969230774</v>
      </c>
      <c r="J37" s="26">
        <v>5.8143291733333333</v>
      </c>
      <c r="K37" s="26">
        <v>6.1973045497435901</v>
      </c>
      <c r="L37" s="26">
        <v>6.580279926153846</v>
      </c>
      <c r="M37" s="26">
        <v>6.9632553025641029</v>
      </c>
      <c r="N37" s="26">
        <v>7.3462306789743614</v>
      </c>
      <c r="O37" s="26">
        <v>7.7292060553846182</v>
      </c>
      <c r="P37" s="26">
        <v>8.1121814317948768</v>
      </c>
      <c r="Q37" s="26">
        <v>8.4951568082051327</v>
      </c>
      <c r="R37" s="26">
        <v>8.8781321846153887</v>
      </c>
      <c r="S37" s="26">
        <v>9.2611075610256464</v>
      </c>
      <c r="T37" s="26">
        <v>9.6440829374359005</v>
      </c>
      <c r="U37" s="26">
        <v>10.027058313846158</v>
      </c>
      <c r="V37" s="26">
        <v>10.410033690256414</v>
      </c>
      <c r="W37" s="26">
        <v>10.793009066666674</v>
      </c>
      <c r="X37" s="26">
        <v>11.17598444307693</v>
      </c>
      <c r="Y37" s="26">
        <v>11.558959819487185</v>
      </c>
      <c r="Z37" s="26">
        <v>11.94193519589744</v>
      </c>
      <c r="AA37" s="26">
        <v>12.324910572307697</v>
      </c>
      <c r="AB37" s="26">
        <v>12.707885948717955</v>
      </c>
      <c r="AC37" s="26">
        <v>13.090861325128209</v>
      </c>
      <c r="AD37" s="26">
        <v>13.473836701538472</v>
      </c>
      <c r="AE37" s="26">
        <v>13.856812077948723</v>
      </c>
      <c r="AF37" s="26">
        <v>14.239787454358986</v>
      </c>
      <c r="AG37" s="26">
        <v>14.622762830769238</v>
      </c>
      <c r="AH37" s="26">
        <v>15.005738207179498</v>
      </c>
      <c r="AI37" s="26">
        <v>15.388713583589755</v>
      </c>
      <c r="AJ37" s="26">
        <v>15.771688960000009</v>
      </c>
      <c r="AK37" s="26">
        <v>16.154664336410264</v>
      </c>
      <c r="AL37" s="26">
        <v>16.537639712820521</v>
      </c>
      <c r="AM37" s="26">
        <v>16.920615089230786</v>
      </c>
      <c r="AN37" s="26">
        <v>17.303590465641037</v>
      </c>
      <c r="AO37" s="26">
        <v>18.447388389743605</v>
      </c>
      <c r="AP37" s="26">
        <v>18.830363766153862</v>
      </c>
      <c r="AQ37" s="26">
        <v>19.213339142564113</v>
      </c>
      <c r="AR37" s="26">
        <v>19.596314518974371</v>
      </c>
      <c r="AS37" s="26">
        <v>19.979289895384628</v>
      </c>
      <c r="AT37" s="26">
        <v>20.362265271794882</v>
      </c>
      <c r="AU37" s="26">
        <v>20.745240648205137</v>
      </c>
      <c r="AV37" s="26">
        <v>21.128216024615398</v>
      </c>
      <c r="AW37" s="26">
        <v>20.750368853333345</v>
      </c>
      <c r="AX37" s="26">
        <v>21.133344229743603</v>
      </c>
      <c r="AY37" s="26">
        <v>21.516319606153857</v>
      </c>
      <c r="AZ37" s="26">
        <v>21.899294982564118</v>
      </c>
      <c r="BA37" s="26">
        <v>22.282270358974376</v>
      </c>
      <c r="BB37" s="26">
        <v>22.66524573538463</v>
      </c>
      <c r="BC37" s="26">
        <v>23.048221111794888</v>
      </c>
      <c r="BD37" s="26">
        <v>23.431196488205142</v>
      </c>
      <c r="BE37" s="26">
        <v>23.814171864615407</v>
      </c>
      <c r="BF37" s="26">
        <v>24.197147241025657</v>
      </c>
      <c r="BG37" s="26">
        <v>24.580122617435915</v>
      </c>
      <c r="BH37" s="26">
        <v>24.963097993846169</v>
      </c>
      <c r="BI37" s="26">
        <v>25.346073370256427</v>
      </c>
      <c r="BJ37" s="26">
        <v>25.729048746666692</v>
      </c>
      <c r="BK37" s="26">
        <v>26.112024123076939</v>
      </c>
      <c r="BL37" s="26">
        <v>26.494999499487196</v>
      </c>
      <c r="BM37" s="26">
        <v>26.877974875897451</v>
      </c>
      <c r="BN37" s="26">
        <v>27.260950252307708</v>
      </c>
      <c r="BO37" s="26">
        <v>27.64392562871797</v>
      </c>
      <c r="BP37" s="26">
        <v>28.026901005128227</v>
      </c>
      <c r="BQ37" s="26">
        <v>28.409876381538481</v>
      </c>
      <c r="BR37" s="26">
        <v>28.792851757948732</v>
      </c>
      <c r="BS37" s="26">
        <v>29.175827134358997</v>
      </c>
      <c r="BT37" s="26">
        <v>29.558802510769251</v>
      </c>
      <c r="BU37" s="26">
        <v>29.941777887179505</v>
      </c>
      <c r="BV37" s="26">
        <v>30.32475326358977</v>
      </c>
      <c r="BW37" s="26">
        <v>30.707728640000017</v>
      </c>
      <c r="BX37" s="26">
        <v>31.090704016410282</v>
      </c>
      <c r="BY37" s="26">
        <v>31.473679392820539</v>
      </c>
      <c r="BZ37" s="26">
        <v>31.856654769230794</v>
      </c>
      <c r="CA37" s="26">
        <v>32.239630145641044</v>
      </c>
      <c r="CB37" s="26">
        <v>32.622605522051302</v>
      </c>
      <c r="CC37" s="26">
        <v>33.005580898461567</v>
      </c>
      <c r="CD37" s="26">
        <v>33.388556274871831</v>
      </c>
      <c r="CE37" s="26">
        <v>33.771531651282068</v>
      </c>
      <c r="CF37" s="26">
        <v>34.154507027692333</v>
      </c>
      <c r="CG37" s="26">
        <v>34.53748240410259</v>
      </c>
      <c r="CH37" s="26">
        <v>34.920457780512855</v>
      </c>
      <c r="CI37" s="26">
        <v>35.303433156923106</v>
      </c>
      <c r="CJ37" s="26">
        <v>35.686408533333356</v>
      </c>
      <c r="CK37" s="26">
        <v>36.069383909743628</v>
      </c>
      <c r="CL37" s="26">
        <v>36.452359286153879</v>
      </c>
      <c r="CM37" s="26">
        <v>36.835334662564122</v>
      </c>
      <c r="CN37" s="26">
        <v>37.218310038974387</v>
      </c>
      <c r="CO37" s="26">
        <v>37.601285415384645</v>
      </c>
      <c r="CP37" s="26">
        <v>37.984260791794895</v>
      </c>
      <c r="CQ37" s="26">
        <v>38.367236168205153</v>
      </c>
      <c r="CR37" s="26">
        <v>38.750211544615404</v>
      </c>
      <c r="CS37" s="26">
        <v>39.133186921025661</v>
      </c>
      <c r="CT37" s="26">
        <v>39.516162297435926</v>
      </c>
      <c r="CU37" s="26">
        <v>39.899137673846184</v>
      </c>
      <c r="CV37" s="26">
        <v>40.282113050256434</v>
      </c>
      <c r="CW37" s="26">
        <v>40.835959204102586</v>
      </c>
      <c r="CX37" s="26">
        <v>41.389805357948745</v>
      </c>
      <c r="CY37" s="26">
        <v>41.943651511794897</v>
      </c>
      <c r="CZ37" s="26">
        <v>42.497497665641049</v>
      </c>
      <c r="DA37" s="26">
        <v>43.051343819487201</v>
      </c>
      <c r="DB37" s="26">
        <v>43.605189973333353</v>
      </c>
      <c r="DC37" s="26">
        <v>44.159036127179505</v>
      </c>
      <c r="DD37" s="26">
        <v>44.712882281025664</v>
      </c>
      <c r="DE37" s="26">
        <v>45.266728434871816</v>
      </c>
      <c r="DF37" s="26">
        <v>45.820574588717967</v>
      </c>
      <c r="DG37" s="26">
        <f t="shared" si="62"/>
        <v>62.824552621696284</v>
      </c>
      <c r="DH37" s="26">
        <f t="shared" si="62"/>
        <v>63.676623627613452</v>
      </c>
      <c r="DI37" s="26">
        <f t="shared" si="62"/>
        <v>64.528694633530606</v>
      </c>
      <c r="DJ37" s="26">
        <f t="shared" si="61"/>
        <v>65.380765639447759</v>
      </c>
      <c r="DK37" s="26">
        <f t="shared" si="61"/>
        <v>66.232836645364927</v>
      </c>
      <c r="DL37" s="26">
        <f t="shared" si="61"/>
        <v>67.08490765128208</v>
      </c>
      <c r="DM37" s="26">
        <f t="shared" si="61"/>
        <v>67.936978657199234</v>
      </c>
      <c r="DN37" s="26">
        <f t="shared" si="61"/>
        <v>68.789049663116401</v>
      </c>
      <c r="DO37" s="26">
        <f t="shared" si="61"/>
        <v>69.641120669033555</v>
      </c>
      <c r="DP37" s="26">
        <f t="shared" si="61"/>
        <v>70.493191674950722</v>
      </c>
      <c r="DQ37" s="26">
        <v>51.912882281025652</v>
      </c>
      <c r="DR37" s="26">
        <v>52.466728434871804</v>
      </c>
      <c r="DS37" s="26">
        <v>53.020574588717963</v>
      </c>
      <c r="DT37" s="26">
        <v>53.574420742564115</v>
      </c>
      <c r="DU37" s="26">
        <v>54.128266896410267</v>
      </c>
      <c r="DV37" s="26">
        <v>54.682113050256419</v>
      </c>
      <c r="DW37" s="26">
        <v>55.235959204102571</v>
      </c>
      <c r="DX37" s="26">
        <v>55.789805357948723</v>
      </c>
      <c r="DY37" s="26">
        <v>56.343651511794874</v>
      </c>
      <c r="DZ37" s="26">
        <v>56.897497665641033</v>
      </c>
      <c r="EA37" s="26">
        <v>57.451343819487185</v>
      </c>
      <c r="EB37" s="26">
        <v>58.005189973333337</v>
      </c>
      <c r="EC37" s="26">
        <v>58.559036127179489</v>
      </c>
      <c r="ED37" s="26">
        <v>59.112882281025641</v>
      </c>
      <c r="EE37" s="26">
        <v>59.666728434871793</v>
      </c>
      <c r="EF37" s="26">
        <v>60.220574588717952</v>
      </c>
      <c r="EG37" s="26">
        <v>60.774420742564104</v>
      </c>
      <c r="EH37" s="26">
        <v>61.328266896410256</v>
      </c>
      <c r="EI37" s="26">
        <v>61.882113050256407</v>
      </c>
      <c r="EJ37" s="26">
        <v>62.435959204102559</v>
      </c>
      <c r="EK37" s="26">
        <v>62.989805357948711</v>
      </c>
      <c r="EL37" s="26">
        <v>63.543651511794863</v>
      </c>
      <c r="EM37" s="26">
        <v>64.097497665641015</v>
      </c>
      <c r="EN37" s="26">
        <v>64.651343819487167</v>
      </c>
      <c r="EO37" s="26">
        <v>65.205189973333319</v>
      </c>
      <c r="EP37" s="26">
        <v>65.759036127179485</v>
      </c>
      <c r="EQ37" s="26">
        <v>66.312882281025637</v>
      </c>
      <c r="ER37" s="26">
        <v>66.866728434871789</v>
      </c>
      <c r="ES37" s="26">
        <v>67.42057458871794</v>
      </c>
      <c r="ET37" s="26">
        <v>67.974420742564092</v>
      </c>
      <c r="EU37" s="26"/>
    </row>
    <row r="38" spans="1:151" x14ac:dyDescent="0.35">
      <c r="A38" s="62">
        <v>1000</v>
      </c>
      <c r="B38" s="26">
        <v>2.6645126153846146</v>
      </c>
      <c r="C38" s="26">
        <v>2.6645126153846146</v>
      </c>
      <c r="D38" s="26">
        <v>3.0268422564102573</v>
      </c>
      <c r="E38" s="26">
        <v>3.4191523589743591</v>
      </c>
      <c r="F38" s="26">
        <v>3.8114624615384622</v>
      </c>
      <c r="G38" s="26">
        <v>4.11383117948718</v>
      </c>
      <c r="H38" s="26">
        <v>4.4761608205128205</v>
      </c>
      <c r="I38" s="26">
        <v>4.8384904615384619</v>
      </c>
      <c r="J38" s="26">
        <v>5.2008201025641014</v>
      </c>
      <c r="K38" s="26">
        <v>5.5631497435897446</v>
      </c>
      <c r="L38" s="26">
        <v>5.925479384615385</v>
      </c>
      <c r="M38" s="26">
        <v>6.2878090256410255</v>
      </c>
      <c r="N38" s="26">
        <v>6.650138666666666</v>
      </c>
      <c r="O38" s="26">
        <v>7.0124683076923064</v>
      </c>
      <c r="P38" s="26">
        <v>7.3747979487179478</v>
      </c>
      <c r="Q38" s="26">
        <v>7.7371275897435892</v>
      </c>
      <c r="R38" s="26">
        <v>8.0994572307692323</v>
      </c>
      <c r="S38" s="26">
        <v>8.4617868717948692</v>
      </c>
      <c r="T38" s="26">
        <v>8.8241165128205132</v>
      </c>
      <c r="U38" s="26">
        <v>9.1864461538461519</v>
      </c>
      <c r="V38" s="26">
        <v>9.5487757948717942</v>
      </c>
      <c r="W38" s="26">
        <v>9.9111054358974364</v>
      </c>
      <c r="X38" s="26">
        <v>10.273435076923073</v>
      </c>
      <c r="Y38" s="26">
        <v>10.635764717948719</v>
      </c>
      <c r="Z38" s="26">
        <v>10.998094358974361</v>
      </c>
      <c r="AA38" s="26">
        <v>11.360424000000004</v>
      </c>
      <c r="AB38" s="26">
        <v>11.722753641025644</v>
      </c>
      <c r="AC38" s="26">
        <v>12.085083282051283</v>
      </c>
      <c r="AD38" s="26">
        <v>12.447412923076925</v>
      </c>
      <c r="AE38" s="26">
        <v>12.809742564102567</v>
      </c>
      <c r="AF38" s="26">
        <v>13.17207220512821</v>
      </c>
      <c r="AG38" s="26">
        <v>13.534401846153854</v>
      </c>
      <c r="AH38" s="26">
        <v>13.896731487179496</v>
      </c>
      <c r="AI38" s="26">
        <v>14.259061128205138</v>
      </c>
      <c r="AJ38" s="26">
        <v>14.62139076923078</v>
      </c>
      <c r="AK38" s="26">
        <v>14.983720410256421</v>
      </c>
      <c r="AL38" s="26">
        <v>15.346050051282063</v>
      </c>
      <c r="AM38" s="26">
        <v>15.708379692307705</v>
      </c>
      <c r="AN38" s="26">
        <v>16.070709333333344</v>
      </c>
      <c r="AO38" s="26">
        <v>17.152570051282069</v>
      </c>
      <c r="AP38" s="26">
        <v>17.514899692307708</v>
      </c>
      <c r="AQ38" s="26">
        <v>17.87722933333335</v>
      </c>
      <c r="AR38" s="26">
        <v>18.239558974358992</v>
      </c>
      <c r="AS38" s="26">
        <v>18.601888615384631</v>
      </c>
      <c r="AT38" s="26">
        <v>18.964218256410277</v>
      </c>
      <c r="AU38" s="26">
        <v>19.326547897435912</v>
      </c>
      <c r="AV38" s="26">
        <v>19.688877538461565</v>
      </c>
      <c r="AW38" s="26">
        <v>19.331676102564121</v>
      </c>
      <c r="AX38" s="26">
        <v>19.694005743589766</v>
      </c>
      <c r="AY38" s="26">
        <v>20.056335384615409</v>
      </c>
      <c r="AZ38" s="26">
        <v>20.418665025641051</v>
      </c>
      <c r="BA38" s="26">
        <v>20.780994666666693</v>
      </c>
      <c r="BB38" s="26">
        <v>21.143324307692335</v>
      </c>
      <c r="BC38" s="26">
        <v>21.505653948717981</v>
      </c>
      <c r="BD38" s="26">
        <v>21.86798358974362</v>
      </c>
      <c r="BE38" s="26">
        <v>22.230313230769259</v>
      </c>
      <c r="BF38" s="26">
        <v>22.592642871794904</v>
      </c>
      <c r="BG38" s="26">
        <v>22.954972512820543</v>
      </c>
      <c r="BH38" s="26">
        <v>23.317302153846185</v>
      </c>
      <c r="BI38" s="26">
        <v>23.679631794871824</v>
      </c>
      <c r="BJ38" s="26">
        <v>24.041961435897466</v>
      </c>
      <c r="BK38" s="26">
        <v>24.404291076923112</v>
      </c>
      <c r="BL38" s="26">
        <v>24.766620717948758</v>
      </c>
      <c r="BM38" s="26">
        <v>25.128950358974397</v>
      </c>
      <c r="BN38" s="26">
        <v>25.491280000000035</v>
      </c>
      <c r="BO38" s="26">
        <v>25.853609641025677</v>
      </c>
      <c r="BP38" s="26">
        <v>26.21593928205132</v>
      </c>
      <c r="BQ38" s="26">
        <v>26.578268923076962</v>
      </c>
      <c r="BR38" s="26">
        <v>26.940598564102601</v>
      </c>
      <c r="BS38" s="26">
        <v>27.302928205128246</v>
      </c>
      <c r="BT38" s="26">
        <v>27.665257846153885</v>
      </c>
      <c r="BU38" s="26">
        <v>28.027587487179531</v>
      </c>
      <c r="BV38" s="26">
        <v>28.38991712820517</v>
      </c>
      <c r="BW38" s="26">
        <v>28.752246769230815</v>
      </c>
      <c r="BX38" s="26">
        <v>29.114576410256451</v>
      </c>
      <c r="BY38" s="26">
        <v>29.476906051282096</v>
      </c>
      <c r="BZ38" s="26">
        <v>29.839235692307742</v>
      </c>
      <c r="CA38" s="26">
        <v>30.201565333333384</v>
      </c>
      <c r="CB38" s="26">
        <v>30.56389497435902</v>
      </c>
      <c r="CC38" s="26">
        <v>30.926224615384665</v>
      </c>
      <c r="CD38" s="26">
        <v>31.288554256410301</v>
      </c>
      <c r="CE38" s="26">
        <v>31.650883897435946</v>
      </c>
      <c r="CF38" s="26">
        <v>32.013213538461592</v>
      </c>
      <c r="CG38" s="26">
        <v>32.375543179487238</v>
      </c>
      <c r="CH38" s="26">
        <v>32.73787282051287</v>
      </c>
      <c r="CI38" s="26">
        <v>33.100202461538508</v>
      </c>
      <c r="CJ38" s="26">
        <v>33.462532102564154</v>
      </c>
      <c r="CK38" s="26">
        <v>33.8248617435898</v>
      </c>
      <c r="CL38" s="26">
        <v>34.187191384615446</v>
      </c>
      <c r="CM38" s="26">
        <v>34.549521025641084</v>
      </c>
      <c r="CN38" s="26">
        <v>34.91185066666673</v>
      </c>
      <c r="CO38" s="26">
        <v>35.274180307692376</v>
      </c>
      <c r="CP38" s="26">
        <v>35.636509948718007</v>
      </c>
      <c r="CQ38" s="26">
        <v>35.998839589743653</v>
      </c>
      <c r="CR38" s="26">
        <v>36.361169230769292</v>
      </c>
      <c r="CS38" s="26">
        <v>36.723498871794938</v>
      </c>
      <c r="CT38" s="26">
        <v>37.085828512820584</v>
      </c>
      <c r="CU38" s="26">
        <v>37.448158153846215</v>
      </c>
      <c r="CV38" s="26">
        <v>37.810487794871868</v>
      </c>
      <c r="CW38" s="26">
        <v>38.348949333333408</v>
      </c>
      <c r="CX38" s="26">
        <v>38.887410871794955</v>
      </c>
      <c r="CY38" s="26">
        <v>39.425872410256495</v>
      </c>
      <c r="CZ38" s="26">
        <v>39.964333948718036</v>
      </c>
      <c r="DA38" s="26">
        <v>40.502795487179576</v>
      </c>
      <c r="DB38" s="26">
        <v>41.041257025641116</v>
      </c>
      <c r="DC38" s="26">
        <v>41.579718564102656</v>
      </c>
      <c r="DD38" s="26">
        <v>42.118180102564196</v>
      </c>
      <c r="DE38" s="26">
        <v>42.656641641025736</v>
      </c>
      <c r="DF38" s="26">
        <v>43.195103179487276</v>
      </c>
      <c r="DG38" s="26">
        <f t="shared" si="62"/>
        <v>58.998383589743703</v>
      </c>
      <c r="DH38" s="26">
        <f t="shared" si="62"/>
        <v>59.826785956607623</v>
      </c>
      <c r="DI38" s="26">
        <f t="shared" si="62"/>
        <v>60.655188323471528</v>
      </c>
      <c r="DJ38" s="26">
        <f t="shared" si="61"/>
        <v>61.48359069033544</v>
      </c>
      <c r="DK38" s="26">
        <f t="shared" si="61"/>
        <v>62.311993057199345</v>
      </c>
      <c r="DL38" s="26">
        <f t="shared" si="61"/>
        <v>63.14039542406325</v>
      </c>
      <c r="DM38" s="26">
        <f t="shared" si="61"/>
        <v>63.968797790927162</v>
      </c>
      <c r="DN38" s="26">
        <f t="shared" si="61"/>
        <v>64.797200157791067</v>
      </c>
      <c r="DO38" s="26">
        <f t="shared" si="61"/>
        <v>65.62560252465498</v>
      </c>
      <c r="DP38" s="26">
        <f t="shared" si="61"/>
        <v>66.454004891518878</v>
      </c>
      <c r="DQ38" s="26">
        <v>49.118180102564224</v>
      </c>
      <c r="DR38" s="26">
        <v>49.656641641025757</v>
      </c>
      <c r="DS38" s="26">
        <v>50.195103179487297</v>
      </c>
      <c r="DT38" s="26">
        <v>50.733564717948838</v>
      </c>
      <c r="DU38" s="26">
        <v>51.272026256410378</v>
      </c>
      <c r="DV38" s="26">
        <v>51.810487794871925</v>
      </c>
      <c r="DW38" s="26">
        <v>52.348949333333465</v>
      </c>
      <c r="DX38" s="26">
        <v>52.887410871795005</v>
      </c>
      <c r="DY38" s="26">
        <v>53.425872410256545</v>
      </c>
      <c r="DZ38" s="26">
        <v>53.964333948718085</v>
      </c>
      <c r="EA38" s="26">
        <v>54.502795487179625</v>
      </c>
      <c r="EB38" s="26">
        <v>55.041257025641166</v>
      </c>
      <c r="EC38" s="26">
        <v>55.579718564102706</v>
      </c>
      <c r="ED38" s="26">
        <v>56.118180102564246</v>
      </c>
      <c r="EE38" s="26">
        <v>56.656641641025786</v>
      </c>
      <c r="EF38" s="26">
        <v>57.195103179487326</v>
      </c>
      <c r="EG38" s="26">
        <v>57.733564717948866</v>
      </c>
      <c r="EH38" s="26">
        <v>58.272026256410406</v>
      </c>
      <c r="EI38" s="26">
        <v>58.810487794871946</v>
      </c>
      <c r="EJ38" s="26">
        <v>59.348949333333493</v>
      </c>
      <c r="EK38" s="26">
        <v>59.887410871795034</v>
      </c>
      <c r="EL38" s="26">
        <v>60.425872410256574</v>
      </c>
      <c r="EM38" s="26">
        <v>60.964333948718114</v>
      </c>
      <c r="EN38" s="26">
        <v>61.502795487179654</v>
      </c>
      <c r="EO38" s="26">
        <v>62.041257025641194</v>
      </c>
      <c r="EP38" s="26">
        <v>62.579718564102734</v>
      </c>
      <c r="EQ38" s="26">
        <v>63.118180102564274</v>
      </c>
      <c r="ER38" s="26">
        <v>63.656641641025814</v>
      </c>
      <c r="ES38" s="26">
        <v>64.195103179487361</v>
      </c>
      <c r="ET38" s="26">
        <v>64.733564717948894</v>
      </c>
      <c r="EU38" s="26"/>
    </row>
    <row r="39" spans="1:151" x14ac:dyDescent="0.35">
      <c r="A39" s="62">
        <v>2500</v>
      </c>
      <c r="B39" s="26">
        <v>2.569605191384615</v>
      </c>
      <c r="C39" s="26">
        <v>2.569605191384615</v>
      </c>
      <c r="D39" s="26">
        <v>2.9205744311794883</v>
      </c>
      <c r="E39" s="26">
        <v>3.300577432410257</v>
      </c>
      <c r="F39" s="26">
        <v>3.6805804336410262</v>
      </c>
      <c r="G39" s="26">
        <v>3.9734821505641023</v>
      </c>
      <c r="H39" s="26">
        <v>4.3244513903589743</v>
      </c>
      <c r="I39" s="26">
        <v>4.6754206301538463</v>
      </c>
      <c r="J39" s="26">
        <v>5.0263898699487175</v>
      </c>
      <c r="K39" s="26">
        <v>5.3773591097435913</v>
      </c>
      <c r="L39" s="26">
        <v>5.7283283495384625</v>
      </c>
      <c r="M39" s="26">
        <v>6.0792975893333328</v>
      </c>
      <c r="N39" s="26">
        <v>6.4302668291282048</v>
      </c>
      <c r="O39" s="26">
        <v>6.7812360689230768</v>
      </c>
      <c r="P39" s="26">
        <v>7.132205308717948</v>
      </c>
      <c r="Q39" s="26">
        <v>7.4831745485128192</v>
      </c>
      <c r="R39" s="26">
        <v>7.8341437883076921</v>
      </c>
      <c r="S39" s="26">
        <v>8.1851130281025615</v>
      </c>
      <c r="T39" s="26">
        <v>8.536082267897438</v>
      </c>
      <c r="U39" s="26">
        <v>8.8870515076923056</v>
      </c>
      <c r="V39" s="26">
        <v>9.2380207474871785</v>
      </c>
      <c r="W39" s="26">
        <v>9.5889899872820514</v>
      </c>
      <c r="X39" s="26">
        <v>9.9399592270769226</v>
      </c>
      <c r="Y39" s="26">
        <v>10.290928466871797</v>
      </c>
      <c r="Z39" s="26">
        <v>10.641897706666667</v>
      </c>
      <c r="AA39" s="26">
        <v>10.99286694646154</v>
      </c>
      <c r="AB39" s="26">
        <v>11.343836186256413</v>
      </c>
      <c r="AC39" s="26">
        <v>11.694805426051284</v>
      </c>
      <c r="AD39" s="26">
        <v>12.045774665846157</v>
      </c>
      <c r="AE39" s="26">
        <v>12.39674390564103</v>
      </c>
      <c r="AF39" s="26">
        <v>12.747713145435901</v>
      </c>
      <c r="AG39" s="26">
        <v>13.098682385230772</v>
      </c>
      <c r="AH39" s="26">
        <v>13.449651625025645</v>
      </c>
      <c r="AI39" s="26">
        <v>13.800620864820523</v>
      </c>
      <c r="AJ39" s="26">
        <v>14.151590104615398</v>
      </c>
      <c r="AK39" s="26">
        <v>14.502559344410265</v>
      </c>
      <c r="AL39" s="26">
        <v>14.853528584205138</v>
      </c>
      <c r="AM39" s="26">
        <v>15.204497824000011</v>
      </c>
      <c r="AN39" s="26">
        <v>15.555467063794884</v>
      </c>
      <c r="AO39" s="26">
        <v>16.603246578051298</v>
      </c>
      <c r="AP39" s="26">
        <v>16.954215817846169</v>
      </c>
      <c r="AQ39" s="26">
        <v>17.30518505764104</v>
      </c>
      <c r="AR39" s="26">
        <v>17.656154297435915</v>
      </c>
      <c r="AS39" s="26">
        <v>18.007123537230779</v>
      </c>
      <c r="AT39" s="26">
        <v>18.358092777025661</v>
      </c>
      <c r="AU39" s="26">
        <v>18.709062016820532</v>
      </c>
      <c r="AV39" s="26">
        <v>19.06003125661541</v>
      </c>
      <c r="AW39" s="26">
        <v>18.714190221948733</v>
      </c>
      <c r="AX39" s="26">
        <v>19.065159461743615</v>
      </c>
      <c r="AY39" s="26">
        <v>19.416128701538483</v>
      </c>
      <c r="AZ39" s="26">
        <v>19.767097941333351</v>
      </c>
      <c r="BA39" s="26">
        <v>20.118067181128225</v>
      </c>
      <c r="BB39" s="26">
        <v>20.469036420923107</v>
      </c>
      <c r="BC39" s="26">
        <v>20.820005660717978</v>
      </c>
      <c r="BD39" s="26">
        <v>21.170974900512846</v>
      </c>
      <c r="BE39" s="26">
        <v>21.521944140307717</v>
      </c>
      <c r="BF39" s="26">
        <v>21.872913380102595</v>
      </c>
      <c r="BG39" s="26">
        <v>22.223882619897463</v>
      </c>
      <c r="BH39" s="26">
        <v>22.574851859692338</v>
      </c>
      <c r="BI39" s="26">
        <v>22.925821099487205</v>
      </c>
      <c r="BJ39" s="26">
        <v>23.27679033928208</v>
      </c>
      <c r="BK39" s="26">
        <v>23.627759579076951</v>
      </c>
      <c r="BL39" s="26">
        <v>23.978728818871829</v>
      </c>
      <c r="BM39" s="26">
        <v>24.3296980586667</v>
      </c>
      <c r="BN39" s="26">
        <v>24.680667298461575</v>
      </c>
      <c r="BO39" s="26">
        <v>25.031636538256439</v>
      </c>
      <c r="BP39" s="26">
        <v>25.382605778051321</v>
      </c>
      <c r="BQ39" s="26">
        <v>25.733575017846185</v>
      </c>
      <c r="BR39" s="26">
        <v>26.084544257641056</v>
      </c>
      <c r="BS39" s="26">
        <v>26.435513497435942</v>
      </c>
      <c r="BT39" s="26">
        <v>26.786482737230813</v>
      </c>
      <c r="BU39" s="26">
        <v>27.137451977025673</v>
      </c>
      <c r="BV39" s="26">
        <v>27.488421216820559</v>
      </c>
      <c r="BW39" s="26">
        <v>27.83939045661543</v>
      </c>
      <c r="BX39" s="26">
        <v>28.190359696410294</v>
      </c>
      <c r="BY39" s="26">
        <v>28.541328936205165</v>
      </c>
      <c r="BZ39" s="26">
        <v>28.89229817600004</v>
      </c>
      <c r="CA39" s="26">
        <v>29.243267415794922</v>
      </c>
      <c r="CB39" s="26">
        <v>29.594236655589796</v>
      </c>
      <c r="CC39" s="26">
        <v>29.945205895384664</v>
      </c>
      <c r="CD39" s="26">
        <v>30.296175135179535</v>
      </c>
      <c r="CE39" s="26">
        <v>30.647144374974403</v>
      </c>
      <c r="CF39" s="26">
        <v>30.998113614769288</v>
      </c>
      <c r="CG39" s="26">
        <v>31.349082854564152</v>
      </c>
      <c r="CH39" s="26">
        <v>31.70005209435903</v>
      </c>
      <c r="CI39" s="26">
        <v>32.051021334153894</v>
      </c>
      <c r="CJ39" s="26">
        <v>32.401990573948773</v>
      </c>
      <c r="CK39" s="26">
        <v>32.752959813743644</v>
      </c>
      <c r="CL39" s="26">
        <v>33.103929053538515</v>
      </c>
      <c r="CM39" s="26">
        <v>33.454898293333386</v>
      </c>
      <c r="CN39" s="26">
        <v>33.805867533128264</v>
      </c>
      <c r="CO39" s="26">
        <v>34.156836772923128</v>
      </c>
      <c r="CP39" s="26">
        <v>34.507806012718007</v>
      </c>
      <c r="CQ39" s="26">
        <v>34.858775252512878</v>
      </c>
      <c r="CR39" s="26">
        <v>35.209744492307756</v>
      </c>
      <c r="CS39" s="26">
        <v>35.56071373210262</v>
      </c>
      <c r="CT39" s="26">
        <v>35.911682971897498</v>
      </c>
      <c r="CU39" s="26">
        <v>36.262652211692362</v>
      </c>
      <c r="CV39" s="26">
        <v>36.613621451487248</v>
      </c>
      <c r="CW39" s="26">
        <v>37.136698374564176</v>
      </c>
      <c r="CX39" s="26">
        <v>37.659775297641097</v>
      </c>
      <c r="CY39" s="26">
        <v>38.182852220718019</v>
      </c>
      <c r="CZ39" s="26">
        <v>38.70592914379494</v>
      </c>
      <c r="DA39" s="26">
        <v>39.229006066871868</v>
      </c>
      <c r="DB39" s="26">
        <v>39.752082989948789</v>
      </c>
      <c r="DC39" s="26">
        <v>40.275159913025711</v>
      </c>
      <c r="DD39" s="26">
        <v>40.798236836102632</v>
      </c>
      <c r="DE39" s="26">
        <v>41.321313759179553</v>
      </c>
      <c r="DF39" s="26">
        <v>41.844390682256481</v>
      </c>
      <c r="DG39" s="26">
        <f t="shared" si="62"/>
        <v>57.133382114714117</v>
      </c>
      <c r="DH39" s="26">
        <f t="shared" si="62"/>
        <v>57.938115842524766</v>
      </c>
      <c r="DI39" s="26">
        <f t="shared" si="62"/>
        <v>58.742849570335409</v>
      </c>
      <c r="DJ39" s="26">
        <f t="shared" si="61"/>
        <v>59.547583298146058</v>
      </c>
      <c r="DK39" s="26">
        <f t="shared" si="61"/>
        <v>60.352317025956715</v>
      </c>
      <c r="DL39" s="26">
        <f t="shared" si="61"/>
        <v>61.157050753767365</v>
      </c>
      <c r="DM39" s="26">
        <f t="shared" si="61"/>
        <v>61.961784481578015</v>
      </c>
      <c r="DN39" s="26">
        <f t="shared" si="61"/>
        <v>62.766518209388664</v>
      </c>
      <c r="DO39" s="26">
        <f t="shared" si="61"/>
        <v>63.571251937199307</v>
      </c>
      <c r="DP39" s="26">
        <f t="shared" si="61"/>
        <v>64.375985665009964</v>
      </c>
      <c r="DQ39" s="26">
        <v>47.598236836102629</v>
      </c>
      <c r="DR39" s="26">
        <v>48.12131375917955</v>
      </c>
      <c r="DS39" s="26">
        <v>48.644390682256478</v>
      </c>
      <c r="DT39" s="26">
        <v>49.1674676053334</v>
      </c>
      <c r="DU39" s="26">
        <v>49.690544528410321</v>
      </c>
      <c r="DV39" s="26">
        <v>50.213621451487249</v>
      </c>
      <c r="DW39" s="26">
        <v>50.736698374564178</v>
      </c>
      <c r="DX39" s="26">
        <v>51.259775297641106</v>
      </c>
      <c r="DY39" s="26">
        <v>51.782852220718034</v>
      </c>
      <c r="DZ39" s="26">
        <v>52.305929143794962</v>
      </c>
      <c r="EA39" s="26">
        <v>52.829006066871891</v>
      </c>
      <c r="EB39" s="26">
        <v>53.352082989948819</v>
      </c>
      <c r="EC39" s="26">
        <v>53.875159913025747</v>
      </c>
      <c r="ED39" s="26">
        <v>54.398236836102676</v>
      </c>
      <c r="EE39" s="26">
        <v>54.921313759179604</v>
      </c>
      <c r="EF39" s="26">
        <v>55.444390682256532</v>
      </c>
      <c r="EG39" s="26">
        <v>55.967467605333461</v>
      </c>
      <c r="EH39" s="26">
        <v>56.490544528410389</v>
      </c>
      <c r="EI39" s="26">
        <v>57.013621451487317</v>
      </c>
      <c r="EJ39" s="26">
        <v>57.536698374564246</v>
      </c>
      <c r="EK39" s="26">
        <v>58.059775297641174</v>
      </c>
      <c r="EL39" s="26">
        <v>58.582852220718102</v>
      </c>
      <c r="EM39" s="26">
        <v>59.105929143795031</v>
      </c>
      <c r="EN39" s="26">
        <v>59.629006066871959</v>
      </c>
      <c r="EO39" s="26">
        <v>60.152082989948887</v>
      </c>
      <c r="EP39" s="26">
        <v>60.675159913025816</v>
      </c>
      <c r="EQ39" s="26">
        <v>61.198236836102744</v>
      </c>
      <c r="ER39" s="26">
        <v>61.721313759179672</v>
      </c>
      <c r="ES39" s="26">
        <v>62.244390682256601</v>
      </c>
      <c r="ET39" s="26">
        <v>62.767467605333529</v>
      </c>
      <c r="EU39" s="26"/>
    </row>
    <row r="40" spans="1:151" x14ac:dyDescent="0.35">
      <c r="A40" s="62">
        <v>5000</v>
      </c>
      <c r="B40" s="26">
        <v>2.4772026130092302</v>
      </c>
      <c r="C40" s="26">
        <v>2.4772026130092302</v>
      </c>
      <c r="D40" s="26">
        <v>2.8171692866625646</v>
      </c>
      <c r="E40" s="26">
        <v>3.1852528412399996</v>
      </c>
      <c r="F40" s="26">
        <v>3.5533363958174364</v>
      </c>
      <c r="G40" s="26">
        <v>3.8370693076225635</v>
      </c>
      <c r="H40" s="26">
        <v>4.177035981275897</v>
      </c>
      <c r="I40" s="26">
        <v>4.5170026549292315</v>
      </c>
      <c r="J40" s="26">
        <v>4.8569693285825633</v>
      </c>
      <c r="K40" s="26">
        <v>5.1969360022358977</v>
      </c>
      <c r="L40" s="26">
        <v>5.5369026758892312</v>
      </c>
      <c r="M40" s="26">
        <v>5.876869349542563</v>
      </c>
      <c r="N40" s="26">
        <v>6.2168360231958966</v>
      </c>
      <c r="O40" s="26">
        <v>6.5568026968492301</v>
      </c>
      <c r="P40" s="26">
        <v>6.8967693705025628</v>
      </c>
      <c r="Q40" s="26">
        <v>7.2367360441558963</v>
      </c>
      <c r="R40" s="26">
        <v>7.5767027178092308</v>
      </c>
      <c r="S40" s="26">
        <v>7.9166693914625608</v>
      </c>
      <c r="T40" s="26">
        <v>8.256636065115897</v>
      </c>
      <c r="U40" s="26">
        <v>8.5966027387692296</v>
      </c>
      <c r="V40" s="26">
        <v>8.9365694124225641</v>
      </c>
      <c r="W40" s="26">
        <v>9.2765360860758985</v>
      </c>
      <c r="X40" s="26">
        <v>9.6165027597292294</v>
      </c>
      <c r="Y40" s="26">
        <v>9.9564694333825674</v>
      </c>
      <c r="Z40" s="26">
        <v>10.296436107035898</v>
      </c>
      <c r="AA40" s="26">
        <v>10.636402780689231</v>
      </c>
      <c r="AB40" s="26">
        <v>10.976369454342569</v>
      </c>
      <c r="AC40" s="26">
        <v>11.316336127995898</v>
      </c>
      <c r="AD40" s="26">
        <v>11.656302801649232</v>
      </c>
      <c r="AE40" s="26">
        <v>11.996269475302567</v>
      </c>
      <c r="AF40" s="26">
        <v>12.336236148955903</v>
      </c>
      <c r="AG40" s="26">
        <v>12.676202822609234</v>
      </c>
      <c r="AH40" s="26">
        <v>13.016169496262568</v>
      </c>
      <c r="AI40" s="26">
        <v>13.356136169915903</v>
      </c>
      <c r="AJ40" s="26">
        <v>13.696102843569243</v>
      </c>
      <c r="AK40" s="26">
        <v>14.036069517222575</v>
      </c>
      <c r="AL40" s="26">
        <v>14.376036190875904</v>
      </c>
      <c r="AM40" s="26">
        <v>14.716002864529244</v>
      </c>
      <c r="AN40" s="26">
        <v>15.055969538182577</v>
      </c>
      <c r="AO40" s="26">
        <v>16.070741354014377</v>
      </c>
      <c r="AP40" s="26">
        <v>16.41070802766771</v>
      </c>
      <c r="AQ40" s="26">
        <v>16.750674701321039</v>
      </c>
      <c r="AR40" s="26">
        <v>17.090641374974375</v>
      </c>
      <c r="AS40" s="26">
        <v>17.430608048627704</v>
      </c>
      <c r="AT40" s="26">
        <v>17.770574722281047</v>
      </c>
      <c r="AU40" s="26">
        <v>18.110541395934376</v>
      </c>
      <c r="AV40" s="26">
        <v>18.450508069587716</v>
      </c>
      <c r="AW40" s="26">
        <v>18.115669601062578</v>
      </c>
      <c r="AX40" s="26">
        <v>18.455636274715921</v>
      </c>
      <c r="AY40" s="26">
        <v>18.79560294836925</v>
      </c>
      <c r="AZ40" s="26">
        <v>19.135569622022587</v>
      </c>
      <c r="BA40" s="26">
        <v>19.475536295675916</v>
      </c>
      <c r="BB40" s="26">
        <v>19.815502969329255</v>
      </c>
      <c r="BC40" s="26">
        <v>20.155469642982588</v>
      </c>
      <c r="BD40" s="26">
        <v>20.495436316635924</v>
      </c>
      <c r="BE40" s="26">
        <v>20.835402990289257</v>
      </c>
      <c r="BF40" s="26">
        <v>21.17536966394259</v>
      </c>
      <c r="BG40" s="26">
        <v>21.515336337595926</v>
      </c>
      <c r="BH40" s="26">
        <v>21.855303011249262</v>
      </c>
      <c r="BI40" s="26">
        <v>22.195269684902591</v>
      </c>
      <c r="BJ40" s="26">
        <v>22.535236358555924</v>
      </c>
      <c r="BK40" s="26">
        <v>22.875203032209264</v>
      </c>
      <c r="BL40" s="26">
        <v>23.2151697058626</v>
      </c>
      <c r="BM40" s="26">
        <v>23.555136379515929</v>
      </c>
      <c r="BN40" s="26">
        <v>23.895103053169265</v>
      </c>
      <c r="BO40" s="26">
        <v>24.235069726822591</v>
      </c>
      <c r="BP40" s="26">
        <v>24.575036400475934</v>
      </c>
      <c r="BQ40" s="26">
        <v>24.915003074129263</v>
      </c>
      <c r="BR40" s="26">
        <v>25.254969747782592</v>
      </c>
      <c r="BS40" s="26">
        <v>25.594936421435936</v>
      </c>
      <c r="BT40" s="26">
        <v>25.934903095089268</v>
      </c>
      <c r="BU40" s="26">
        <v>26.274869768742601</v>
      </c>
      <c r="BV40" s="26">
        <v>26.614836442395944</v>
      </c>
      <c r="BW40" s="26">
        <v>26.954803116049273</v>
      </c>
      <c r="BX40" s="26">
        <v>27.294769789702602</v>
      </c>
      <c r="BY40" s="26">
        <v>27.634736463355939</v>
      </c>
      <c r="BZ40" s="26">
        <v>27.974703137009275</v>
      </c>
      <c r="CA40" s="26">
        <v>28.314669810662615</v>
      </c>
      <c r="CB40" s="26">
        <v>28.65463648431594</v>
      </c>
      <c r="CC40" s="26">
        <v>28.994603157969284</v>
      </c>
      <c r="CD40" s="26">
        <v>29.334569831622602</v>
      </c>
      <c r="CE40" s="26">
        <v>29.674536505275935</v>
      </c>
      <c r="CF40" s="26">
        <v>30.014503178929278</v>
      </c>
      <c r="CG40" s="26">
        <v>30.354469852582614</v>
      </c>
      <c r="CH40" s="26">
        <v>30.694436526235947</v>
      </c>
      <c r="CI40" s="26">
        <v>31.034403199889272</v>
      </c>
      <c r="CJ40" s="26">
        <v>31.374369873542616</v>
      </c>
      <c r="CK40" s="26">
        <v>31.714336547195952</v>
      </c>
      <c r="CL40" s="26">
        <v>32.054303220849278</v>
      </c>
      <c r="CM40" s="26">
        <v>32.394269894502614</v>
      </c>
      <c r="CN40" s="26">
        <v>32.734236568155957</v>
      </c>
      <c r="CO40" s="26">
        <v>33.074203241809286</v>
      </c>
      <c r="CP40" s="26">
        <v>33.414169915462615</v>
      </c>
      <c r="CQ40" s="26">
        <v>33.754136589115959</v>
      </c>
      <c r="CR40" s="26">
        <v>34.094103262769295</v>
      </c>
      <c r="CS40" s="26">
        <v>34.434069936422617</v>
      </c>
      <c r="CT40" s="26">
        <v>34.774036610075953</v>
      </c>
      <c r="CU40" s="26">
        <v>35.114003283729289</v>
      </c>
      <c r="CV40" s="26">
        <v>35.453969957382633</v>
      </c>
      <c r="CW40" s="26">
        <v>35.961662265074935</v>
      </c>
      <c r="CX40" s="26">
        <v>36.469354572767244</v>
      </c>
      <c r="CY40" s="26">
        <v>36.977046880459547</v>
      </c>
      <c r="CZ40" s="26">
        <v>37.484739188151849</v>
      </c>
      <c r="DA40" s="26">
        <v>37.992431495844158</v>
      </c>
      <c r="DB40" s="26">
        <v>38.500123803536461</v>
      </c>
      <c r="DC40" s="26">
        <v>39.007816111228763</v>
      </c>
      <c r="DD40" s="26">
        <v>39.515508418921073</v>
      </c>
      <c r="DE40" s="26">
        <v>40.023200726613375</v>
      </c>
      <c r="DF40" s="26">
        <v>40.530893034305684</v>
      </c>
      <c r="DG40" s="26">
        <f t="shared" si="62"/>
        <v>55.325634253961439</v>
      </c>
      <c r="DH40" s="26">
        <f t="shared" si="62"/>
        <v>56.106699342718834</v>
      </c>
      <c r="DI40" s="26">
        <f t="shared" si="62"/>
        <v>56.887764431476221</v>
      </c>
      <c r="DJ40" s="26">
        <f t="shared" si="61"/>
        <v>57.668829520233615</v>
      </c>
      <c r="DK40" s="26">
        <f t="shared" si="61"/>
        <v>58.449894608991009</v>
      </c>
      <c r="DL40" s="26">
        <f t="shared" si="61"/>
        <v>59.230959697748396</v>
      </c>
      <c r="DM40" s="26">
        <f t="shared" si="61"/>
        <v>60.012024786505791</v>
      </c>
      <c r="DN40" s="26">
        <f t="shared" si="61"/>
        <v>60.793089875263185</v>
      </c>
      <c r="DO40" s="26">
        <f t="shared" si="61"/>
        <v>61.574154964020572</v>
      </c>
      <c r="DP40" s="26">
        <f t="shared" si="61"/>
        <v>62.355220052777973</v>
      </c>
      <c r="DQ40" s="26">
        <v>46.115508418921038</v>
      </c>
      <c r="DR40" s="26">
        <v>46.623200726613341</v>
      </c>
      <c r="DS40" s="26">
        <v>47.13089303430565</v>
      </c>
      <c r="DT40" s="26">
        <v>47.638585341997953</v>
      </c>
      <c r="DU40" s="26">
        <v>48.146277649690255</v>
      </c>
      <c r="DV40" s="26">
        <v>48.653969957382564</v>
      </c>
      <c r="DW40" s="26">
        <v>49.161662265074867</v>
      </c>
      <c r="DX40" s="26">
        <v>49.669354572767176</v>
      </c>
      <c r="DY40" s="26">
        <v>50.177046880459486</v>
      </c>
      <c r="DZ40" s="26">
        <v>50.684739188151788</v>
      </c>
      <c r="EA40" s="26">
        <v>51.19243149584409</v>
      </c>
      <c r="EB40" s="26">
        <v>51.7001238035364</v>
      </c>
      <c r="EC40" s="26">
        <v>52.207816111228702</v>
      </c>
      <c r="ED40" s="26">
        <v>52.715508418921011</v>
      </c>
      <c r="EE40" s="26">
        <v>53.223200726613314</v>
      </c>
      <c r="EF40" s="26">
        <v>53.730893034305616</v>
      </c>
      <c r="EG40" s="26">
        <v>54.238585341997926</v>
      </c>
      <c r="EH40" s="26">
        <v>54.746277649690228</v>
      </c>
      <c r="EI40" s="26">
        <v>55.25396995738253</v>
      </c>
      <c r="EJ40" s="26">
        <v>55.76166226507484</v>
      </c>
      <c r="EK40" s="26">
        <v>56.269354572767142</v>
      </c>
      <c r="EL40" s="26">
        <v>56.777046880459451</v>
      </c>
      <c r="EM40" s="26">
        <v>57.284739188151754</v>
      </c>
      <c r="EN40" s="26">
        <v>57.792431495844056</v>
      </c>
      <c r="EO40" s="26">
        <v>58.300123803536366</v>
      </c>
      <c r="EP40" s="26">
        <v>58.807816111228668</v>
      </c>
      <c r="EQ40" s="26">
        <v>59.31550841892097</v>
      </c>
      <c r="ER40" s="26">
        <v>59.82320072661328</v>
      </c>
      <c r="ES40" s="26">
        <v>60.330893034305582</v>
      </c>
      <c r="ET40" s="26">
        <v>60.838585341997891</v>
      </c>
      <c r="EU40" s="26"/>
    </row>
    <row r="41" spans="1:151" x14ac:dyDescent="0.35">
      <c r="A41" s="62">
        <v>7500</v>
      </c>
      <c r="B41" s="26">
        <v>2.3872261600487383</v>
      </c>
      <c r="C41" s="26">
        <v>2.3872261600487383</v>
      </c>
      <c r="D41" s="26">
        <v>2.7165368569055186</v>
      </c>
      <c r="E41" s="26">
        <v>3.0730764366200209</v>
      </c>
      <c r="F41" s="26">
        <v>3.4296160163345237</v>
      </c>
      <c r="G41" s="26">
        <v>3.7044689474758554</v>
      </c>
      <c r="H41" s="26">
        <v>4.0337796443326353</v>
      </c>
      <c r="I41" s="26">
        <v>4.3630903411894142</v>
      </c>
      <c r="J41" s="26">
        <v>4.6924010380461949</v>
      </c>
      <c r="K41" s="26">
        <v>5.0217117349029756</v>
      </c>
      <c r="L41" s="26">
        <v>5.3510224317597537</v>
      </c>
      <c r="M41" s="26">
        <v>5.6803331286165317</v>
      </c>
      <c r="N41" s="26">
        <v>6.0096438254733133</v>
      </c>
      <c r="O41" s="26">
        <v>6.3389545223300914</v>
      </c>
      <c r="P41" s="26">
        <v>6.6682652191868703</v>
      </c>
      <c r="Q41" s="26">
        <v>6.9975759160436493</v>
      </c>
      <c r="R41" s="26">
        <v>7.32688661290043</v>
      </c>
      <c r="S41" s="26">
        <v>7.656197309757208</v>
      </c>
      <c r="T41" s="26">
        <v>7.9855080066139879</v>
      </c>
      <c r="U41" s="26">
        <v>8.3148187034707668</v>
      </c>
      <c r="V41" s="26">
        <v>8.6441294003275448</v>
      </c>
      <c r="W41" s="26">
        <v>8.9734400971843264</v>
      </c>
      <c r="X41" s="26">
        <v>9.3027507940411063</v>
      </c>
      <c r="Y41" s="26">
        <v>9.6320614908978879</v>
      </c>
      <c r="Z41" s="26">
        <v>9.9613721877546677</v>
      </c>
      <c r="AA41" s="26">
        <v>10.290682884611448</v>
      </c>
      <c r="AB41" s="26">
        <v>10.619993581468226</v>
      </c>
      <c r="AC41" s="26">
        <v>10.949304278325005</v>
      </c>
      <c r="AD41" s="26">
        <v>11.278614975181785</v>
      </c>
      <c r="AE41" s="26">
        <v>11.607925672038567</v>
      </c>
      <c r="AF41" s="26">
        <v>11.937236368895347</v>
      </c>
      <c r="AG41" s="26">
        <v>12.266547065752128</v>
      </c>
      <c r="AH41" s="26">
        <v>12.595857762608906</v>
      </c>
      <c r="AI41" s="26">
        <v>12.92516845946569</v>
      </c>
      <c r="AJ41" s="26">
        <v>13.254479156322473</v>
      </c>
      <c r="AK41" s="26">
        <v>13.583789853179249</v>
      </c>
      <c r="AL41" s="26">
        <v>13.913100550036027</v>
      </c>
      <c r="AM41" s="26">
        <v>14.242411246892811</v>
      </c>
      <c r="AN41" s="26">
        <v>14.571721943749589</v>
      </c>
      <c r="AO41" s="26">
        <v>15.554525829191723</v>
      </c>
      <c r="AP41" s="26">
        <v>15.883836526048505</v>
      </c>
      <c r="AQ41" s="26">
        <v>16.213147222905285</v>
      </c>
      <c r="AR41" s="26">
        <v>16.542457919762072</v>
      </c>
      <c r="AS41" s="26">
        <v>16.871768616618841</v>
      </c>
      <c r="AT41" s="26">
        <v>17.201079313475628</v>
      </c>
      <c r="AU41" s="26">
        <v>17.530390010332404</v>
      </c>
      <c r="AV41" s="26">
        <v>17.859700707189194</v>
      </c>
      <c r="AW41" s="26">
        <v>17.535518215460609</v>
      </c>
      <c r="AX41" s="26">
        <v>17.8648289123174</v>
      </c>
      <c r="AY41" s="26">
        <v>18.194139609174172</v>
      </c>
      <c r="AZ41" s="26">
        <v>18.523450306030949</v>
      </c>
      <c r="BA41" s="26">
        <v>18.852761002887732</v>
      </c>
      <c r="BB41" s="26">
        <v>19.182071699744515</v>
      </c>
      <c r="BC41" s="26">
        <v>19.511382396601299</v>
      </c>
      <c r="BD41" s="26">
        <v>19.840693093458071</v>
      </c>
      <c r="BE41" s="26">
        <v>20.170003790314855</v>
      </c>
      <c r="BF41" s="26">
        <v>20.499314487171635</v>
      </c>
      <c r="BG41" s="26">
        <v>20.828625184028418</v>
      </c>
      <c r="BH41" s="26">
        <v>21.157935880885198</v>
      </c>
      <c r="BI41" s="26">
        <v>21.487246577741974</v>
      </c>
      <c r="BJ41" s="26">
        <v>21.816557274598754</v>
      </c>
      <c r="BK41" s="26">
        <v>22.145867971455537</v>
      </c>
      <c r="BL41" s="26">
        <v>22.475178668312321</v>
      </c>
      <c r="BM41" s="26">
        <v>22.804489365169101</v>
      </c>
      <c r="BN41" s="26">
        <v>23.13380006202588</v>
      </c>
      <c r="BO41" s="26">
        <v>23.463110758882653</v>
      </c>
      <c r="BP41" s="26">
        <v>23.792421455739436</v>
      </c>
      <c r="BQ41" s="26">
        <v>24.121732152596213</v>
      </c>
      <c r="BR41" s="26">
        <v>24.451042849452996</v>
      </c>
      <c r="BS41" s="26">
        <v>24.780353546309779</v>
      </c>
      <c r="BT41" s="26">
        <v>25.109664243166556</v>
      </c>
      <c r="BU41" s="26">
        <v>25.438974940023332</v>
      </c>
      <c r="BV41" s="26">
        <v>25.768285636880123</v>
      </c>
      <c r="BW41" s="26">
        <v>26.097596333736899</v>
      </c>
      <c r="BX41" s="26">
        <v>26.426907030593679</v>
      </c>
      <c r="BY41" s="26">
        <v>26.756217727450455</v>
      </c>
      <c r="BZ41" s="26">
        <v>27.085528424307242</v>
      </c>
      <c r="CA41" s="26">
        <v>27.414839121164022</v>
      </c>
      <c r="CB41" s="26">
        <v>27.744149818020805</v>
      </c>
      <c r="CC41" s="26">
        <v>28.073460514877585</v>
      </c>
      <c r="CD41" s="26">
        <v>28.402771211734361</v>
      </c>
      <c r="CE41" s="26">
        <v>28.732081908591134</v>
      </c>
      <c r="CF41" s="26">
        <v>29.061392605447928</v>
      </c>
      <c r="CG41" s="26">
        <v>29.390703302304704</v>
      </c>
      <c r="CH41" s="26">
        <v>29.720013999161484</v>
      </c>
      <c r="CI41" s="26">
        <v>30.049324696018253</v>
      </c>
      <c r="CJ41" s="26">
        <v>30.378635392875047</v>
      </c>
      <c r="CK41" s="26">
        <v>30.707946089731827</v>
      </c>
      <c r="CL41" s="26">
        <v>31.037256786588596</v>
      </c>
      <c r="CM41" s="26">
        <v>31.366567483445383</v>
      </c>
      <c r="CN41" s="26">
        <v>31.69587818030217</v>
      </c>
      <c r="CO41" s="26">
        <v>32.025188877158953</v>
      </c>
      <c r="CP41" s="26">
        <v>32.354499574015726</v>
      </c>
      <c r="CQ41" s="26">
        <v>32.683810270872499</v>
      </c>
      <c r="CR41" s="26">
        <v>33.013120967729279</v>
      </c>
      <c r="CS41" s="26">
        <v>33.342431664586066</v>
      </c>
      <c r="CT41" s="26">
        <v>33.671742361442845</v>
      </c>
      <c r="CU41" s="26">
        <v>34.001053058299625</v>
      </c>
      <c r="CV41" s="26">
        <v>34.330363755156405</v>
      </c>
      <c r="CW41" s="26">
        <v>34.822671447464096</v>
      </c>
      <c r="CX41" s="26">
        <v>35.314979139771793</v>
      </c>
      <c r="CY41" s="26">
        <v>35.807286832079484</v>
      </c>
      <c r="CZ41" s="26">
        <v>36.299594524387174</v>
      </c>
      <c r="DA41" s="26">
        <v>36.791902216694872</v>
      </c>
      <c r="DB41" s="26">
        <v>37.284209909002563</v>
      </c>
      <c r="DC41" s="26">
        <v>37.776517601310253</v>
      </c>
      <c r="DD41" s="26">
        <v>38.268825293617951</v>
      </c>
      <c r="DE41" s="26">
        <v>38.761132985925641</v>
      </c>
      <c r="DF41" s="26">
        <v>39.253440678233332</v>
      </c>
      <c r="DG41" s="26">
        <f t="shared" si="62"/>
        <v>53.573340688406297</v>
      </c>
      <c r="DH41" s="26">
        <f t="shared" si="62"/>
        <v>54.33073713811045</v>
      </c>
      <c r="DI41" s="26">
        <f t="shared" si="62"/>
        <v>55.088133587814589</v>
      </c>
      <c r="DJ41" s="26">
        <f t="shared" si="61"/>
        <v>55.845530037518728</v>
      </c>
      <c r="DK41" s="26">
        <f t="shared" si="61"/>
        <v>56.602926487222881</v>
      </c>
      <c r="DL41" s="26">
        <f t="shared" si="61"/>
        <v>57.36032293692702</v>
      </c>
      <c r="DM41" s="26">
        <f t="shared" si="61"/>
        <v>58.117719386631158</v>
      </c>
      <c r="DN41" s="26">
        <f t="shared" si="61"/>
        <v>58.875115836335304</v>
      </c>
      <c r="DO41" s="26">
        <f t="shared" si="61"/>
        <v>59.632512286039443</v>
      </c>
      <c r="DP41" s="26">
        <f t="shared" si="61"/>
        <v>60.389908735743589</v>
      </c>
      <c r="DQ41" s="26">
        <v>44.66882529361795</v>
      </c>
      <c r="DR41" s="26">
        <v>45.161132985925647</v>
      </c>
      <c r="DS41" s="26">
        <v>45.653440678233338</v>
      </c>
      <c r="DT41" s="26">
        <v>46.145748370541028</v>
      </c>
      <c r="DU41" s="26">
        <v>46.638056062848726</v>
      </c>
      <c r="DV41" s="26">
        <v>47.130363755156417</v>
      </c>
      <c r="DW41" s="26">
        <v>47.622671447464107</v>
      </c>
      <c r="DX41" s="26">
        <v>48.114979139771805</v>
      </c>
      <c r="DY41" s="26">
        <v>48.607286832079495</v>
      </c>
      <c r="DZ41" s="26">
        <v>49.099594524387186</v>
      </c>
      <c r="EA41" s="26">
        <v>49.591902216694876</v>
      </c>
      <c r="EB41" s="26">
        <v>50.084209909002567</v>
      </c>
      <c r="EC41" s="26">
        <v>50.576517601310258</v>
      </c>
      <c r="ED41" s="26">
        <v>51.068825293617955</v>
      </c>
      <c r="EE41" s="26">
        <v>51.561132985925646</v>
      </c>
      <c r="EF41" s="26">
        <v>52.053440678233336</v>
      </c>
      <c r="EG41" s="26">
        <v>52.545748370541034</v>
      </c>
      <c r="EH41" s="26">
        <v>53.038056062848725</v>
      </c>
      <c r="EI41" s="26">
        <v>53.530363755156415</v>
      </c>
      <c r="EJ41" s="26">
        <v>54.022671447464113</v>
      </c>
      <c r="EK41" s="26">
        <v>54.514979139771803</v>
      </c>
      <c r="EL41" s="26">
        <v>55.007286832079494</v>
      </c>
      <c r="EM41" s="26">
        <v>55.499594524387184</v>
      </c>
      <c r="EN41" s="26">
        <v>55.991902216694882</v>
      </c>
      <c r="EO41" s="26">
        <v>56.484209909002573</v>
      </c>
      <c r="EP41" s="26">
        <v>56.976517601310263</v>
      </c>
      <c r="EQ41" s="26">
        <v>57.468825293617961</v>
      </c>
      <c r="ER41" s="26">
        <v>57.961132985925651</v>
      </c>
      <c r="ES41" s="26">
        <v>58.453440678233342</v>
      </c>
      <c r="ET41" s="26">
        <v>58.94574837054104</v>
      </c>
      <c r="EU41" s="26"/>
    </row>
    <row r="42" spans="1:151" x14ac:dyDescent="0.35">
      <c r="A42" s="62">
        <v>10000</v>
      </c>
      <c r="B42" s="26">
        <v>2.2995995811449363</v>
      </c>
      <c r="C42" s="26">
        <v>2.2995995811449363</v>
      </c>
      <c r="D42" s="26">
        <v>2.6185899974989755</v>
      </c>
      <c r="E42" s="26">
        <v>2.9639492733355084</v>
      </c>
      <c r="F42" s="26">
        <v>3.3093085491720422</v>
      </c>
      <c r="G42" s="26">
        <v>3.5755612465610906</v>
      </c>
      <c r="H42" s="26">
        <v>3.8945516629151289</v>
      </c>
      <c r="I42" s="26">
        <v>4.2135420792691667</v>
      </c>
      <c r="J42" s="26">
        <v>4.5325324956232063</v>
      </c>
      <c r="K42" s="26">
        <v>4.8515229119772458</v>
      </c>
      <c r="L42" s="26">
        <v>5.1705133283312827</v>
      </c>
      <c r="M42" s="26">
        <v>5.4895037446853223</v>
      </c>
      <c r="N42" s="26">
        <v>5.8084941610393601</v>
      </c>
      <c r="O42" s="26">
        <v>6.1274845773933979</v>
      </c>
      <c r="P42" s="26">
        <v>6.4464749937474366</v>
      </c>
      <c r="Q42" s="26">
        <v>6.7654654101014753</v>
      </c>
      <c r="R42" s="26">
        <v>7.0844558264555149</v>
      </c>
      <c r="S42" s="26">
        <v>7.40344624280955</v>
      </c>
      <c r="T42" s="26">
        <v>7.7224366591635913</v>
      </c>
      <c r="U42" s="26">
        <v>8.0414270755176283</v>
      </c>
      <c r="V42" s="26">
        <v>8.3604174918716669</v>
      </c>
      <c r="W42" s="26">
        <v>8.6794079082257056</v>
      </c>
      <c r="X42" s="26">
        <v>8.9983983245797479</v>
      </c>
      <c r="Y42" s="26">
        <v>9.3173887409337848</v>
      </c>
      <c r="Z42" s="26">
        <v>9.6363791572878252</v>
      </c>
      <c r="AA42" s="26">
        <v>9.9553695736418639</v>
      </c>
      <c r="AB42" s="26">
        <v>10.274359989995901</v>
      </c>
      <c r="AC42" s="26">
        <v>10.593350406349938</v>
      </c>
      <c r="AD42" s="26">
        <v>10.912340822703978</v>
      </c>
      <c r="AE42" s="26">
        <v>11.231331239058017</v>
      </c>
      <c r="AF42" s="26">
        <v>11.550321655412059</v>
      </c>
      <c r="AG42" s="26">
        <v>11.869312071766098</v>
      </c>
      <c r="AH42" s="26">
        <v>12.188302488120135</v>
      </c>
      <c r="AI42" s="26">
        <v>12.507292904474177</v>
      </c>
      <c r="AJ42" s="26">
        <v>12.826283320828221</v>
      </c>
      <c r="AK42" s="26">
        <v>13.145273737182256</v>
      </c>
      <c r="AL42" s="26">
        <v>13.464264153536293</v>
      </c>
      <c r="AM42" s="26">
        <v>13.783254569890337</v>
      </c>
      <c r="AN42" s="26">
        <v>14.102244986244369</v>
      </c>
      <c r="AO42" s="26">
        <v>15.054088030178288</v>
      </c>
      <c r="AP42" s="26">
        <v>15.373078446532327</v>
      </c>
      <c r="AQ42" s="26">
        <v>15.692068862886362</v>
      </c>
      <c r="AR42" s="26">
        <v>16.011059279240403</v>
      </c>
      <c r="AS42" s="26">
        <v>16.33004969559444</v>
      </c>
      <c r="AT42" s="26">
        <v>16.649040111948484</v>
      </c>
      <c r="AU42" s="26">
        <v>16.968030528302517</v>
      </c>
      <c r="AV42" s="26">
        <v>17.287020944656568</v>
      </c>
      <c r="AW42" s="26">
        <v>16.973158733430722</v>
      </c>
      <c r="AX42" s="26">
        <v>17.29214914978477</v>
      </c>
      <c r="AY42" s="26">
        <v>17.611139566138807</v>
      </c>
      <c r="AZ42" s="26">
        <v>17.930129982492844</v>
      </c>
      <c r="BA42" s="26">
        <v>18.249120398846884</v>
      </c>
      <c r="BB42" s="26">
        <v>18.568110815200924</v>
      </c>
      <c r="BC42" s="26">
        <v>18.887101231554972</v>
      </c>
      <c r="BD42" s="26">
        <v>19.206091647909002</v>
      </c>
      <c r="BE42" s="26">
        <v>19.525082064263042</v>
      </c>
      <c r="BF42" s="26">
        <v>19.844072480617079</v>
      </c>
      <c r="BG42" s="26">
        <v>20.163062896971123</v>
      </c>
      <c r="BH42" s="26">
        <v>20.48205331332516</v>
      </c>
      <c r="BI42" s="26">
        <v>20.801043729679193</v>
      </c>
      <c r="BJ42" s="26">
        <v>21.120034146033237</v>
      </c>
      <c r="BK42" s="26">
        <v>21.439024562387278</v>
      </c>
      <c r="BL42" s="26">
        <v>21.758014978741318</v>
      </c>
      <c r="BM42" s="26">
        <v>22.077005395095359</v>
      </c>
      <c r="BN42" s="26">
        <v>22.395995811449392</v>
      </c>
      <c r="BO42" s="26">
        <v>22.714986227803433</v>
      </c>
      <c r="BP42" s="26">
        <v>23.033976644157473</v>
      </c>
      <c r="BQ42" s="26">
        <v>23.35296706051151</v>
      </c>
      <c r="BR42" s="26">
        <v>23.671957476865551</v>
      </c>
      <c r="BS42" s="26">
        <v>23.990947893219595</v>
      </c>
      <c r="BT42" s="26">
        <v>24.309938309573635</v>
      </c>
      <c r="BU42" s="26">
        <v>24.628928725927668</v>
      </c>
      <c r="BV42" s="26">
        <v>24.947919142281716</v>
      </c>
      <c r="BW42" s="26">
        <v>25.266909558635749</v>
      </c>
      <c r="BX42" s="26">
        <v>25.585899974989786</v>
      </c>
      <c r="BY42" s="26">
        <v>25.904890391343827</v>
      </c>
      <c r="BZ42" s="26">
        <v>26.223880807697864</v>
      </c>
      <c r="CA42" s="26">
        <v>26.542871224051908</v>
      </c>
      <c r="CB42" s="26">
        <v>26.861861640405944</v>
      </c>
      <c r="CC42" s="26">
        <v>27.180852056759988</v>
      </c>
      <c r="CD42" s="26">
        <v>27.499842473114018</v>
      </c>
      <c r="CE42" s="26">
        <v>27.818832889468055</v>
      </c>
      <c r="CF42" s="26">
        <v>28.137823305822099</v>
      </c>
      <c r="CG42" s="26">
        <v>28.456813722176143</v>
      </c>
      <c r="CH42" s="26">
        <v>28.775804138530187</v>
      </c>
      <c r="CI42" s="26">
        <v>29.09479455488421</v>
      </c>
      <c r="CJ42" s="26">
        <v>29.413784971238265</v>
      </c>
      <c r="CK42" s="26">
        <v>29.732775387592302</v>
      </c>
      <c r="CL42" s="26">
        <v>30.051765803946335</v>
      </c>
      <c r="CM42" s="26">
        <v>30.370756220300382</v>
      </c>
      <c r="CN42" s="26">
        <v>30.689746636654426</v>
      </c>
      <c r="CO42" s="26">
        <v>31.00873705300846</v>
      </c>
      <c r="CP42" s="26">
        <v>31.327727469362493</v>
      </c>
      <c r="CQ42" s="26">
        <v>31.646717885716537</v>
      </c>
      <c r="CR42" s="26">
        <v>31.965708302070574</v>
      </c>
      <c r="CS42" s="26">
        <v>32.284698718424615</v>
      </c>
      <c r="CT42" s="26">
        <v>32.603689134778655</v>
      </c>
      <c r="CU42" s="26">
        <v>32.922679551132688</v>
      </c>
      <c r="CV42" s="26">
        <v>33.241669967486736</v>
      </c>
      <c r="CW42" s="26">
        <v>33.718593044409815</v>
      </c>
      <c r="CX42" s="26">
        <v>34.195516121332886</v>
      </c>
      <c r="CY42" s="26">
        <v>34.672439198255965</v>
      </c>
      <c r="CZ42" s="26">
        <v>35.149362275179037</v>
      </c>
      <c r="DA42" s="26">
        <v>35.626285352102116</v>
      </c>
      <c r="DB42" s="26">
        <v>36.103208429025187</v>
      </c>
      <c r="DC42" s="26">
        <v>36.580131505948266</v>
      </c>
      <c r="DD42" s="26">
        <v>37.057054582871338</v>
      </c>
      <c r="DE42" s="26">
        <v>37.533977659794417</v>
      </c>
      <c r="DF42" s="26">
        <v>38.010900736717488</v>
      </c>
      <c r="DG42" s="26">
        <f t="shared" si="62"/>
        <v>51.874758529861253</v>
      </c>
      <c r="DH42" s="26">
        <f t="shared" si="62"/>
        <v>52.60848634051213</v>
      </c>
      <c r="DI42" s="26">
        <f t="shared" si="62"/>
        <v>53.34221415116302</v>
      </c>
      <c r="DJ42" s="26">
        <f t="shared" si="61"/>
        <v>54.075941961813903</v>
      </c>
      <c r="DK42" s="26">
        <f t="shared" si="61"/>
        <v>54.809669772464794</v>
      </c>
      <c r="DL42" s="26">
        <f t="shared" si="61"/>
        <v>55.54339758311567</v>
      </c>
      <c r="DM42" s="26">
        <f t="shared" si="61"/>
        <v>56.277125393766561</v>
      </c>
      <c r="DN42" s="26">
        <f t="shared" si="61"/>
        <v>57.010853204417444</v>
      </c>
      <c r="DO42" s="26">
        <f t="shared" si="61"/>
        <v>57.744581015068334</v>
      </c>
      <c r="DP42" s="26">
        <f t="shared" si="61"/>
        <v>58.478308825719211</v>
      </c>
      <c r="DQ42" s="26">
        <v>43.257054582871312</v>
      </c>
      <c r="DR42" s="26">
        <v>43.733977659794384</v>
      </c>
      <c r="DS42" s="26">
        <v>44.210900736717463</v>
      </c>
      <c r="DT42" s="26">
        <v>44.687823813640534</v>
      </c>
      <c r="DU42" s="26">
        <v>45.164746890563613</v>
      </c>
      <c r="DV42" s="26">
        <v>45.641669967486685</v>
      </c>
      <c r="DW42" s="26">
        <v>46.118593044409764</v>
      </c>
      <c r="DX42" s="26">
        <v>46.595516121332835</v>
      </c>
      <c r="DY42" s="26">
        <v>47.072439198255914</v>
      </c>
      <c r="DZ42" s="26">
        <v>47.549362275178986</v>
      </c>
      <c r="EA42" s="26">
        <v>48.026285352102065</v>
      </c>
      <c r="EB42" s="26">
        <v>48.503208429025136</v>
      </c>
      <c r="EC42" s="26">
        <v>48.980131505948215</v>
      </c>
      <c r="ED42" s="26">
        <v>49.457054582871287</v>
      </c>
      <c r="EE42" s="26">
        <v>49.933977659794365</v>
      </c>
      <c r="EF42" s="26">
        <v>50.410900736717444</v>
      </c>
      <c r="EG42" s="26">
        <v>50.88782381364053</v>
      </c>
      <c r="EH42" s="26">
        <v>51.364746890563609</v>
      </c>
      <c r="EI42" s="26">
        <v>51.841669967486688</v>
      </c>
      <c r="EJ42" s="26">
        <v>52.318593044409766</v>
      </c>
      <c r="EK42" s="26">
        <v>52.795516121332852</v>
      </c>
      <c r="EL42" s="26">
        <v>53.272439198255931</v>
      </c>
      <c r="EM42" s="26">
        <v>53.74936227517901</v>
      </c>
      <c r="EN42" s="26">
        <v>54.226285352102089</v>
      </c>
      <c r="EO42" s="26">
        <v>54.703208429025175</v>
      </c>
      <c r="EP42" s="26">
        <v>55.180131505948253</v>
      </c>
      <c r="EQ42" s="26">
        <v>55.657054582871332</v>
      </c>
      <c r="ER42" s="26">
        <v>56.133977659794411</v>
      </c>
      <c r="ES42" s="26">
        <v>56.61090073671749</v>
      </c>
      <c r="ET42" s="26">
        <v>57.087823813640576</v>
      </c>
      <c r="EU42" s="26"/>
    </row>
    <row r="43" spans="1:151" ht="25" x14ac:dyDescent="0.35">
      <c r="A43" s="115" t="s">
        <v>789</v>
      </c>
      <c r="B43" s="105" t="s">
        <v>92</v>
      </c>
      <c r="C43" s="105" t="s">
        <v>93</v>
      </c>
      <c r="D43" s="105" t="s">
        <v>94</v>
      </c>
      <c r="E43" s="105" t="s">
        <v>95</v>
      </c>
      <c r="F43" s="105" t="s">
        <v>96</v>
      </c>
      <c r="G43" s="105" t="s">
        <v>97</v>
      </c>
      <c r="H43" s="105" t="s">
        <v>98</v>
      </c>
      <c r="I43" s="105" t="s">
        <v>99</v>
      </c>
      <c r="J43" s="105" t="s">
        <v>100</v>
      </c>
      <c r="K43" s="105" t="s">
        <v>101</v>
      </c>
      <c r="L43" s="105" t="s">
        <v>102</v>
      </c>
      <c r="M43" s="105" t="s">
        <v>103</v>
      </c>
      <c r="N43" s="105" t="s">
        <v>104</v>
      </c>
      <c r="O43" s="105" t="s">
        <v>105</v>
      </c>
      <c r="P43" s="105" t="s">
        <v>106</v>
      </c>
      <c r="Q43" s="105" t="s">
        <v>107</v>
      </c>
      <c r="R43" s="105" t="s">
        <v>108</v>
      </c>
      <c r="S43" s="105" t="s">
        <v>109</v>
      </c>
      <c r="T43" s="105" t="s">
        <v>110</v>
      </c>
      <c r="U43" s="106" t="s">
        <v>111</v>
      </c>
      <c r="V43" s="105" t="s">
        <v>112</v>
      </c>
      <c r="W43" s="106" t="s">
        <v>113</v>
      </c>
      <c r="X43" s="106" t="s">
        <v>114</v>
      </c>
      <c r="Y43" s="106" t="s">
        <v>115</v>
      </c>
      <c r="Z43" s="105" t="s">
        <v>116</v>
      </c>
      <c r="AA43" s="106" t="s">
        <v>117</v>
      </c>
      <c r="AB43" s="106" t="s">
        <v>118</v>
      </c>
      <c r="AC43" s="106" t="s">
        <v>119</v>
      </c>
      <c r="AD43" s="105" t="s">
        <v>120</v>
      </c>
      <c r="AE43" s="106" t="s">
        <v>121</v>
      </c>
      <c r="AF43" s="106" t="s">
        <v>122</v>
      </c>
      <c r="AG43" s="106" t="s">
        <v>123</v>
      </c>
      <c r="AH43" s="105" t="s">
        <v>124</v>
      </c>
      <c r="AI43" s="106" t="s">
        <v>125</v>
      </c>
      <c r="AJ43" s="106" t="s">
        <v>126</v>
      </c>
      <c r="AK43" s="106" t="s">
        <v>127</v>
      </c>
      <c r="AL43" s="105" t="s">
        <v>128</v>
      </c>
      <c r="AM43" s="106" t="s">
        <v>129</v>
      </c>
      <c r="AN43" s="106" t="s">
        <v>130</v>
      </c>
      <c r="AO43" s="106" t="s">
        <v>131</v>
      </c>
      <c r="AP43" s="105" t="s">
        <v>132</v>
      </c>
      <c r="AQ43" s="106" t="s">
        <v>133</v>
      </c>
      <c r="AR43" s="106" t="s">
        <v>134</v>
      </c>
      <c r="AS43" s="106" t="s">
        <v>135</v>
      </c>
      <c r="AT43" s="105" t="s">
        <v>136</v>
      </c>
      <c r="AU43" s="106" t="s">
        <v>137</v>
      </c>
      <c r="AV43" s="106" t="s">
        <v>138</v>
      </c>
      <c r="AW43" s="106" t="s">
        <v>139</v>
      </c>
      <c r="AX43" s="105" t="s">
        <v>140</v>
      </c>
      <c r="AY43" s="106" t="s">
        <v>141</v>
      </c>
      <c r="AZ43" s="106" t="s">
        <v>142</v>
      </c>
      <c r="BA43" s="106" t="s">
        <v>143</v>
      </c>
      <c r="BB43" s="105" t="s">
        <v>144</v>
      </c>
      <c r="BC43" s="106" t="s">
        <v>145</v>
      </c>
      <c r="BD43" s="106" t="s">
        <v>146</v>
      </c>
      <c r="BE43" s="106" t="s">
        <v>147</v>
      </c>
      <c r="BF43" s="105" t="s">
        <v>148</v>
      </c>
      <c r="BG43" s="106" t="s">
        <v>149</v>
      </c>
      <c r="BH43" s="106" t="s">
        <v>150</v>
      </c>
      <c r="BI43" s="106" t="s">
        <v>151</v>
      </c>
      <c r="BJ43" s="105" t="s">
        <v>152</v>
      </c>
      <c r="BK43" s="106" t="s">
        <v>153</v>
      </c>
      <c r="BL43" s="106" t="s">
        <v>154</v>
      </c>
      <c r="BM43" s="106" t="s">
        <v>155</v>
      </c>
      <c r="BN43" s="105" t="s">
        <v>156</v>
      </c>
      <c r="BO43" s="106" t="s">
        <v>157</v>
      </c>
      <c r="BP43" s="106" t="s">
        <v>158</v>
      </c>
      <c r="BQ43" s="106" t="s">
        <v>159</v>
      </c>
      <c r="BR43" s="105" t="s">
        <v>160</v>
      </c>
      <c r="BS43" s="106" t="s">
        <v>161</v>
      </c>
      <c r="BT43" s="106" t="s">
        <v>162</v>
      </c>
      <c r="BU43" s="106" t="s">
        <v>163</v>
      </c>
      <c r="BV43" s="105" t="s">
        <v>164</v>
      </c>
      <c r="BW43" s="106" t="s">
        <v>165</v>
      </c>
      <c r="BX43" s="106" t="s">
        <v>166</v>
      </c>
      <c r="BY43" s="106" t="s">
        <v>167</v>
      </c>
      <c r="BZ43" s="105" t="s">
        <v>168</v>
      </c>
      <c r="CA43" s="106" t="s">
        <v>169</v>
      </c>
      <c r="CB43" s="106" t="s">
        <v>170</v>
      </c>
      <c r="CC43" s="106" t="s">
        <v>171</v>
      </c>
      <c r="CD43" s="105" t="s">
        <v>172</v>
      </c>
      <c r="CE43" s="106" t="s">
        <v>173</v>
      </c>
      <c r="CF43" s="106" t="s">
        <v>174</v>
      </c>
      <c r="CG43" s="106" t="s">
        <v>175</v>
      </c>
      <c r="CH43" s="105" t="s">
        <v>176</v>
      </c>
      <c r="CI43" s="106" t="s">
        <v>177</v>
      </c>
      <c r="CJ43" s="106" t="s">
        <v>178</v>
      </c>
      <c r="CK43" s="106" t="s">
        <v>179</v>
      </c>
      <c r="CL43" s="105" t="s">
        <v>180</v>
      </c>
      <c r="CM43" s="106" t="s">
        <v>181</v>
      </c>
      <c r="CN43" s="106" t="s">
        <v>182</v>
      </c>
      <c r="CO43" s="106" t="s">
        <v>183</v>
      </c>
      <c r="CP43" s="105" t="s">
        <v>184</v>
      </c>
      <c r="CQ43" s="106" t="s">
        <v>185</v>
      </c>
      <c r="CR43" s="106" t="s">
        <v>186</v>
      </c>
      <c r="CS43" s="106" t="s">
        <v>187</v>
      </c>
      <c r="CT43" s="105" t="s">
        <v>188</v>
      </c>
      <c r="CU43" s="106" t="s">
        <v>189</v>
      </c>
      <c r="CV43" s="106" t="s">
        <v>190</v>
      </c>
      <c r="CW43" s="107" t="s">
        <v>719</v>
      </c>
      <c r="CX43" s="107" t="s">
        <v>720</v>
      </c>
      <c r="CY43" s="107" t="s">
        <v>721</v>
      </c>
      <c r="CZ43" s="107" t="s">
        <v>722</v>
      </c>
      <c r="DA43" s="107" t="s">
        <v>723</v>
      </c>
      <c r="DB43" s="107" t="s">
        <v>724</v>
      </c>
      <c r="DC43" s="107" t="s">
        <v>725</v>
      </c>
      <c r="DD43" s="107" t="s">
        <v>726</v>
      </c>
      <c r="DE43" s="107" t="s">
        <v>727</v>
      </c>
      <c r="DF43" s="107" t="s">
        <v>728</v>
      </c>
      <c r="DG43" s="4" t="s">
        <v>729</v>
      </c>
      <c r="DH43" s="4" t="s">
        <v>730</v>
      </c>
      <c r="DI43" s="4" t="s">
        <v>731</v>
      </c>
      <c r="DJ43" s="4" t="s">
        <v>732</v>
      </c>
      <c r="DK43" s="4" t="s">
        <v>733</v>
      </c>
      <c r="DL43" s="4" t="s">
        <v>734</v>
      </c>
      <c r="DM43" s="4" t="s">
        <v>735</v>
      </c>
      <c r="DN43" s="97" t="s">
        <v>736</v>
      </c>
      <c r="DO43" s="97" t="s">
        <v>737</v>
      </c>
      <c r="DP43" s="97" t="s">
        <v>738</v>
      </c>
      <c r="DQ43" s="97" t="s">
        <v>739</v>
      </c>
      <c r="DR43" s="97" t="s">
        <v>740</v>
      </c>
      <c r="DS43" s="97" t="s">
        <v>741</v>
      </c>
      <c r="DT43" s="97" t="s">
        <v>742</v>
      </c>
      <c r="DU43" s="97" t="s">
        <v>743</v>
      </c>
      <c r="DV43" s="97" t="s">
        <v>744</v>
      </c>
      <c r="DW43" s="97" t="s">
        <v>745</v>
      </c>
      <c r="DX43" s="97" t="s">
        <v>746</v>
      </c>
      <c r="DY43" s="97" t="s">
        <v>747</v>
      </c>
      <c r="DZ43" s="97" t="s">
        <v>748</v>
      </c>
      <c r="EA43" s="97" t="s">
        <v>749</v>
      </c>
      <c r="EB43" s="97" t="s">
        <v>750</v>
      </c>
      <c r="EC43" s="97" t="s">
        <v>751</v>
      </c>
      <c r="ED43" s="97" t="s">
        <v>752</v>
      </c>
      <c r="EE43" s="97" t="s">
        <v>753</v>
      </c>
      <c r="EF43" s="97" t="s">
        <v>754</v>
      </c>
      <c r="EG43" s="97" t="s">
        <v>755</v>
      </c>
      <c r="EH43" s="97" t="s">
        <v>756</v>
      </c>
      <c r="EI43" s="97" t="s">
        <v>757</v>
      </c>
      <c r="EJ43" s="97" t="s">
        <v>758</v>
      </c>
      <c r="EK43" s="97" t="s">
        <v>759</v>
      </c>
      <c r="EL43" s="97" t="s">
        <v>760</v>
      </c>
      <c r="EM43" s="97" t="s">
        <v>761</v>
      </c>
      <c r="EN43" s="97" t="s">
        <v>762</v>
      </c>
      <c r="EO43" s="97" t="s">
        <v>763</v>
      </c>
      <c r="EP43" s="97" t="s">
        <v>764</v>
      </c>
      <c r="EQ43" s="97" t="s">
        <v>765</v>
      </c>
      <c r="ER43" s="97" t="s">
        <v>766</v>
      </c>
      <c r="ES43" s="97" t="s">
        <v>767</v>
      </c>
      <c r="ET43" s="97" t="s">
        <v>768</v>
      </c>
    </row>
    <row r="44" spans="1:151" x14ac:dyDescent="0.35">
      <c r="A44" s="65" t="s">
        <v>706</v>
      </c>
      <c r="B44" s="111">
        <v>42.857142857142861</v>
      </c>
      <c r="C44" s="111">
        <v>42.857142857142861</v>
      </c>
      <c r="D44" s="111">
        <v>42.857142857142861</v>
      </c>
      <c r="E44" s="111">
        <v>42.857142857142861</v>
      </c>
      <c r="F44" s="111">
        <v>42.857142857142861</v>
      </c>
      <c r="G44" s="111">
        <v>42.857142857142861</v>
      </c>
      <c r="H44" s="111">
        <v>42.857142857142861</v>
      </c>
      <c r="I44" s="111">
        <v>42.857142857142861</v>
      </c>
      <c r="J44" s="111">
        <v>42.857142857142861</v>
      </c>
      <c r="K44" s="111">
        <v>50</v>
      </c>
      <c r="L44" s="111">
        <v>50</v>
      </c>
      <c r="M44" s="111">
        <v>50</v>
      </c>
      <c r="N44" s="111">
        <v>50</v>
      </c>
      <c r="O44" s="111">
        <v>50</v>
      </c>
      <c r="P44" s="111">
        <v>50</v>
      </c>
      <c r="Q44" s="111">
        <v>50</v>
      </c>
      <c r="R44" s="111">
        <v>50</v>
      </c>
      <c r="S44" s="111">
        <v>50</v>
      </c>
      <c r="T44" s="111">
        <v>50</v>
      </c>
      <c r="U44" s="111">
        <v>57.142857142857146</v>
      </c>
      <c r="V44" s="111">
        <v>57.142857142857146</v>
      </c>
      <c r="W44" s="111">
        <v>57.142857142857146</v>
      </c>
      <c r="X44" s="111">
        <v>57.142857142857146</v>
      </c>
      <c r="Y44" s="111">
        <v>57.142857142857146</v>
      </c>
      <c r="Z44" s="111">
        <v>57.142857142857146</v>
      </c>
      <c r="AA44" s="111">
        <v>57.142857142857146</v>
      </c>
      <c r="AB44" s="111">
        <v>57.142857142857146</v>
      </c>
      <c r="AC44" s="111">
        <v>57.142857142857146</v>
      </c>
      <c r="AD44" s="111">
        <v>57.142857142857146</v>
      </c>
      <c r="AE44" s="111">
        <v>64.285714285714292</v>
      </c>
      <c r="AF44" s="111">
        <v>64.285714285714292</v>
      </c>
      <c r="AG44" s="111">
        <v>64.285714285714292</v>
      </c>
      <c r="AH44" s="111">
        <v>64.285714285714292</v>
      </c>
      <c r="AI44" s="111">
        <v>64.285714285714292</v>
      </c>
      <c r="AJ44" s="111">
        <v>64.285714285714292</v>
      </c>
      <c r="AK44" s="111">
        <v>64.285714285714292</v>
      </c>
      <c r="AL44" s="111">
        <v>64.285714285714292</v>
      </c>
      <c r="AM44" s="111">
        <v>64.285714285714292</v>
      </c>
      <c r="AN44" s="111">
        <v>64.285714285714292</v>
      </c>
      <c r="AO44" s="111">
        <v>71.428571428571431</v>
      </c>
      <c r="AP44" s="111">
        <v>71.428571428571431</v>
      </c>
      <c r="AQ44" s="111">
        <v>71.428571428571431</v>
      </c>
      <c r="AR44" s="111">
        <v>71.428571428571431</v>
      </c>
      <c r="AS44" s="111">
        <v>71.428571428571431</v>
      </c>
      <c r="AT44" s="111">
        <v>71.428571428571431</v>
      </c>
      <c r="AU44" s="111">
        <v>71.428571428571431</v>
      </c>
      <c r="AV44" s="111">
        <v>71.428571428571431</v>
      </c>
      <c r="AW44" s="111">
        <v>71.428571428571431</v>
      </c>
      <c r="AX44" s="111">
        <v>71.428571428571431</v>
      </c>
      <c r="AY44" s="111">
        <v>78.571428571428569</v>
      </c>
      <c r="AZ44" s="111">
        <v>78.571428571428569</v>
      </c>
      <c r="BA44" s="111">
        <v>78.571428571428569</v>
      </c>
      <c r="BB44" s="111">
        <v>78.571428571428569</v>
      </c>
      <c r="BC44" s="111">
        <v>78.571428571428569</v>
      </c>
      <c r="BD44" s="111">
        <v>78.571428571428569</v>
      </c>
      <c r="BE44" s="111">
        <v>78.571428571428569</v>
      </c>
      <c r="BF44" s="111">
        <v>78.571428571428569</v>
      </c>
      <c r="BG44" s="111">
        <v>78.571428571428569</v>
      </c>
      <c r="BH44" s="111">
        <v>78.571428571428569</v>
      </c>
      <c r="BI44" s="111">
        <v>85.714285714285722</v>
      </c>
      <c r="BJ44" s="111">
        <v>85.714285714285722</v>
      </c>
      <c r="BK44" s="111">
        <v>85.714285714285722</v>
      </c>
      <c r="BL44" s="111">
        <v>85.714285714285722</v>
      </c>
      <c r="BM44" s="111">
        <v>85.714285714285722</v>
      </c>
      <c r="BN44" s="111">
        <v>85.714285714285722</v>
      </c>
      <c r="BO44" s="111">
        <v>85.714285714285722</v>
      </c>
      <c r="BP44" s="111">
        <v>85.714285714285722</v>
      </c>
      <c r="BQ44" s="111">
        <v>85.714285714285722</v>
      </c>
      <c r="BR44" s="111">
        <v>85.714285714285722</v>
      </c>
      <c r="BS44" s="111">
        <v>92.857142857142861</v>
      </c>
      <c r="BT44" s="111">
        <v>92.857142857142861</v>
      </c>
      <c r="BU44" s="111">
        <v>92.857142857142861</v>
      </c>
      <c r="BV44" s="111">
        <v>92.857142857142861</v>
      </c>
      <c r="BW44" s="111">
        <v>92.857142857142861</v>
      </c>
      <c r="BX44" s="111">
        <v>92.857142857142861</v>
      </c>
      <c r="BY44" s="111">
        <v>92.857142857142861</v>
      </c>
      <c r="BZ44" s="111">
        <v>92.857142857142861</v>
      </c>
      <c r="CA44" s="111">
        <v>92.857142857142861</v>
      </c>
      <c r="CB44" s="111">
        <v>92.857142857142861</v>
      </c>
      <c r="CC44" s="111">
        <v>100</v>
      </c>
      <c r="CD44" s="111">
        <v>100</v>
      </c>
      <c r="CE44" s="111">
        <v>100</v>
      </c>
      <c r="CF44" s="111">
        <v>100</v>
      </c>
      <c r="CG44" s="111">
        <v>100</v>
      </c>
      <c r="CH44" s="111">
        <v>100</v>
      </c>
      <c r="CI44" s="111">
        <v>100</v>
      </c>
      <c r="CJ44" s="111">
        <v>100</v>
      </c>
      <c r="CK44" s="111">
        <v>100</v>
      </c>
      <c r="CL44" s="111">
        <v>100</v>
      </c>
      <c r="CM44" s="111">
        <v>107.14285714285715</v>
      </c>
      <c r="CN44" s="111">
        <v>107.14285714285715</v>
      </c>
      <c r="CO44" s="111">
        <v>107.14285714285715</v>
      </c>
      <c r="CP44" s="111">
        <v>107.14285714285715</v>
      </c>
      <c r="CQ44" s="111">
        <v>107.14285714285715</v>
      </c>
      <c r="CR44" s="111">
        <v>107.14285714285715</v>
      </c>
      <c r="CS44" s="111">
        <v>107.14285714285715</v>
      </c>
      <c r="CT44" s="111">
        <v>107.14285714285715</v>
      </c>
      <c r="CU44" s="111">
        <v>107.14285714285715</v>
      </c>
      <c r="CV44" s="111">
        <v>107.14285714285715</v>
      </c>
      <c r="CW44" s="111">
        <v>114.28571428571429</v>
      </c>
      <c r="CX44" s="111">
        <v>114.28571428571429</v>
      </c>
      <c r="CY44" s="111">
        <v>114.28571428571429</v>
      </c>
      <c r="CZ44" s="111">
        <v>114.28571428571429</v>
      </c>
      <c r="DA44" s="111">
        <v>114.28571428571429</v>
      </c>
      <c r="DB44" s="111">
        <v>114.28571428571429</v>
      </c>
      <c r="DC44" s="111">
        <v>114.28571428571429</v>
      </c>
      <c r="DD44" s="111">
        <v>114.28571428571429</v>
      </c>
      <c r="DE44" s="111">
        <v>114.28571428571429</v>
      </c>
      <c r="DF44" s="111">
        <v>114.28571428571429</v>
      </c>
      <c r="DG44" s="111">
        <v>121.42857142857143</v>
      </c>
      <c r="DH44" s="111">
        <v>121.42857142857143</v>
      </c>
      <c r="DI44" s="111">
        <v>121.42857142857143</v>
      </c>
      <c r="DJ44" s="111">
        <v>121.42857142857143</v>
      </c>
      <c r="DK44" s="111">
        <v>121.42857142857143</v>
      </c>
      <c r="DL44" s="111">
        <v>121.42857142857143</v>
      </c>
      <c r="DM44" s="111">
        <v>121.42857142857143</v>
      </c>
      <c r="DN44" s="111">
        <v>121.42857142857143</v>
      </c>
      <c r="DO44" s="111">
        <v>121.42857142857143</v>
      </c>
      <c r="DP44" s="111">
        <v>121.42857142857143</v>
      </c>
      <c r="DQ44" s="111">
        <v>128.57</v>
      </c>
      <c r="DR44" s="111">
        <v>128.57</v>
      </c>
      <c r="DS44" s="111">
        <v>128.57</v>
      </c>
      <c r="DT44" s="111">
        <v>128.57</v>
      </c>
      <c r="DU44" s="111">
        <v>128.57</v>
      </c>
      <c r="DV44" s="111">
        <v>128.57</v>
      </c>
      <c r="DW44" s="111">
        <v>128.57</v>
      </c>
      <c r="DX44" s="111">
        <v>128.57</v>
      </c>
      <c r="DY44" s="111">
        <v>128.57</v>
      </c>
      <c r="DZ44" s="111">
        <v>128.57</v>
      </c>
      <c r="EA44" s="111">
        <v>135.71</v>
      </c>
      <c r="EB44" s="111">
        <v>135.71</v>
      </c>
      <c r="EC44" s="111">
        <v>135.71</v>
      </c>
      <c r="ED44" s="111">
        <v>135.71</v>
      </c>
      <c r="EE44" s="111">
        <v>135.71</v>
      </c>
      <c r="EF44" s="111">
        <v>135.71</v>
      </c>
      <c r="EG44" s="111">
        <v>135.71</v>
      </c>
      <c r="EH44" s="111">
        <v>135.71</v>
      </c>
      <c r="EI44" s="111">
        <v>135.71</v>
      </c>
      <c r="EJ44" s="111">
        <v>135.71</v>
      </c>
      <c r="EK44" s="111">
        <v>142.86000000000001</v>
      </c>
      <c r="EL44" s="111">
        <v>142.86000000000001</v>
      </c>
      <c r="EM44" s="111">
        <v>142.86000000000001</v>
      </c>
      <c r="EN44" s="111">
        <v>142.86000000000001</v>
      </c>
      <c r="EO44" s="111">
        <v>142.86000000000001</v>
      </c>
      <c r="EP44" s="111">
        <v>142.86000000000001</v>
      </c>
      <c r="EQ44" s="111">
        <v>142.86000000000001</v>
      </c>
      <c r="ER44" s="111">
        <v>142.86000000000001</v>
      </c>
      <c r="ES44" s="111">
        <v>142.86000000000001</v>
      </c>
      <c r="ET44" s="111">
        <v>142.86000000000001</v>
      </c>
    </row>
    <row r="45" spans="1:151" x14ac:dyDescent="0.35">
      <c r="A45" s="65" t="s">
        <v>191</v>
      </c>
      <c r="B45" s="111">
        <f>B44/2</f>
        <v>21.428571428571431</v>
      </c>
      <c r="C45" s="111">
        <f t="shared" ref="C45:L45" si="63">C44/2</f>
        <v>21.428571428571431</v>
      </c>
      <c r="D45" s="111">
        <f t="shared" si="63"/>
        <v>21.428571428571431</v>
      </c>
      <c r="E45" s="111">
        <f t="shared" si="63"/>
        <v>21.428571428571431</v>
      </c>
      <c r="F45" s="111">
        <f t="shared" si="63"/>
        <v>21.428571428571431</v>
      </c>
      <c r="G45" s="111">
        <f t="shared" si="63"/>
        <v>21.428571428571431</v>
      </c>
      <c r="H45" s="111">
        <f t="shared" si="63"/>
        <v>21.428571428571431</v>
      </c>
      <c r="I45" s="111">
        <f t="shared" si="63"/>
        <v>21.428571428571431</v>
      </c>
      <c r="J45" s="111">
        <f t="shared" si="63"/>
        <v>21.428571428571431</v>
      </c>
      <c r="K45" s="111">
        <f t="shared" si="63"/>
        <v>25</v>
      </c>
      <c r="L45" s="111">
        <f t="shared" si="63"/>
        <v>25</v>
      </c>
      <c r="M45" s="111">
        <f t="shared" ref="M45:AR45" si="64">M44/2</f>
        <v>25</v>
      </c>
      <c r="N45" s="111">
        <f t="shared" si="64"/>
        <v>25</v>
      </c>
      <c r="O45" s="111">
        <f t="shared" si="64"/>
        <v>25</v>
      </c>
      <c r="P45" s="111">
        <f t="shared" si="64"/>
        <v>25</v>
      </c>
      <c r="Q45" s="111">
        <f t="shared" si="64"/>
        <v>25</v>
      </c>
      <c r="R45" s="111">
        <f t="shared" si="64"/>
        <v>25</v>
      </c>
      <c r="S45" s="111">
        <f t="shared" si="64"/>
        <v>25</v>
      </c>
      <c r="T45" s="111">
        <f t="shared" si="64"/>
        <v>25</v>
      </c>
      <c r="U45" s="111">
        <f t="shared" si="64"/>
        <v>28.571428571428573</v>
      </c>
      <c r="V45" s="111">
        <f t="shared" si="64"/>
        <v>28.571428571428573</v>
      </c>
      <c r="W45" s="111">
        <f t="shared" si="64"/>
        <v>28.571428571428573</v>
      </c>
      <c r="X45" s="111">
        <f t="shared" si="64"/>
        <v>28.571428571428573</v>
      </c>
      <c r="Y45" s="111">
        <f t="shared" si="64"/>
        <v>28.571428571428573</v>
      </c>
      <c r="Z45" s="111">
        <f t="shared" si="64"/>
        <v>28.571428571428573</v>
      </c>
      <c r="AA45" s="111">
        <f t="shared" si="64"/>
        <v>28.571428571428573</v>
      </c>
      <c r="AB45" s="111">
        <f t="shared" si="64"/>
        <v>28.571428571428573</v>
      </c>
      <c r="AC45" s="111">
        <f t="shared" si="64"/>
        <v>28.571428571428573</v>
      </c>
      <c r="AD45" s="111">
        <f t="shared" si="64"/>
        <v>28.571428571428573</v>
      </c>
      <c r="AE45" s="111">
        <f t="shared" si="64"/>
        <v>32.142857142857146</v>
      </c>
      <c r="AF45" s="111">
        <f t="shared" si="64"/>
        <v>32.142857142857146</v>
      </c>
      <c r="AG45" s="111">
        <f t="shared" si="64"/>
        <v>32.142857142857146</v>
      </c>
      <c r="AH45" s="111">
        <f t="shared" si="64"/>
        <v>32.142857142857146</v>
      </c>
      <c r="AI45" s="111">
        <f t="shared" si="64"/>
        <v>32.142857142857146</v>
      </c>
      <c r="AJ45" s="111">
        <f t="shared" si="64"/>
        <v>32.142857142857146</v>
      </c>
      <c r="AK45" s="111">
        <f t="shared" si="64"/>
        <v>32.142857142857146</v>
      </c>
      <c r="AL45" s="111">
        <f t="shared" si="64"/>
        <v>32.142857142857146</v>
      </c>
      <c r="AM45" s="111">
        <f t="shared" si="64"/>
        <v>32.142857142857146</v>
      </c>
      <c r="AN45" s="111">
        <f t="shared" si="64"/>
        <v>32.142857142857146</v>
      </c>
      <c r="AO45" s="111">
        <f t="shared" si="64"/>
        <v>35.714285714285715</v>
      </c>
      <c r="AP45" s="111">
        <f t="shared" si="64"/>
        <v>35.714285714285715</v>
      </c>
      <c r="AQ45" s="111">
        <f t="shared" si="64"/>
        <v>35.714285714285715</v>
      </c>
      <c r="AR45" s="111">
        <f t="shared" si="64"/>
        <v>35.714285714285715</v>
      </c>
      <c r="AS45" s="111">
        <f t="shared" ref="AS45:BX45" si="65">AS44/2</f>
        <v>35.714285714285715</v>
      </c>
      <c r="AT45" s="111">
        <f t="shared" si="65"/>
        <v>35.714285714285715</v>
      </c>
      <c r="AU45" s="111">
        <f t="shared" si="65"/>
        <v>35.714285714285715</v>
      </c>
      <c r="AV45" s="111">
        <f t="shared" si="65"/>
        <v>35.714285714285715</v>
      </c>
      <c r="AW45" s="111">
        <f t="shared" si="65"/>
        <v>35.714285714285715</v>
      </c>
      <c r="AX45" s="111">
        <f t="shared" si="65"/>
        <v>35.714285714285715</v>
      </c>
      <c r="AY45" s="111">
        <f t="shared" si="65"/>
        <v>39.285714285714285</v>
      </c>
      <c r="AZ45" s="111">
        <f t="shared" si="65"/>
        <v>39.285714285714285</v>
      </c>
      <c r="BA45" s="111">
        <f t="shared" si="65"/>
        <v>39.285714285714285</v>
      </c>
      <c r="BB45" s="111">
        <f t="shared" si="65"/>
        <v>39.285714285714285</v>
      </c>
      <c r="BC45" s="111">
        <f t="shared" si="65"/>
        <v>39.285714285714285</v>
      </c>
      <c r="BD45" s="111">
        <f t="shared" si="65"/>
        <v>39.285714285714285</v>
      </c>
      <c r="BE45" s="111">
        <f t="shared" si="65"/>
        <v>39.285714285714285</v>
      </c>
      <c r="BF45" s="111">
        <f t="shared" si="65"/>
        <v>39.285714285714285</v>
      </c>
      <c r="BG45" s="111">
        <f t="shared" si="65"/>
        <v>39.285714285714285</v>
      </c>
      <c r="BH45" s="111">
        <f t="shared" si="65"/>
        <v>39.285714285714285</v>
      </c>
      <c r="BI45" s="111">
        <f t="shared" si="65"/>
        <v>42.857142857142861</v>
      </c>
      <c r="BJ45" s="111">
        <f t="shared" si="65"/>
        <v>42.857142857142861</v>
      </c>
      <c r="BK45" s="111">
        <f t="shared" si="65"/>
        <v>42.857142857142861</v>
      </c>
      <c r="BL45" s="111">
        <f t="shared" si="65"/>
        <v>42.857142857142861</v>
      </c>
      <c r="BM45" s="111">
        <f t="shared" si="65"/>
        <v>42.857142857142861</v>
      </c>
      <c r="BN45" s="111">
        <f t="shared" si="65"/>
        <v>42.857142857142861</v>
      </c>
      <c r="BO45" s="111">
        <f t="shared" si="65"/>
        <v>42.857142857142861</v>
      </c>
      <c r="BP45" s="111">
        <f t="shared" si="65"/>
        <v>42.857142857142861</v>
      </c>
      <c r="BQ45" s="111">
        <f t="shared" si="65"/>
        <v>42.857142857142861</v>
      </c>
      <c r="BR45" s="111">
        <f t="shared" si="65"/>
        <v>42.857142857142861</v>
      </c>
      <c r="BS45" s="111">
        <f t="shared" si="65"/>
        <v>46.428571428571431</v>
      </c>
      <c r="BT45" s="111">
        <f t="shared" si="65"/>
        <v>46.428571428571431</v>
      </c>
      <c r="BU45" s="111">
        <f t="shared" si="65"/>
        <v>46.428571428571431</v>
      </c>
      <c r="BV45" s="111">
        <f t="shared" si="65"/>
        <v>46.428571428571431</v>
      </c>
      <c r="BW45" s="111">
        <f t="shared" si="65"/>
        <v>46.428571428571431</v>
      </c>
      <c r="BX45" s="111">
        <f t="shared" si="65"/>
        <v>46.428571428571431</v>
      </c>
      <c r="BY45" s="111">
        <f t="shared" ref="BY45:DD45" si="66">BY44/2</f>
        <v>46.428571428571431</v>
      </c>
      <c r="BZ45" s="111">
        <f t="shared" si="66"/>
        <v>46.428571428571431</v>
      </c>
      <c r="CA45" s="111">
        <f t="shared" si="66"/>
        <v>46.428571428571431</v>
      </c>
      <c r="CB45" s="111">
        <f t="shared" si="66"/>
        <v>46.428571428571431</v>
      </c>
      <c r="CC45" s="111">
        <f t="shared" si="66"/>
        <v>50</v>
      </c>
      <c r="CD45" s="111">
        <f t="shared" si="66"/>
        <v>50</v>
      </c>
      <c r="CE45" s="111">
        <f t="shared" si="66"/>
        <v>50</v>
      </c>
      <c r="CF45" s="111">
        <f t="shared" si="66"/>
        <v>50</v>
      </c>
      <c r="CG45" s="111">
        <f t="shared" si="66"/>
        <v>50</v>
      </c>
      <c r="CH45" s="111">
        <f t="shared" si="66"/>
        <v>50</v>
      </c>
      <c r="CI45" s="111">
        <f t="shared" si="66"/>
        <v>50</v>
      </c>
      <c r="CJ45" s="111">
        <f t="shared" si="66"/>
        <v>50</v>
      </c>
      <c r="CK45" s="111">
        <f t="shared" si="66"/>
        <v>50</v>
      </c>
      <c r="CL45" s="111">
        <f t="shared" si="66"/>
        <v>50</v>
      </c>
      <c r="CM45" s="111">
        <f t="shared" si="66"/>
        <v>53.571428571428577</v>
      </c>
      <c r="CN45" s="111">
        <f t="shared" si="66"/>
        <v>53.571428571428577</v>
      </c>
      <c r="CO45" s="111">
        <f t="shared" si="66"/>
        <v>53.571428571428577</v>
      </c>
      <c r="CP45" s="111">
        <f t="shared" si="66"/>
        <v>53.571428571428577</v>
      </c>
      <c r="CQ45" s="111">
        <f t="shared" si="66"/>
        <v>53.571428571428577</v>
      </c>
      <c r="CR45" s="111">
        <f t="shared" si="66"/>
        <v>53.571428571428577</v>
      </c>
      <c r="CS45" s="111">
        <f t="shared" si="66"/>
        <v>53.571428571428577</v>
      </c>
      <c r="CT45" s="111">
        <f t="shared" si="66"/>
        <v>53.571428571428577</v>
      </c>
      <c r="CU45" s="111">
        <f t="shared" si="66"/>
        <v>53.571428571428577</v>
      </c>
      <c r="CV45" s="111">
        <f t="shared" si="66"/>
        <v>53.571428571428577</v>
      </c>
      <c r="CW45" s="111">
        <f t="shared" si="66"/>
        <v>57.142857142857146</v>
      </c>
      <c r="CX45" s="111">
        <f t="shared" si="66"/>
        <v>57.142857142857146</v>
      </c>
      <c r="CY45" s="111">
        <f t="shared" si="66"/>
        <v>57.142857142857146</v>
      </c>
      <c r="CZ45" s="111">
        <f t="shared" si="66"/>
        <v>57.142857142857146</v>
      </c>
      <c r="DA45" s="111">
        <f t="shared" si="66"/>
        <v>57.142857142857146</v>
      </c>
      <c r="DB45" s="111">
        <f t="shared" si="66"/>
        <v>57.142857142857146</v>
      </c>
      <c r="DC45" s="111">
        <f t="shared" si="66"/>
        <v>57.142857142857146</v>
      </c>
      <c r="DD45" s="111">
        <f t="shared" si="66"/>
        <v>57.142857142857146</v>
      </c>
      <c r="DE45" s="111">
        <f t="shared" ref="DE45:DZ45" si="67">DE44/2</f>
        <v>57.142857142857146</v>
      </c>
      <c r="DF45" s="111">
        <f t="shared" si="67"/>
        <v>57.142857142857146</v>
      </c>
      <c r="DG45" s="111">
        <f t="shared" si="67"/>
        <v>60.714285714285715</v>
      </c>
      <c r="DH45" s="111">
        <f t="shared" si="67"/>
        <v>60.714285714285715</v>
      </c>
      <c r="DI45" s="111">
        <f t="shared" si="67"/>
        <v>60.714285714285715</v>
      </c>
      <c r="DJ45" s="111">
        <f t="shared" si="67"/>
        <v>60.714285714285715</v>
      </c>
      <c r="DK45" s="111">
        <f t="shared" si="67"/>
        <v>60.714285714285715</v>
      </c>
      <c r="DL45" s="111">
        <f t="shared" si="67"/>
        <v>60.714285714285715</v>
      </c>
      <c r="DM45" s="111">
        <f t="shared" si="67"/>
        <v>60.714285714285715</v>
      </c>
      <c r="DN45" s="111">
        <f t="shared" si="67"/>
        <v>60.714285714285715</v>
      </c>
      <c r="DO45" s="111">
        <f t="shared" si="67"/>
        <v>60.714285714285715</v>
      </c>
      <c r="DP45" s="111">
        <f t="shared" si="67"/>
        <v>60.714285714285715</v>
      </c>
      <c r="DQ45" s="111">
        <f t="shared" si="67"/>
        <v>64.284999999999997</v>
      </c>
      <c r="DR45" s="111">
        <f t="shared" si="67"/>
        <v>64.284999999999997</v>
      </c>
      <c r="DS45" s="111">
        <f t="shared" si="67"/>
        <v>64.284999999999997</v>
      </c>
      <c r="DT45" s="111">
        <f t="shared" si="67"/>
        <v>64.284999999999997</v>
      </c>
      <c r="DU45" s="111">
        <f t="shared" si="67"/>
        <v>64.284999999999997</v>
      </c>
      <c r="DV45" s="111">
        <f t="shared" si="67"/>
        <v>64.284999999999997</v>
      </c>
      <c r="DW45" s="111">
        <f t="shared" si="67"/>
        <v>64.284999999999997</v>
      </c>
      <c r="DX45" s="111">
        <f t="shared" si="67"/>
        <v>64.284999999999997</v>
      </c>
      <c r="DY45" s="111">
        <f t="shared" si="67"/>
        <v>64.284999999999997</v>
      </c>
      <c r="DZ45" s="111">
        <f t="shared" si="67"/>
        <v>64.284999999999997</v>
      </c>
      <c r="EA45" s="111">
        <f>EA44/2</f>
        <v>67.855000000000004</v>
      </c>
      <c r="EB45" s="111">
        <f t="shared" ref="EB45:EJ45" si="68">EB44/2</f>
        <v>67.855000000000004</v>
      </c>
      <c r="EC45" s="111">
        <f t="shared" si="68"/>
        <v>67.855000000000004</v>
      </c>
      <c r="ED45" s="111">
        <f t="shared" si="68"/>
        <v>67.855000000000004</v>
      </c>
      <c r="EE45" s="111">
        <f t="shared" si="68"/>
        <v>67.855000000000004</v>
      </c>
      <c r="EF45" s="111">
        <f t="shared" si="68"/>
        <v>67.855000000000004</v>
      </c>
      <c r="EG45" s="111">
        <f t="shared" si="68"/>
        <v>67.855000000000004</v>
      </c>
      <c r="EH45" s="111">
        <f t="shared" si="68"/>
        <v>67.855000000000004</v>
      </c>
      <c r="EI45" s="111">
        <f t="shared" si="68"/>
        <v>67.855000000000004</v>
      </c>
      <c r="EJ45" s="111">
        <f t="shared" si="68"/>
        <v>67.855000000000004</v>
      </c>
      <c r="EK45" s="111">
        <f>EK44/2</f>
        <v>71.430000000000007</v>
      </c>
      <c r="EL45" s="111">
        <f t="shared" ref="EL45:ET45" si="69">EL44/2</f>
        <v>71.430000000000007</v>
      </c>
      <c r="EM45" s="111">
        <f t="shared" si="69"/>
        <v>71.430000000000007</v>
      </c>
      <c r="EN45" s="111">
        <f t="shared" si="69"/>
        <v>71.430000000000007</v>
      </c>
      <c r="EO45" s="111">
        <f t="shared" si="69"/>
        <v>71.430000000000007</v>
      </c>
      <c r="EP45" s="111">
        <f t="shared" si="69"/>
        <v>71.430000000000007</v>
      </c>
      <c r="EQ45" s="111">
        <f t="shared" si="69"/>
        <v>71.430000000000007</v>
      </c>
      <c r="ER45" s="111">
        <f t="shared" si="69"/>
        <v>71.430000000000007</v>
      </c>
      <c r="ES45" s="111">
        <f t="shared" si="69"/>
        <v>71.430000000000007</v>
      </c>
      <c r="ET45" s="111">
        <f t="shared" si="69"/>
        <v>71.430000000000007</v>
      </c>
    </row>
    <row r="46" spans="1:151" x14ac:dyDescent="0.35">
      <c r="A46" s="65" t="s">
        <v>192</v>
      </c>
      <c r="B46" s="111">
        <v>0</v>
      </c>
      <c r="C46" s="111">
        <v>0</v>
      </c>
      <c r="D46" s="111">
        <v>0</v>
      </c>
      <c r="E46" s="111">
        <v>0</v>
      </c>
      <c r="F46" s="111">
        <v>0</v>
      </c>
      <c r="G46" s="111">
        <v>0</v>
      </c>
      <c r="H46" s="111">
        <v>0</v>
      </c>
      <c r="I46" s="111">
        <v>0</v>
      </c>
      <c r="J46" s="111">
        <v>0</v>
      </c>
      <c r="K46" s="111">
        <v>0</v>
      </c>
      <c r="L46" s="111">
        <v>0</v>
      </c>
      <c r="M46" s="111">
        <v>0</v>
      </c>
      <c r="N46" s="111">
        <v>0</v>
      </c>
      <c r="O46" s="111">
        <v>0</v>
      </c>
      <c r="P46" s="111">
        <v>0</v>
      </c>
      <c r="Q46" s="111">
        <v>0</v>
      </c>
      <c r="R46" s="111">
        <v>0</v>
      </c>
      <c r="S46" s="111">
        <v>0</v>
      </c>
      <c r="T46" s="111">
        <v>0</v>
      </c>
      <c r="U46" s="111">
        <v>0</v>
      </c>
      <c r="V46" s="111">
        <v>0</v>
      </c>
      <c r="W46" s="111">
        <v>0</v>
      </c>
      <c r="X46" s="111">
        <v>0</v>
      </c>
      <c r="Y46" s="111">
        <v>0</v>
      </c>
      <c r="Z46" s="111">
        <v>0</v>
      </c>
      <c r="AA46" s="111">
        <v>0</v>
      </c>
      <c r="AB46" s="111">
        <v>0</v>
      </c>
      <c r="AC46" s="111">
        <v>0</v>
      </c>
      <c r="AD46" s="111">
        <v>0</v>
      </c>
      <c r="AE46" s="111">
        <v>0</v>
      </c>
      <c r="AF46" s="111">
        <v>0</v>
      </c>
      <c r="AG46" s="111">
        <v>0</v>
      </c>
      <c r="AH46" s="111">
        <v>0</v>
      </c>
      <c r="AI46" s="111">
        <v>0</v>
      </c>
      <c r="AJ46" s="111">
        <v>0</v>
      </c>
      <c r="AK46" s="111">
        <v>0</v>
      </c>
      <c r="AL46" s="111">
        <v>0</v>
      </c>
      <c r="AM46" s="111">
        <v>0</v>
      </c>
      <c r="AN46" s="111">
        <v>0</v>
      </c>
      <c r="AO46" s="111">
        <v>0</v>
      </c>
      <c r="AP46" s="111">
        <v>0</v>
      </c>
      <c r="AQ46" s="111">
        <v>0</v>
      </c>
      <c r="AR46" s="111">
        <v>0</v>
      </c>
      <c r="AS46" s="111">
        <v>0</v>
      </c>
      <c r="AT46" s="111">
        <v>0</v>
      </c>
      <c r="AU46" s="111">
        <v>0</v>
      </c>
      <c r="AV46" s="111">
        <v>0</v>
      </c>
      <c r="AW46" s="111">
        <v>0</v>
      </c>
      <c r="AX46" s="111">
        <v>0</v>
      </c>
      <c r="AY46" s="111">
        <v>0</v>
      </c>
      <c r="AZ46" s="111">
        <v>0</v>
      </c>
      <c r="BA46" s="111">
        <v>0</v>
      </c>
      <c r="BB46" s="111">
        <v>0</v>
      </c>
      <c r="BC46" s="111">
        <v>0</v>
      </c>
      <c r="BD46" s="111">
        <v>0</v>
      </c>
      <c r="BE46" s="111">
        <v>0</v>
      </c>
      <c r="BF46" s="111">
        <v>0</v>
      </c>
      <c r="BG46" s="111">
        <v>0</v>
      </c>
      <c r="BH46" s="111">
        <v>0</v>
      </c>
      <c r="BI46" s="111">
        <v>0</v>
      </c>
      <c r="BJ46" s="111">
        <v>0</v>
      </c>
      <c r="BK46" s="111">
        <v>0</v>
      </c>
      <c r="BL46" s="111">
        <v>0</v>
      </c>
      <c r="BM46" s="111">
        <v>0</v>
      </c>
      <c r="BN46" s="111">
        <v>0</v>
      </c>
      <c r="BO46" s="111">
        <v>0</v>
      </c>
      <c r="BP46" s="111">
        <v>0</v>
      </c>
      <c r="BQ46" s="111">
        <v>0</v>
      </c>
      <c r="BR46" s="111">
        <v>0</v>
      </c>
      <c r="BS46" s="111">
        <v>0</v>
      </c>
      <c r="BT46" s="111">
        <v>0</v>
      </c>
      <c r="BU46" s="111">
        <v>0</v>
      </c>
      <c r="BV46" s="111">
        <v>0</v>
      </c>
      <c r="BW46" s="111">
        <v>0</v>
      </c>
      <c r="BX46" s="111">
        <v>0</v>
      </c>
      <c r="BY46" s="111">
        <v>0</v>
      </c>
      <c r="BZ46" s="111">
        <v>0</v>
      </c>
      <c r="CA46" s="111">
        <v>0</v>
      </c>
      <c r="CB46" s="111">
        <v>0</v>
      </c>
      <c r="CC46" s="111">
        <v>0</v>
      </c>
      <c r="CD46" s="111">
        <v>0</v>
      </c>
      <c r="CE46" s="111">
        <v>0</v>
      </c>
      <c r="CF46" s="111">
        <v>0</v>
      </c>
      <c r="CG46" s="111">
        <v>0</v>
      </c>
      <c r="CH46" s="111">
        <v>0</v>
      </c>
      <c r="CI46" s="111">
        <v>0</v>
      </c>
      <c r="CJ46" s="111">
        <v>0</v>
      </c>
      <c r="CK46" s="111">
        <v>0</v>
      </c>
      <c r="CL46" s="111">
        <v>0</v>
      </c>
      <c r="CM46" s="111">
        <v>0</v>
      </c>
      <c r="CN46" s="111">
        <v>0</v>
      </c>
      <c r="CO46" s="111">
        <v>0</v>
      </c>
      <c r="CP46" s="111">
        <v>0</v>
      </c>
      <c r="CQ46" s="111">
        <v>0</v>
      </c>
      <c r="CR46" s="111">
        <v>0</v>
      </c>
      <c r="CS46" s="111">
        <v>0</v>
      </c>
      <c r="CT46" s="111">
        <v>0</v>
      </c>
      <c r="CU46" s="111">
        <v>0</v>
      </c>
      <c r="CV46" s="111">
        <v>0</v>
      </c>
      <c r="CW46" s="111">
        <v>0</v>
      </c>
      <c r="CX46" s="111">
        <v>0</v>
      </c>
      <c r="CY46" s="111">
        <v>0</v>
      </c>
      <c r="CZ46" s="111">
        <v>0</v>
      </c>
      <c r="DA46" s="111">
        <v>0</v>
      </c>
      <c r="DB46" s="111">
        <v>0</v>
      </c>
      <c r="DC46" s="111">
        <v>0</v>
      </c>
      <c r="DD46" s="111">
        <v>0</v>
      </c>
      <c r="DE46" s="111">
        <v>0</v>
      </c>
      <c r="DF46" s="111">
        <v>0</v>
      </c>
      <c r="DG46" s="111">
        <v>0</v>
      </c>
      <c r="DH46" s="111">
        <v>0</v>
      </c>
      <c r="DI46" s="111">
        <v>0</v>
      </c>
      <c r="DJ46" s="111">
        <v>0</v>
      </c>
      <c r="DK46" s="111">
        <v>0</v>
      </c>
      <c r="DL46" s="111">
        <v>0</v>
      </c>
      <c r="DM46" s="111">
        <v>0</v>
      </c>
      <c r="DN46" s="111">
        <v>0</v>
      </c>
      <c r="DO46" s="111">
        <v>0</v>
      </c>
      <c r="DP46" s="111">
        <v>0</v>
      </c>
      <c r="DQ46" s="111">
        <v>0</v>
      </c>
      <c r="DR46" s="111">
        <v>0</v>
      </c>
      <c r="DS46" s="111">
        <v>0</v>
      </c>
      <c r="DT46" s="111">
        <v>0</v>
      </c>
      <c r="DU46" s="111">
        <v>0</v>
      </c>
      <c r="DV46" s="111">
        <v>0</v>
      </c>
      <c r="DW46" s="111">
        <v>0</v>
      </c>
      <c r="DX46" s="111">
        <v>0</v>
      </c>
      <c r="DY46" s="111">
        <v>0</v>
      </c>
      <c r="DZ46" s="111">
        <v>0</v>
      </c>
      <c r="EA46" s="111">
        <v>0</v>
      </c>
      <c r="EB46" s="111">
        <v>0</v>
      </c>
      <c r="EC46" s="111">
        <v>0</v>
      </c>
      <c r="ED46" s="111">
        <v>0</v>
      </c>
      <c r="EE46" s="111">
        <v>0</v>
      </c>
      <c r="EF46" s="111">
        <v>0</v>
      </c>
      <c r="EG46" s="111">
        <v>0</v>
      </c>
      <c r="EH46" s="111">
        <v>0</v>
      </c>
      <c r="EI46" s="111">
        <v>0</v>
      </c>
      <c r="EJ46" s="111">
        <v>0</v>
      </c>
      <c r="EK46" s="111">
        <v>0</v>
      </c>
      <c r="EL46" s="111">
        <v>0</v>
      </c>
      <c r="EM46" s="111">
        <v>0</v>
      </c>
      <c r="EN46" s="111">
        <v>0</v>
      </c>
      <c r="EO46" s="111">
        <v>0</v>
      </c>
      <c r="EP46" s="111">
        <v>0</v>
      </c>
      <c r="EQ46" s="111">
        <v>0</v>
      </c>
      <c r="ER46" s="111">
        <v>0</v>
      </c>
      <c r="ES46" s="111">
        <v>0</v>
      </c>
      <c r="ET46" s="111">
        <v>0</v>
      </c>
    </row>
    <row r="47" spans="1:151" x14ac:dyDescent="0.35">
      <c r="B47" s="26"/>
    </row>
    <row r="48" spans="1:151" x14ac:dyDescent="0.35">
      <c r="A48" s="65" t="s">
        <v>790</v>
      </c>
      <c r="B48" s="104"/>
      <c r="C48" s="65"/>
      <c r="D48" s="112" t="s">
        <v>786</v>
      </c>
      <c r="E48" s="112"/>
    </row>
    <row r="49" spans="1:54" ht="44" x14ac:dyDescent="0.35">
      <c r="B49" s="26"/>
      <c r="Y49" s="299"/>
      <c r="Z49" s="300"/>
      <c r="AA49" s="300"/>
      <c r="AB49" s="300"/>
      <c r="AC49" s="300"/>
      <c r="AD49" s="300"/>
      <c r="AE49" s="300"/>
      <c r="AF49" s="300"/>
      <c r="AG49" s="300"/>
      <c r="AH49" s="300"/>
      <c r="AI49" s="300"/>
      <c r="AJ49" s="300"/>
      <c r="AK49" s="300"/>
      <c r="AL49" s="300"/>
      <c r="AO49" s="172"/>
      <c r="AP49" s="172"/>
      <c r="AQ49" s="172"/>
      <c r="AR49" s="172"/>
      <c r="AS49" s="172"/>
    </row>
    <row r="50" spans="1:54" x14ac:dyDescent="0.35">
      <c r="A50" t="s">
        <v>776</v>
      </c>
      <c r="B50" s="26"/>
      <c r="C50" t="s">
        <v>779</v>
      </c>
      <c r="E50" t="s">
        <v>826</v>
      </c>
      <c r="H50" t="s">
        <v>836</v>
      </c>
      <c r="Y50" s="172"/>
      <c r="Z50" s="183"/>
      <c r="AA50" s="296"/>
      <c r="AB50" s="296"/>
      <c r="AD50" s="297"/>
      <c r="AE50" s="298"/>
      <c r="AF50" s="301"/>
      <c r="AG50" s="302"/>
      <c r="AI50" s="294"/>
      <c r="AJ50" s="172"/>
      <c r="AO50" s="295"/>
      <c r="AP50" s="295"/>
      <c r="AQ50" s="295"/>
      <c r="AR50" s="172"/>
      <c r="AS50" s="171"/>
    </row>
    <row r="51" spans="1:54" x14ac:dyDescent="0.35">
      <c r="A51" t="s">
        <v>365</v>
      </c>
      <c r="B51" s="26">
        <v>0</v>
      </c>
      <c r="C51" t="s">
        <v>365</v>
      </c>
      <c r="D51">
        <v>0</v>
      </c>
      <c r="E51" t="s">
        <v>379</v>
      </c>
      <c r="F51">
        <v>0</v>
      </c>
      <c r="H51" s="98" t="s">
        <v>72</v>
      </c>
      <c r="I51">
        <v>0</v>
      </c>
      <c r="Y51" s="172"/>
      <c r="Z51" s="183"/>
      <c r="AA51" s="296"/>
      <c r="AB51" s="296"/>
      <c r="AD51" s="297"/>
      <c r="AE51" s="298"/>
      <c r="AF51" s="172"/>
      <c r="AG51" s="293"/>
      <c r="AH51" s="183"/>
      <c r="AI51" s="294"/>
      <c r="AJ51" s="172"/>
      <c r="AO51" s="295"/>
      <c r="AP51" s="295"/>
      <c r="AQ51" s="295"/>
      <c r="AR51" s="172"/>
      <c r="AS51" s="171"/>
    </row>
    <row r="52" spans="1:54" x14ac:dyDescent="0.35">
      <c r="A52" t="s">
        <v>824</v>
      </c>
      <c r="B52" s="26">
        <v>2.2000000000000002</v>
      </c>
      <c r="C52" t="s">
        <v>780</v>
      </c>
      <c r="D52" s="3">
        <f>EMBROIDERY!F12*17%</f>
        <v>1.5329444000000008</v>
      </c>
      <c r="E52" t="s">
        <v>380</v>
      </c>
      <c r="H52" s="98" t="s">
        <v>771</v>
      </c>
      <c r="I52" s="123">
        <v>7.6923076923076916</v>
      </c>
      <c r="Y52" s="172"/>
      <c r="Z52" s="183"/>
      <c r="AA52" s="296"/>
      <c r="AB52" s="296"/>
      <c r="AD52" s="297"/>
      <c r="AE52" s="298"/>
      <c r="AF52" s="172"/>
      <c r="AG52" s="293"/>
      <c r="AH52" s="183"/>
      <c r="AI52" s="294"/>
      <c r="AJ52" s="172"/>
      <c r="AO52" s="295"/>
      <c r="AP52" s="295"/>
      <c r="AQ52" s="295"/>
      <c r="AR52" s="172"/>
      <c r="AS52" s="171"/>
    </row>
    <row r="53" spans="1:54" x14ac:dyDescent="0.35">
      <c r="A53" t="s">
        <v>825</v>
      </c>
      <c r="B53" s="26">
        <v>4</v>
      </c>
      <c r="C53" t="s">
        <v>399</v>
      </c>
      <c r="D53" s="3">
        <f>EMBROIDERY!F12*20%</f>
        <v>1.8034640000000008</v>
      </c>
      <c r="H53" s="98" t="s">
        <v>832</v>
      </c>
      <c r="I53" s="123">
        <v>9.2307692307692299</v>
      </c>
    </row>
    <row r="54" spans="1:54" x14ac:dyDescent="0.35">
      <c r="A54" t="s">
        <v>778</v>
      </c>
      <c r="B54" s="26">
        <v>2.85</v>
      </c>
      <c r="F54" t="s">
        <v>91</v>
      </c>
      <c r="H54" s="99" t="s">
        <v>772</v>
      </c>
      <c r="I54" s="123">
        <v>7.6923076923076916</v>
      </c>
    </row>
    <row r="55" spans="1:54" x14ac:dyDescent="0.35">
      <c r="B55" s="26"/>
      <c r="H55" s="100" t="s">
        <v>833</v>
      </c>
      <c r="I55" s="123">
        <v>9.2307692307692299</v>
      </c>
    </row>
    <row r="56" spans="1:54" x14ac:dyDescent="0.35">
      <c r="H56" s="99" t="s">
        <v>770</v>
      </c>
      <c r="I56" s="123">
        <v>9.2307692307692299</v>
      </c>
    </row>
    <row r="57" spans="1:54" x14ac:dyDescent="0.35">
      <c r="H57" s="100" t="s">
        <v>773</v>
      </c>
      <c r="I57" s="123">
        <v>13.846153846153845</v>
      </c>
    </row>
    <row r="58" spans="1:54" x14ac:dyDescent="0.35">
      <c r="H58" s="100" t="s">
        <v>834</v>
      </c>
      <c r="I58" s="123">
        <v>15.384615384615383</v>
      </c>
    </row>
    <row r="59" spans="1:54" x14ac:dyDescent="0.35">
      <c r="H59" s="100" t="s">
        <v>835</v>
      </c>
      <c r="I59" s="123">
        <v>20</v>
      </c>
    </row>
    <row r="60" spans="1:54" x14ac:dyDescent="0.35">
      <c r="H60" s="100"/>
    </row>
    <row r="61" spans="1:54" ht="13" customHeight="1" x14ac:dyDescent="0.35">
      <c r="A61" t="s">
        <v>811</v>
      </c>
    </row>
    <row r="62" spans="1:54" x14ac:dyDescent="0.35">
      <c r="A62" s="560" t="s">
        <v>800</v>
      </c>
      <c r="B62" s="560"/>
      <c r="C62" s="560"/>
      <c r="D62" s="560"/>
      <c r="E62" s="560"/>
      <c r="F62" s="560"/>
      <c r="G62" s="560"/>
      <c r="H62" s="560"/>
      <c r="I62" s="560"/>
      <c r="J62" s="560"/>
      <c r="K62" s="560"/>
      <c r="L62" s="560"/>
      <c r="M62" s="560"/>
      <c r="N62" s="560"/>
      <c r="O62" s="560"/>
      <c r="P62" s="560"/>
      <c r="Q62" s="560"/>
    </row>
    <row r="63" spans="1:54" ht="58" x14ac:dyDescent="0.35">
      <c r="A63" s="117" t="s">
        <v>801</v>
      </c>
      <c r="B63" s="117"/>
      <c r="C63" s="120" t="s">
        <v>1024</v>
      </c>
      <c r="D63" s="120" t="s">
        <v>1023</v>
      </c>
      <c r="E63" s="120" t="s">
        <v>1025</v>
      </c>
      <c r="F63" s="120" t="s">
        <v>1026</v>
      </c>
      <c r="G63" s="120" t="s">
        <v>1027</v>
      </c>
      <c r="H63" s="117" t="s">
        <v>1028</v>
      </c>
      <c r="I63" s="120" t="s">
        <v>1031</v>
      </c>
      <c r="J63" s="120" t="s">
        <v>1030</v>
      </c>
      <c r="K63" s="120" t="s">
        <v>1029</v>
      </c>
      <c r="L63" s="120" t="s">
        <v>1032</v>
      </c>
      <c r="M63" s="120" t="s">
        <v>1033</v>
      </c>
      <c r="N63" s="120" t="s">
        <v>1034</v>
      </c>
      <c r="O63" s="120" t="s">
        <v>1035</v>
      </c>
      <c r="P63" s="120" t="s">
        <v>1036</v>
      </c>
      <c r="Q63" s="120" t="s">
        <v>1037</v>
      </c>
      <c r="R63" s="117" t="s">
        <v>1038</v>
      </c>
      <c r="S63" s="120" t="s">
        <v>1039</v>
      </c>
      <c r="T63" s="120" t="s">
        <v>1040</v>
      </c>
      <c r="U63" s="120" t="s">
        <v>1041</v>
      </c>
      <c r="V63" s="120" t="s">
        <v>1042</v>
      </c>
      <c r="W63" s="120" t="s">
        <v>1043</v>
      </c>
      <c r="X63" s="120" t="s">
        <v>1044</v>
      </c>
      <c r="Y63" s="120" t="s">
        <v>1045</v>
      </c>
      <c r="Z63" s="120" t="s">
        <v>1046</v>
      </c>
      <c r="AA63" s="120" t="s">
        <v>1047</v>
      </c>
      <c r="AB63" s="117" t="s">
        <v>1048</v>
      </c>
      <c r="AC63" s="120" t="s">
        <v>1049</v>
      </c>
      <c r="AD63" s="120" t="s">
        <v>1050</v>
      </c>
      <c r="AE63" s="120" t="s">
        <v>1051</v>
      </c>
      <c r="AF63" s="120" t="s">
        <v>1052</v>
      </c>
      <c r="AG63" s="120" t="s">
        <v>1053</v>
      </c>
      <c r="AH63" s="120" t="s">
        <v>1054</v>
      </c>
      <c r="AI63" s="120" t="s">
        <v>1055</v>
      </c>
      <c r="AJ63" s="120" t="s">
        <v>1056</v>
      </c>
      <c r="AK63" s="120" t="s">
        <v>1057</v>
      </c>
      <c r="AL63" s="117" t="s">
        <v>1058</v>
      </c>
      <c r="AM63" s="120" t="s">
        <v>1059</v>
      </c>
      <c r="AN63" s="120" t="s">
        <v>1060</v>
      </c>
      <c r="AO63" s="120" t="s">
        <v>1061</v>
      </c>
      <c r="AP63" s="120" t="s">
        <v>1062</v>
      </c>
      <c r="AQ63" s="120" t="s">
        <v>1063</v>
      </c>
      <c r="AR63" s="120" t="s">
        <v>1064</v>
      </c>
      <c r="AS63" s="120" t="s">
        <v>1065</v>
      </c>
      <c r="AT63" s="120" t="s">
        <v>1066</v>
      </c>
      <c r="AU63" s="120" t="s">
        <v>1067</v>
      </c>
      <c r="AV63" s="117" t="s">
        <v>1068</v>
      </c>
      <c r="AW63" s="120" t="s">
        <v>1069</v>
      </c>
      <c r="AX63" s="120" t="s">
        <v>1070</v>
      </c>
      <c r="AY63" s="120" t="s">
        <v>1071</v>
      </c>
      <c r="AZ63" s="120" t="s">
        <v>1072</v>
      </c>
      <c r="BA63" s="117" t="s">
        <v>791</v>
      </c>
      <c r="BB63" s="117" t="s">
        <v>804</v>
      </c>
    </row>
    <row r="64" spans="1:54" x14ac:dyDescent="0.35">
      <c r="A64" s="204" t="s">
        <v>802</v>
      </c>
      <c r="B64" s="118">
        <v>5</v>
      </c>
      <c r="C64" s="116">
        <v>0</v>
      </c>
      <c r="D64" s="116">
        <f>D65*2</f>
        <v>7.3170419827090214</v>
      </c>
      <c r="E64" s="116">
        <f t="shared" ref="E64:AF64" si="70">E65*2</f>
        <v>7.9610060735965034</v>
      </c>
      <c r="F64" s="116">
        <f t="shared" si="70"/>
        <v>10.021691164436447</v>
      </c>
      <c r="G64" s="116">
        <f t="shared" si="70"/>
        <v>16.429133868766897</v>
      </c>
      <c r="H64" s="116">
        <f t="shared" si="70"/>
        <v>16.429133868766897</v>
      </c>
      <c r="I64" s="116">
        <f t="shared" si="70"/>
        <v>23.249471196078144</v>
      </c>
      <c r="J64" s="116">
        <f t="shared" si="70"/>
        <v>23.249471196078144</v>
      </c>
      <c r="K64" s="116">
        <f t="shared" si="70"/>
        <v>29.158788735986818</v>
      </c>
      <c r="L64" s="116">
        <f t="shared" si="70"/>
        <v>41.962310072455587</v>
      </c>
      <c r="M64" s="116">
        <f t="shared" si="70"/>
        <v>0</v>
      </c>
      <c r="N64" s="116">
        <f t="shared" si="70"/>
        <v>7.1958252126596118</v>
      </c>
      <c r="O64" s="116">
        <f t="shared" si="70"/>
        <v>7.646058929985986</v>
      </c>
      <c r="P64" s="116">
        <f t="shared" si="70"/>
        <v>9.2640863516276433</v>
      </c>
      <c r="Q64" s="116">
        <f t="shared" si="70"/>
        <v>14.18851763488486</v>
      </c>
      <c r="R64" s="116">
        <f t="shared" si="70"/>
        <v>14.18851763488486</v>
      </c>
      <c r="S64" s="116">
        <f t="shared" si="70"/>
        <v>21.575164559770684</v>
      </c>
      <c r="T64" s="116">
        <f t="shared" si="70"/>
        <v>21.575164559770684</v>
      </c>
      <c r="U64" s="116">
        <f t="shared" si="70"/>
        <v>36.348458409542353</v>
      </c>
      <c r="V64" s="116">
        <f t="shared" si="70"/>
        <v>36.348458409542353</v>
      </c>
      <c r="W64" s="116">
        <f t="shared" si="70"/>
        <v>0</v>
      </c>
      <c r="X64" s="116">
        <f t="shared" si="70"/>
        <v>12.763736263736263</v>
      </c>
      <c r="Y64" s="116">
        <f t="shared" si="70"/>
        <v>14.571135531135532</v>
      </c>
      <c r="Z64" s="116">
        <f t="shared" si="70"/>
        <v>15.97985347985348</v>
      </c>
      <c r="AA64" s="116">
        <f t="shared" si="70"/>
        <v>21.274578754578755</v>
      </c>
      <c r="AB64" s="116">
        <f t="shared" si="70"/>
        <v>21.274578754578755</v>
      </c>
      <c r="AC64" s="116">
        <f t="shared" si="70"/>
        <v>25.142197802197803</v>
      </c>
      <c r="AD64" s="116">
        <f t="shared" si="70"/>
        <v>25.142197802197803</v>
      </c>
      <c r="AE64" s="116">
        <f t="shared" si="70"/>
        <v>31.909377289377289</v>
      </c>
      <c r="AF64" s="116">
        <f t="shared" si="70"/>
        <v>38.259340659340658</v>
      </c>
      <c r="AG64" s="116">
        <f t="shared" ref="AG64:AZ64" si="71">AG65*2</f>
        <v>0</v>
      </c>
      <c r="AH64" s="116">
        <f t="shared" si="71"/>
        <v>14.648205128205129</v>
      </c>
      <c r="AI64" s="116">
        <f t="shared" si="71"/>
        <v>16.867619047619048</v>
      </c>
      <c r="AJ64" s="116">
        <f t="shared" si="71"/>
        <v>18.617948717948718</v>
      </c>
      <c r="AK64" s="116">
        <f t="shared" si="71"/>
        <v>25.256190476190472</v>
      </c>
      <c r="AL64" s="116">
        <f t="shared" si="71"/>
        <v>25.256190476190472</v>
      </c>
      <c r="AM64" s="116">
        <f t="shared" si="71"/>
        <v>30.179047619047619</v>
      </c>
      <c r="AN64" s="116">
        <f t="shared" si="71"/>
        <v>30.179047619047619</v>
      </c>
      <c r="AO64" s="116">
        <f t="shared" si="71"/>
        <v>38.612820512820512</v>
      </c>
      <c r="AP64" s="116">
        <f t="shared" si="71"/>
        <v>46.609377289377285</v>
      </c>
      <c r="AQ64" s="116">
        <f t="shared" si="71"/>
        <v>0</v>
      </c>
      <c r="AR64" s="116">
        <f t="shared" si="71"/>
        <v>0</v>
      </c>
      <c r="AS64" s="116">
        <f t="shared" si="71"/>
        <v>0</v>
      </c>
      <c r="AT64" s="116">
        <f t="shared" si="71"/>
        <v>0</v>
      </c>
      <c r="AU64" s="116">
        <f t="shared" si="71"/>
        <v>0</v>
      </c>
      <c r="AV64" s="116">
        <f t="shared" si="71"/>
        <v>0</v>
      </c>
      <c r="AW64" s="116">
        <f t="shared" si="71"/>
        <v>0</v>
      </c>
      <c r="AX64" s="116">
        <f t="shared" si="71"/>
        <v>0</v>
      </c>
      <c r="AY64" s="116">
        <f t="shared" si="71"/>
        <v>0</v>
      </c>
      <c r="AZ64" s="116">
        <f t="shared" si="71"/>
        <v>0</v>
      </c>
    </row>
    <row r="65" spans="1:52" x14ac:dyDescent="0.35">
      <c r="A65" s="204"/>
      <c r="B65" s="118">
        <v>10</v>
      </c>
      <c r="C65" s="116">
        <v>0</v>
      </c>
      <c r="D65" s="116">
        <v>3.6585209913545107</v>
      </c>
      <c r="E65" s="116">
        <v>3.9805030367982517</v>
      </c>
      <c r="F65" s="116">
        <v>5.0108455822182236</v>
      </c>
      <c r="G65" s="116">
        <v>8.2145669343834484</v>
      </c>
      <c r="H65" s="116">
        <v>8.2145669343834484</v>
      </c>
      <c r="I65" s="116">
        <v>11.624735598039072</v>
      </c>
      <c r="J65" s="116">
        <v>11.624735598039072</v>
      </c>
      <c r="K65" s="116">
        <v>14.579394367993409</v>
      </c>
      <c r="L65" s="116">
        <v>20.981155036227793</v>
      </c>
      <c r="M65" s="116">
        <v>0</v>
      </c>
      <c r="N65" s="116">
        <v>3.5979126063298059</v>
      </c>
      <c r="O65" s="116">
        <v>3.823029464992993</v>
      </c>
      <c r="P65" s="116">
        <v>4.6320431758138216</v>
      </c>
      <c r="Q65" s="116">
        <v>7.0942588174424301</v>
      </c>
      <c r="R65" s="123">
        <v>7.0942588174424301</v>
      </c>
      <c r="S65" s="123">
        <v>10.787582279885342</v>
      </c>
      <c r="T65" s="123">
        <v>10.787582279885342</v>
      </c>
      <c r="U65" s="123">
        <v>18.174229204771176</v>
      </c>
      <c r="V65" s="123">
        <v>18.174229204771176</v>
      </c>
      <c r="W65" s="116">
        <v>0</v>
      </c>
      <c r="X65" s="123">
        <v>6.3818681318681314</v>
      </c>
      <c r="Y65" s="123">
        <v>7.285567765567766</v>
      </c>
      <c r="Z65" s="123">
        <v>7.98992673992674</v>
      </c>
      <c r="AA65" s="123">
        <v>10.637289377289378</v>
      </c>
      <c r="AB65" s="123">
        <v>10.637289377289378</v>
      </c>
      <c r="AC65" s="123">
        <v>12.571098901098901</v>
      </c>
      <c r="AD65" s="123">
        <v>12.571098901098901</v>
      </c>
      <c r="AE65" s="123">
        <v>15.954688644688645</v>
      </c>
      <c r="AF65" s="123">
        <v>19.129670329670329</v>
      </c>
      <c r="AG65" s="116">
        <v>0</v>
      </c>
      <c r="AH65" s="123">
        <v>7.3241025641025645</v>
      </c>
      <c r="AI65" s="123">
        <v>8.4338095238095239</v>
      </c>
      <c r="AJ65" s="123">
        <v>9.3089743589743588</v>
      </c>
      <c r="AK65" s="123">
        <v>12.628095238095236</v>
      </c>
      <c r="AL65" s="123">
        <v>12.628095238095236</v>
      </c>
      <c r="AM65" s="123">
        <v>15.08952380952381</v>
      </c>
      <c r="AN65" s="123">
        <v>15.08952380952381</v>
      </c>
      <c r="AO65" s="123">
        <v>19.306410256410256</v>
      </c>
      <c r="AP65" s="123">
        <v>23.304688644688643</v>
      </c>
      <c r="AQ65" s="116">
        <v>0</v>
      </c>
    </row>
    <row r="66" spans="1:52" x14ac:dyDescent="0.35">
      <c r="A66" s="204"/>
      <c r="B66" s="118">
        <v>20</v>
      </c>
      <c r="C66" s="116">
        <v>0</v>
      </c>
      <c r="D66" s="116">
        <v>3.4755949417867851</v>
      </c>
      <c r="E66" s="116">
        <v>3.7814778849583388</v>
      </c>
      <c r="F66" s="116">
        <v>4.7603033031073121</v>
      </c>
      <c r="G66" s="116">
        <v>7.8038385876642762</v>
      </c>
      <c r="H66" s="116">
        <v>7.8038385876642762</v>
      </c>
      <c r="I66" s="116">
        <v>11.043498818137119</v>
      </c>
      <c r="J66" s="116">
        <v>11.043498818137119</v>
      </c>
      <c r="K66" s="116">
        <v>13.850424649593737</v>
      </c>
      <c r="L66" s="116">
        <v>19.932097284416404</v>
      </c>
      <c r="M66" s="116">
        <v>0</v>
      </c>
      <c r="N66" s="116">
        <v>3.4180169760133157</v>
      </c>
      <c r="O66" s="116">
        <v>3.6318779917433432</v>
      </c>
      <c r="P66" s="116">
        <v>4.4004410170231303</v>
      </c>
      <c r="Q66" s="116">
        <v>6.7395458765703085</v>
      </c>
      <c r="R66" s="123">
        <v>6.7395458765703085</v>
      </c>
      <c r="S66" s="123">
        <v>10.248203165891075</v>
      </c>
      <c r="T66" s="123">
        <v>10.248203165891075</v>
      </c>
      <c r="U66" s="123">
        <v>17.265517744532616</v>
      </c>
      <c r="V66" s="123">
        <v>17.265517744532616</v>
      </c>
      <c r="W66" s="116">
        <v>0</v>
      </c>
      <c r="X66" s="123">
        <v>5.7579120879120866</v>
      </c>
      <c r="Y66" s="123">
        <v>6.516739926739926</v>
      </c>
      <c r="Z66" s="123">
        <v>7.0895604395604392</v>
      </c>
      <c r="AA66" s="123">
        <v>9.3215750915750917</v>
      </c>
      <c r="AB66" s="123">
        <v>9.3215750915750917</v>
      </c>
      <c r="AC66" s="123">
        <v>10.891904761904762</v>
      </c>
      <c r="AD66" s="123">
        <v>10.891904761904762</v>
      </c>
      <c r="AE66" s="123">
        <v>13.700073260073259</v>
      </c>
      <c r="AF66" s="123">
        <v>16.379304029304027</v>
      </c>
      <c r="AG66" s="116">
        <v>0</v>
      </c>
      <c r="AH66" s="123">
        <v>6.5393406593406596</v>
      </c>
      <c r="AI66" s="123">
        <v>7.4656410256410259</v>
      </c>
      <c r="AJ66" s="123">
        <v>8.1992673992674003</v>
      </c>
      <c r="AK66" s="123">
        <v>10.978168498168499</v>
      </c>
      <c r="AL66" s="123">
        <v>10.978168498168499</v>
      </c>
      <c r="AM66" s="123">
        <v>12.992380952380953</v>
      </c>
      <c r="AN66" s="123">
        <v>12.992380952380953</v>
      </c>
      <c r="AO66" s="123">
        <v>16.501575091575091</v>
      </c>
      <c r="AP66" s="123">
        <v>19.83069597069597</v>
      </c>
      <c r="AQ66" s="116">
        <v>0</v>
      </c>
    </row>
    <row r="67" spans="1:52" x14ac:dyDescent="0.35">
      <c r="A67" s="204"/>
      <c r="B67" s="118">
        <v>50</v>
      </c>
      <c r="C67" s="116">
        <v>0</v>
      </c>
      <c r="D67" s="116">
        <v>3.3018151946974457</v>
      </c>
      <c r="E67" s="116">
        <v>3.5924039907104217</v>
      </c>
      <c r="F67" s="116">
        <v>4.5222881379519464</v>
      </c>
      <c r="G67" s="116">
        <v>7.4136466582810616</v>
      </c>
      <c r="H67" s="116">
        <v>7.4136466582810616</v>
      </c>
      <c r="I67" s="116">
        <v>10.491323877230261</v>
      </c>
      <c r="J67" s="116">
        <v>10.491323877230261</v>
      </c>
      <c r="K67" s="116">
        <v>13.157903417114049</v>
      </c>
      <c r="L67" s="116">
        <v>18.935492420195583</v>
      </c>
      <c r="M67" s="116">
        <v>0</v>
      </c>
      <c r="N67" s="116">
        <v>3.2471161272126499</v>
      </c>
      <c r="O67" s="116">
        <v>3.4502840921561759</v>
      </c>
      <c r="P67" s="116">
        <v>4.1804189661719739</v>
      </c>
      <c r="Q67" s="116">
        <v>6.4025685827417931</v>
      </c>
      <c r="R67" s="123">
        <v>6.4025685827417931</v>
      </c>
      <c r="S67" s="123">
        <v>9.7357930075965218</v>
      </c>
      <c r="T67" s="123">
        <v>9.7357930075965218</v>
      </c>
      <c r="U67" s="123">
        <v>16.402241857305984</v>
      </c>
      <c r="V67" s="123">
        <v>16.402241857305984</v>
      </c>
      <c r="W67" s="116">
        <v>0</v>
      </c>
      <c r="X67" s="123">
        <v>4.6834065934065938</v>
      </c>
      <c r="Y67" s="123">
        <v>5.3492307692307692</v>
      </c>
      <c r="Z67" s="123">
        <v>6.6264102564102565</v>
      </c>
      <c r="AA67" s="123">
        <v>8.1381318681318682</v>
      </c>
      <c r="AB67" s="123">
        <v>8.1381318681318682</v>
      </c>
      <c r="AC67" s="123">
        <v>9.8433333333333337</v>
      </c>
      <c r="AD67" s="123">
        <v>9.8433333333333337</v>
      </c>
      <c r="AE67" s="123">
        <v>12.349157509157509</v>
      </c>
      <c r="AF67" s="123">
        <v>14.638974358974357</v>
      </c>
      <c r="AG67" s="116">
        <v>0</v>
      </c>
      <c r="AH67" s="123">
        <v>5.1850915750915751</v>
      </c>
      <c r="AI67" s="123">
        <v>6.0150549450549455</v>
      </c>
      <c r="AJ67" s="123">
        <v>7.633113553113553</v>
      </c>
      <c r="AK67" s="123">
        <v>9.5116483516483523</v>
      </c>
      <c r="AL67" s="123">
        <v>9.5116483516483523</v>
      </c>
      <c r="AM67" s="123">
        <v>11.683333333333332</v>
      </c>
      <c r="AN67" s="123">
        <v>11.683333333333332</v>
      </c>
      <c r="AO67" s="123">
        <v>14.806446886446885</v>
      </c>
      <c r="AP67" s="123">
        <v>17.653150183150185</v>
      </c>
      <c r="AQ67" s="116">
        <v>0</v>
      </c>
    </row>
    <row r="68" spans="1:52" x14ac:dyDescent="0.35">
      <c r="A68" s="204"/>
      <c r="B68" s="118">
        <v>100</v>
      </c>
      <c r="C68" s="116">
        <v>0</v>
      </c>
      <c r="D68" s="116">
        <v>3.1367244349625731</v>
      </c>
      <c r="E68" s="116">
        <v>3.4127837911749004</v>
      </c>
      <c r="F68" s="116">
        <v>4.2961737310543491</v>
      </c>
      <c r="G68" s="116">
        <v>7.0429643253670084</v>
      </c>
      <c r="H68" s="116">
        <v>7.0429643253670084</v>
      </c>
      <c r="I68" s="116">
        <v>9.9667576833687477</v>
      </c>
      <c r="J68" s="116">
        <v>9.9667576833687477</v>
      </c>
      <c r="K68" s="116">
        <v>12.500008246258346</v>
      </c>
      <c r="L68" s="116">
        <v>17.988717799185803</v>
      </c>
      <c r="M68" s="116">
        <v>0</v>
      </c>
      <c r="N68" s="116">
        <v>3.0847603208520171</v>
      </c>
      <c r="O68" s="116">
        <v>3.277769887548367</v>
      </c>
      <c r="P68" s="116">
        <v>3.971398017863375</v>
      </c>
      <c r="Q68" s="116">
        <v>6.0824401536047032</v>
      </c>
      <c r="R68" s="123">
        <v>6.0824401536047032</v>
      </c>
      <c r="S68" s="123">
        <v>9.2490033572166954</v>
      </c>
      <c r="T68" s="123">
        <v>9.2490033572166954</v>
      </c>
      <c r="U68" s="123">
        <v>15.582129764440685</v>
      </c>
      <c r="V68" s="123">
        <v>15.582129764440685</v>
      </c>
      <c r="W68" s="116">
        <v>0</v>
      </c>
      <c r="X68" s="123">
        <v>4.3743956043956045</v>
      </c>
      <c r="Y68" s="123">
        <v>5.0050183150183143</v>
      </c>
      <c r="Z68" s="123">
        <v>5.8157142857142858</v>
      </c>
      <c r="AA68" s="123">
        <v>6.6264102564102565</v>
      </c>
      <c r="AB68" s="123">
        <v>6.6264102564102565</v>
      </c>
      <c r="AC68" s="123">
        <v>7.7428571428571438</v>
      </c>
      <c r="AD68" s="123">
        <v>7.7428571428571438</v>
      </c>
      <c r="AE68" s="123">
        <v>9.5409890109890103</v>
      </c>
      <c r="AF68" s="123">
        <v>11.12051282051282</v>
      </c>
      <c r="AG68" s="116">
        <v>0</v>
      </c>
      <c r="AH68" s="123">
        <v>4.7671428571428569</v>
      </c>
      <c r="AI68" s="123">
        <v>5.5871062271062266</v>
      </c>
      <c r="AJ68" s="123">
        <v>6.6004761904761908</v>
      </c>
      <c r="AK68" s="123">
        <v>7.633113553113553</v>
      </c>
      <c r="AL68" s="123">
        <v>7.633113553113553</v>
      </c>
      <c r="AM68" s="123">
        <v>9.039304029304029</v>
      </c>
      <c r="AN68" s="123">
        <v>9.039304029304029</v>
      </c>
      <c r="AO68" s="123">
        <v>11.316520146520148</v>
      </c>
      <c r="AP68" s="123">
        <v>13.275457875457876</v>
      </c>
      <c r="AQ68" s="116">
        <v>0</v>
      </c>
    </row>
    <row r="69" spans="1:52" x14ac:dyDescent="0.35">
      <c r="A69" s="204"/>
      <c r="B69" s="118">
        <v>250</v>
      </c>
      <c r="C69" s="116">
        <v>0</v>
      </c>
      <c r="D69" s="116">
        <v>2.9798882132144442</v>
      </c>
      <c r="E69" s="116">
        <v>3.2421446016161553</v>
      </c>
      <c r="F69" s="116">
        <v>4.0813650445016316</v>
      </c>
      <c r="G69" s="116">
        <v>6.690816109098658</v>
      </c>
      <c r="H69" s="116">
        <v>6.690816109098658</v>
      </c>
      <c r="I69" s="116">
        <v>9.4684197992003103</v>
      </c>
      <c r="J69" s="116">
        <v>9.4684197992003103</v>
      </c>
      <c r="K69" s="116">
        <v>11.875007833945428</v>
      </c>
      <c r="L69" s="116">
        <v>17.089281909226511</v>
      </c>
      <c r="M69" s="116">
        <v>0</v>
      </c>
      <c r="N69" s="116">
        <v>2.9305223048094162</v>
      </c>
      <c r="O69" s="116">
        <v>3.1138813931709484</v>
      </c>
      <c r="P69" s="116">
        <v>3.772828116970206</v>
      </c>
      <c r="Q69" s="116">
        <v>5.7783181459244677</v>
      </c>
      <c r="R69" s="123">
        <v>5.7783181459244677</v>
      </c>
      <c r="S69" s="123">
        <v>8.7865531893558604</v>
      </c>
      <c r="T69" s="123">
        <v>8.7865531893558604</v>
      </c>
      <c r="U69" s="123">
        <v>14.803023276218649</v>
      </c>
      <c r="V69" s="123">
        <v>14.803023276218649</v>
      </c>
      <c r="W69" s="116">
        <v>0</v>
      </c>
      <c r="X69" s="123">
        <v>4.1013186813186815</v>
      </c>
      <c r="Y69" s="123">
        <v>4.6448717948717944</v>
      </c>
      <c r="Z69" s="123">
        <v>5.5711721611721607</v>
      </c>
      <c r="AA69" s="123">
        <v>6.1599267399267399</v>
      </c>
      <c r="AB69" s="123">
        <v>6.1599267399267399</v>
      </c>
      <c r="AC69" s="123">
        <v>6.9228937728937723</v>
      </c>
      <c r="AD69" s="123">
        <v>6.9228937728937723</v>
      </c>
      <c r="AE69" s="123">
        <v>8.4731501831501834</v>
      </c>
      <c r="AF69" s="123">
        <v>9.8433333333333337</v>
      </c>
      <c r="AG69" s="116">
        <v>0</v>
      </c>
      <c r="AH69" s="123">
        <v>4.4614652014652014</v>
      </c>
      <c r="AI69" s="123">
        <v>5.1432234432234427</v>
      </c>
      <c r="AJ69" s="123">
        <v>6.3173992673992672</v>
      </c>
      <c r="AK69" s="123">
        <v>7.0284249084249097</v>
      </c>
      <c r="AL69" s="123">
        <v>7.0284249084249097</v>
      </c>
      <c r="AM69" s="123">
        <v>8.0326007326007325</v>
      </c>
      <c r="AN69" s="123">
        <v>8.0326007326007325</v>
      </c>
      <c r="AO69" s="123">
        <v>9.9622710622710624</v>
      </c>
      <c r="AP69" s="123">
        <v>11.683333333333332</v>
      </c>
      <c r="AQ69" s="116">
        <v>0</v>
      </c>
    </row>
    <row r="70" spans="1:52" x14ac:dyDescent="0.35">
      <c r="A70" s="204"/>
      <c r="B70" s="118">
        <v>500</v>
      </c>
      <c r="C70" s="116">
        <v>0</v>
      </c>
      <c r="D70" s="116">
        <v>2.8308938025537218</v>
      </c>
      <c r="E70" s="116">
        <v>3.0800373715353473</v>
      </c>
      <c r="F70" s="116">
        <v>3.8772967922765496</v>
      </c>
      <c r="G70" s="116">
        <v>6.3562753036437245</v>
      </c>
      <c r="H70" s="116">
        <v>6.3562753036437245</v>
      </c>
      <c r="I70" s="116">
        <v>8.994998809240295</v>
      </c>
      <c r="J70" s="116">
        <v>8.994998809240295</v>
      </c>
      <c r="K70" s="116">
        <v>11.281257442248156</v>
      </c>
      <c r="L70" s="116">
        <v>16.234817813765183</v>
      </c>
      <c r="M70" s="116">
        <v>0</v>
      </c>
      <c r="N70" s="116">
        <v>2.7839961895689451</v>
      </c>
      <c r="O70" s="116">
        <v>2.958187323512401</v>
      </c>
      <c r="P70" s="116">
        <v>3.5841867111216956</v>
      </c>
      <c r="Q70" s="116">
        <v>5.4894022386282444</v>
      </c>
      <c r="R70" s="123">
        <v>5.4894022386282444</v>
      </c>
      <c r="S70" s="123">
        <v>8.3472255298880675</v>
      </c>
      <c r="T70" s="123">
        <v>8.3472255298880675</v>
      </c>
      <c r="U70" s="123">
        <v>14.062872112407716</v>
      </c>
      <c r="V70" s="123">
        <v>14.062872112407716</v>
      </c>
      <c r="W70" s="116">
        <v>0</v>
      </c>
      <c r="X70" s="123">
        <v>3.8953113553113554</v>
      </c>
      <c r="Y70" s="123">
        <v>4.4229304029304028</v>
      </c>
      <c r="Z70" s="123">
        <v>5.3492307692307692</v>
      </c>
      <c r="AA70" s="123">
        <v>5.8157142857142858</v>
      </c>
      <c r="AB70" s="123">
        <v>5.8157142857142858</v>
      </c>
      <c r="AC70" s="123">
        <v>6.6976190476190469</v>
      </c>
      <c r="AD70" s="123">
        <v>6.6976190476190469</v>
      </c>
      <c r="AE70" s="123">
        <v>8.1096703296703296</v>
      </c>
      <c r="AF70" s="123">
        <v>9.3801831501831501</v>
      </c>
      <c r="AG70" s="116">
        <v>0</v>
      </c>
      <c r="AH70" s="123">
        <v>4.2009890109890113</v>
      </c>
      <c r="AI70" s="123">
        <v>4.8508791208791209</v>
      </c>
      <c r="AJ70" s="123">
        <v>6.0150549450549455</v>
      </c>
      <c r="AK70" s="123">
        <v>6.6004761904761908</v>
      </c>
      <c r="AL70" s="123">
        <v>6.6004761904761908</v>
      </c>
      <c r="AM70" s="123">
        <v>7.7428571428571438</v>
      </c>
      <c r="AN70" s="123">
        <v>7.7428571428571438</v>
      </c>
      <c r="AO70" s="123">
        <v>9.5183882783882776</v>
      </c>
      <c r="AP70" s="123">
        <v>11.094578754578754</v>
      </c>
      <c r="AQ70" s="116">
        <v>0</v>
      </c>
    </row>
    <row r="71" spans="1:52" x14ac:dyDescent="0.35">
      <c r="A71" s="204"/>
      <c r="B71" s="118">
        <v>750</v>
      </c>
      <c r="C71" s="116">
        <v>0</v>
      </c>
      <c r="D71" s="116">
        <v>2.6893491124260356</v>
      </c>
      <c r="E71" s="116">
        <v>2.9260355029585798</v>
      </c>
      <c r="F71" s="116">
        <v>3.6834319526627217</v>
      </c>
      <c r="G71" s="116">
        <v>6.0384615384615383</v>
      </c>
      <c r="H71" s="116">
        <v>6.0384615384615383</v>
      </c>
      <c r="I71" s="116">
        <v>8.5452488687782804</v>
      </c>
      <c r="J71" s="116">
        <v>8.5452488687782804</v>
      </c>
      <c r="K71" s="116">
        <v>10.717194570135748</v>
      </c>
      <c r="L71" s="116">
        <v>15.423076923076923</v>
      </c>
      <c r="M71" s="116">
        <v>0</v>
      </c>
      <c r="N71" s="116">
        <v>2.6447963800904977</v>
      </c>
      <c r="O71" s="116">
        <v>2.8102779573367807</v>
      </c>
      <c r="P71" s="116">
        <v>3.4049773755656108</v>
      </c>
      <c r="Q71" s="116">
        <v>5.2149321266968318</v>
      </c>
      <c r="R71" s="123">
        <v>5.2149321266968318</v>
      </c>
      <c r="S71" s="123">
        <v>7.9298642533936645</v>
      </c>
      <c r="T71" s="123">
        <v>7.9298642533936645</v>
      </c>
      <c r="U71" s="123">
        <v>13.359728506787329</v>
      </c>
      <c r="V71" s="123">
        <v>13.359728506787329</v>
      </c>
      <c r="W71" s="116">
        <v>0</v>
      </c>
      <c r="X71" s="123">
        <v>3.7923076923076926</v>
      </c>
      <c r="Y71" s="123">
        <v>4.3039926739926742</v>
      </c>
      <c r="Z71" s="123">
        <v>5.2302930402930405</v>
      </c>
      <c r="AA71" s="123">
        <v>5.6967765567765563</v>
      </c>
      <c r="AB71" s="123">
        <v>5.6967765567765563</v>
      </c>
      <c r="AC71" s="123">
        <v>6.4597435897435895</v>
      </c>
      <c r="AD71" s="123">
        <v>6.4597435897435895</v>
      </c>
      <c r="AE71" s="123">
        <v>7.723589743589744</v>
      </c>
      <c r="AF71" s="123">
        <v>9.0200366300366301</v>
      </c>
      <c r="AG71" s="116">
        <v>0</v>
      </c>
      <c r="AH71" s="123">
        <v>4.0594505494505491</v>
      </c>
      <c r="AI71" s="123">
        <v>4.7060073260073265</v>
      </c>
      <c r="AJ71" s="123">
        <v>5.8768498168498171</v>
      </c>
      <c r="AK71" s="123">
        <v>6.4589377289377294</v>
      </c>
      <c r="AL71" s="123">
        <v>6.4589377289377294</v>
      </c>
      <c r="AM71" s="123">
        <v>7.466446886446886</v>
      </c>
      <c r="AN71" s="123">
        <v>7.466446886446886</v>
      </c>
      <c r="AO71" s="123">
        <v>9.0200366300366301</v>
      </c>
      <c r="AP71" s="123">
        <v>10.606227106227104</v>
      </c>
      <c r="AQ71" s="116">
        <v>0</v>
      </c>
    </row>
    <row r="72" spans="1:52" x14ac:dyDescent="0.35">
      <c r="B72" s="119" t="s">
        <v>799</v>
      </c>
      <c r="C72" s="116">
        <v>71.430000000000007</v>
      </c>
      <c r="D72" s="116">
        <v>71.430000000000007</v>
      </c>
      <c r="E72" s="116">
        <v>71.430000000000007</v>
      </c>
      <c r="F72" s="116">
        <v>71.430000000000007</v>
      </c>
      <c r="G72" s="116">
        <v>71.430000000000007</v>
      </c>
      <c r="H72" s="116">
        <v>71.430000000000007</v>
      </c>
      <c r="I72" s="116">
        <v>71.430000000000007</v>
      </c>
      <c r="J72" s="116">
        <v>71.430000000000007</v>
      </c>
      <c r="K72" s="116">
        <v>71.430000000000007</v>
      </c>
      <c r="L72" s="116">
        <v>71.430000000000007</v>
      </c>
      <c r="M72" s="116">
        <v>71.430000000000007</v>
      </c>
      <c r="N72" s="116">
        <v>71.430000000000007</v>
      </c>
      <c r="O72" s="116">
        <v>71.430000000000007</v>
      </c>
      <c r="P72" s="116">
        <v>71.430000000000007</v>
      </c>
      <c r="Q72" s="116">
        <v>71.430000000000007</v>
      </c>
      <c r="R72" s="116">
        <v>71.430000000000007</v>
      </c>
      <c r="S72" s="116">
        <v>71.430000000000007</v>
      </c>
      <c r="T72" s="116">
        <v>71.430000000000007</v>
      </c>
      <c r="U72" s="116">
        <v>71.430000000000007</v>
      </c>
      <c r="V72" s="116">
        <v>71.430000000000007</v>
      </c>
      <c r="W72" s="116">
        <v>71.430000000000007</v>
      </c>
      <c r="X72" s="116">
        <v>71.430000000000007</v>
      </c>
      <c r="Y72" s="116">
        <v>71.430000000000007</v>
      </c>
      <c r="Z72" s="116">
        <v>71.430000000000007</v>
      </c>
      <c r="AA72" s="116">
        <v>71.430000000000007</v>
      </c>
      <c r="AB72" s="116">
        <v>71.430000000000007</v>
      </c>
      <c r="AC72" s="116">
        <v>71.430000000000007</v>
      </c>
      <c r="AD72" s="116">
        <v>71.430000000000007</v>
      </c>
      <c r="AE72" s="116">
        <v>71.430000000000007</v>
      </c>
      <c r="AF72" s="116">
        <v>71.430000000000007</v>
      </c>
      <c r="AG72" s="116">
        <v>71.430000000000007</v>
      </c>
      <c r="AH72" s="116">
        <v>71.430000000000007</v>
      </c>
      <c r="AI72" s="116">
        <v>71.430000000000007</v>
      </c>
      <c r="AJ72" s="116">
        <v>71.430000000000007</v>
      </c>
      <c r="AK72" s="116">
        <v>71.430000000000007</v>
      </c>
      <c r="AL72" s="116">
        <v>71.430000000000007</v>
      </c>
      <c r="AM72" s="116">
        <v>71.430000000000007</v>
      </c>
      <c r="AN72" s="116">
        <v>71.430000000000007</v>
      </c>
      <c r="AO72" s="116">
        <v>71.430000000000007</v>
      </c>
      <c r="AP72" s="116">
        <v>71.430000000000007</v>
      </c>
      <c r="AQ72" s="116">
        <v>71.430000000000007</v>
      </c>
      <c r="AR72" s="116">
        <v>71.430000000000007</v>
      </c>
      <c r="AS72" s="116">
        <v>71.430000000000007</v>
      </c>
      <c r="AT72" s="116">
        <v>71.430000000000007</v>
      </c>
      <c r="AU72" s="116">
        <v>71.430000000000007</v>
      </c>
      <c r="AV72" s="116">
        <v>71.430000000000007</v>
      </c>
      <c r="AW72" s="116">
        <v>71.430000000000007</v>
      </c>
      <c r="AX72" s="116">
        <v>71.430000000000007</v>
      </c>
      <c r="AY72" s="116">
        <v>71.430000000000007</v>
      </c>
      <c r="AZ72" s="116">
        <v>71.430000000000007</v>
      </c>
    </row>
    <row r="73" spans="1:52" x14ac:dyDescent="0.35">
      <c r="B73" s="7" t="s">
        <v>803</v>
      </c>
      <c r="C73" s="116">
        <v>35.72</v>
      </c>
      <c r="D73" s="116">
        <v>35.72</v>
      </c>
      <c r="E73" s="116">
        <v>35.72</v>
      </c>
      <c r="F73" s="116">
        <v>35.72</v>
      </c>
      <c r="G73" s="116">
        <v>35.72</v>
      </c>
      <c r="H73" s="116">
        <v>35.72</v>
      </c>
      <c r="I73" s="116">
        <v>35.72</v>
      </c>
      <c r="J73" s="116">
        <v>35.72</v>
      </c>
      <c r="K73" s="116">
        <v>35.72</v>
      </c>
      <c r="L73" s="116">
        <v>35.72</v>
      </c>
      <c r="M73" s="116">
        <v>35.72</v>
      </c>
      <c r="N73" s="116">
        <v>35.72</v>
      </c>
      <c r="O73" s="116">
        <v>35.72</v>
      </c>
      <c r="P73" s="116">
        <v>35.72</v>
      </c>
      <c r="Q73" s="116">
        <v>35.72</v>
      </c>
      <c r="R73" s="116">
        <v>35.72</v>
      </c>
      <c r="S73" s="116">
        <v>35.72</v>
      </c>
      <c r="T73" s="116">
        <v>35.72</v>
      </c>
      <c r="U73" s="116">
        <v>35.72</v>
      </c>
      <c r="V73" s="116">
        <v>35.72</v>
      </c>
      <c r="W73" s="116">
        <v>35.72</v>
      </c>
      <c r="X73" s="116">
        <v>35.72</v>
      </c>
      <c r="Y73" s="116">
        <v>35.72</v>
      </c>
      <c r="Z73" s="116">
        <v>35.72</v>
      </c>
      <c r="AA73" s="116">
        <v>35.72</v>
      </c>
      <c r="AB73" s="116">
        <v>35.72</v>
      </c>
      <c r="AC73" s="116">
        <v>35.72</v>
      </c>
      <c r="AD73" s="116">
        <v>35.72</v>
      </c>
      <c r="AE73" s="116">
        <v>35.72</v>
      </c>
      <c r="AF73" s="116">
        <v>35.72</v>
      </c>
      <c r="AG73" s="116">
        <v>35.72</v>
      </c>
      <c r="AH73" s="116">
        <v>35.72</v>
      </c>
      <c r="AI73" s="116">
        <v>35.72</v>
      </c>
      <c r="AJ73" s="116">
        <v>35.72</v>
      </c>
      <c r="AK73" s="116">
        <v>35.72</v>
      </c>
      <c r="AL73" s="116">
        <v>35.72</v>
      </c>
      <c r="AM73" s="116">
        <v>35.72</v>
      </c>
      <c r="AN73" s="116">
        <v>35.72</v>
      </c>
      <c r="AO73" s="116">
        <v>35.72</v>
      </c>
      <c r="AP73" s="116">
        <v>35.72</v>
      </c>
      <c r="AQ73" s="116">
        <v>35.72</v>
      </c>
      <c r="AR73" s="116">
        <v>35.72</v>
      </c>
      <c r="AS73" s="116">
        <v>35.72</v>
      </c>
      <c r="AT73" s="116">
        <v>35.72</v>
      </c>
      <c r="AU73" s="116">
        <v>35.72</v>
      </c>
      <c r="AV73" s="116">
        <v>35.72</v>
      </c>
      <c r="AW73" s="116">
        <v>35.72</v>
      </c>
      <c r="AX73" s="116">
        <v>35.72</v>
      </c>
      <c r="AY73" s="116">
        <v>35.72</v>
      </c>
      <c r="AZ73" s="116">
        <v>35.72</v>
      </c>
    </row>
    <row r="75" spans="1:52" x14ac:dyDescent="0.35">
      <c r="A75" s="560" t="s">
        <v>812</v>
      </c>
      <c r="B75" s="560"/>
      <c r="C75" s="560"/>
      <c r="D75" s="560"/>
      <c r="E75" s="560"/>
      <c r="F75" s="560"/>
      <c r="G75" s="560"/>
      <c r="H75" s="560"/>
      <c r="I75" s="560"/>
      <c r="J75" s="560"/>
      <c r="K75" s="560"/>
      <c r="L75" s="560"/>
      <c r="M75" s="560"/>
      <c r="N75" s="560"/>
      <c r="O75" s="560"/>
      <c r="P75" s="560"/>
      <c r="Q75" s="560"/>
    </row>
    <row r="76" spans="1:52" ht="43.5" x14ac:dyDescent="0.35">
      <c r="A76" s="117" t="s">
        <v>821</v>
      </c>
      <c r="B76" s="117"/>
      <c r="C76" s="120" t="s">
        <v>1080</v>
      </c>
      <c r="D76" s="120" t="s">
        <v>12</v>
      </c>
      <c r="E76" s="120" t="s">
        <v>13</v>
      </c>
      <c r="F76" s="120" t="s">
        <v>1021</v>
      </c>
      <c r="G76" s="120" t="s">
        <v>14</v>
      </c>
      <c r="H76" s="120" t="s">
        <v>1020</v>
      </c>
      <c r="I76" s="120" t="s">
        <v>1022</v>
      </c>
      <c r="J76" s="120" t="s">
        <v>810</v>
      </c>
      <c r="K76" s="117" t="s">
        <v>72</v>
      </c>
      <c r="P76" s="117" t="s">
        <v>791</v>
      </c>
      <c r="Q76" s="117" t="s">
        <v>804</v>
      </c>
      <c r="AB76" t="s">
        <v>854</v>
      </c>
      <c r="AC76" t="s">
        <v>847</v>
      </c>
    </row>
    <row r="77" spans="1:52" ht="16" customHeight="1" x14ac:dyDescent="0.35">
      <c r="A77" s="561" t="s">
        <v>813</v>
      </c>
      <c r="B77" s="92" t="s">
        <v>17</v>
      </c>
      <c r="C77" s="116">
        <v>6.911538461538461</v>
      </c>
      <c r="D77" s="116">
        <v>11.515384615384614</v>
      </c>
      <c r="E77" s="3">
        <v>20.723076923076921</v>
      </c>
      <c r="F77" s="3">
        <v>20.723076923076921</v>
      </c>
      <c r="G77" s="116">
        <v>39.138461538461534</v>
      </c>
      <c r="H77" s="116">
        <v>39.138461538461534</v>
      </c>
      <c r="I77" s="116">
        <v>35.699999999999996</v>
      </c>
      <c r="J77" s="116">
        <v>75.969230769230762</v>
      </c>
      <c r="K77" s="116">
        <v>0</v>
      </c>
      <c r="P77" t="s">
        <v>792</v>
      </c>
      <c r="Q77" s="89" t="s">
        <v>72</v>
      </c>
      <c r="R77" t="str">
        <f>P77&amp;Q77</f>
        <v>COTTONN/A</v>
      </c>
      <c r="S77" t="str">
        <f>P77&amp;Q78</f>
        <v>COTTONA7-
105x75mm</v>
      </c>
      <c r="T77" t="str">
        <f>P77&amp;Q79</f>
        <v>COTTONA6-
150x105mm</v>
      </c>
      <c r="U77" t="str">
        <f>P77&amp;Q80</f>
        <v>COTTONA5-
210x150mm</v>
      </c>
      <c r="V77" t="str">
        <f>P77&amp;Q81</f>
        <v>COTTONA4-
210x300mm</v>
      </c>
      <c r="AA77" s="98" t="s">
        <v>72</v>
      </c>
      <c r="AB77" s="123">
        <v>0</v>
      </c>
      <c r="AC77" s="123">
        <v>0</v>
      </c>
    </row>
    <row r="78" spans="1:52" ht="16" customHeight="1" x14ac:dyDescent="0.35">
      <c r="A78" s="561"/>
      <c r="B78" s="92" t="s">
        <v>18</v>
      </c>
      <c r="C78" s="116">
        <v>7.3961538461538456</v>
      </c>
      <c r="D78" s="116">
        <v>12.484615384615385</v>
      </c>
      <c r="E78" s="3">
        <v>22.661538461538463</v>
      </c>
      <c r="F78" s="3">
        <v>22.661538461538463</v>
      </c>
      <c r="G78" s="116">
        <v>43.015384615384612</v>
      </c>
      <c r="H78" s="116">
        <v>43.015384615384612</v>
      </c>
      <c r="I78" s="116">
        <v>39.300000000000004</v>
      </c>
      <c r="J78" s="116">
        <v>83.723076923076917</v>
      </c>
      <c r="K78" s="116">
        <v>0</v>
      </c>
      <c r="P78" t="s">
        <v>793</v>
      </c>
      <c r="Q78" s="89" t="s">
        <v>806</v>
      </c>
      <c r="AA78" s="130" t="s">
        <v>845</v>
      </c>
      <c r="AB78" s="123">
        <v>7</v>
      </c>
      <c r="AC78" s="123">
        <v>10</v>
      </c>
    </row>
    <row r="79" spans="1:52" ht="16" customHeight="1" x14ac:dyDescent="0.35">
      <c r="A79" s="561"/>
      <c r="B79" s="92" t="s">
        <v>819</v>
      </c>
      <c r="C79" s="116">
        <v>7.8807692307692312</v>
      </c>
      <c r="D79" s="116">
        <v>13.453846153846156</v>
      </c>
      <c r="E79" s="3">
        <v>24.599999999999998</v>
      </c>
      <c r="F79" s="3">
        <v>24.599999999999998</v>
      </c>
      <c r="G79" s="116">
        <v>46.892307692307689</v>
      </c>
      <c r="H79" s="116">
        <v>46.892307692307689</v>
      </c>
      <c r="I79" s="116">
        <v>42.9</v>
      </c>
      <c r="J79" s="116">
        <v>91.476923076923072</v>
      </c>
      <c r="K79" s="116">
        <v>0</v>
      </c>
      <c r="P79" t="s">
        <v>794</v>
      </c>
      <c r="Q79" s="89" t="s">
        <v>807</v>
      </c>
      <c r="AA79" s="130" t="s">
        <v>846</v>
      </c>
      <c r="AB79" s="123">
        <v>10</v>
      </c>
      <c r="AC79" s="123">
        <v>15</v>
      </c>
    </row>
    <row r="80" spans="1:52" ht="16" customHeight="1" x14ac:dyDescent="0.35">
      <c r="A80" s="561"/>
      <c r="B80" s="92" t="s">
        <v>19</v>
      </c>
      <c r="C80" s="116">
        <v>8.1230769230769226</v>
      </c>
      <c r="D80" s="116">
        <v>13.938461538461539</v>
      </c>
      <c r="E80" s="3">
        <v>25.569230769230771</v>
      </c>
      <c r="F80" s="3">
        <v>25.569230769230771</v>
      </c>
      <c r="G80" s="116">
        <v>48.830769230769235</v>
      </c>
      <c r="H80" s="116">
        <v>48.830769230769235</v>
      </c>
      <c r="I80" s="116">
        <v>44.7</v>
      </c>
      <c r="J80" s="116">
        <v>95.353846153846163</v>
      </c>
      <c r="K80" s="116">
        <v>0</v>
      </c>
      <c r="P80" t="s">
        <v>399</v>
      </c>
      <c r="Q80" s="89" t="s">
        <v>808</v>
      </c>
      <c r="AA80" s="133" t="s">
        <v>844</v>
      </c>
      <c r="AB80" s="123">
        <v>5</v>
      </c>
      <c r="AC80" s="131">
        <v>7</v>
      </c>
    </row>
    <row r="81" spans="1:31" ht="16" customHeight="1" x14ac:dyDescent="0.35">
      <c r="A81" s="561"/>
      <c r="B81" s="92" t="s">
        <v>20</v>
      </c>
      <c r="C81" s="116">
        <v>8.1230769230769226</v>
      </c>
      <c r="D81" s="116">
        <v>13.938461538461539</v>
      </c>
      <c r="E81" s="3">
        <v>25.569230769230771</v>
      </c>
      <c r="F81" s="3">
        <v>25.569230769230771</v>
      </c>
      <c r="G81" s="116">
        <v>48.830769230769235</v>
      </c>
      <c r="H81" s="116">
        <v>48.830769230769235</v>
      </c>
      <c r="I81" s="116">
        <v>44.7</v>
      </c>
      <c r="J81" s="116">
        <v>95.353846153846163</v>
      </c>
      <c r="K81" s="116">
        <v>0</v>
      </c>
      <c r="P81" t="s">
        <v>815</v>
      </c>
      <c r="Q81" s="89" t="s">
        <v>809</v>
      </c>
      <c r="AA81" s="133"/>
      <c r="AC81" s="132"/>
    </row>
    <row r="82" spans="1:31" ht="16" customHeight="1" x14ac:dyDescent="0.35">
      <c r="A82" s="561"/>
      <c r="B82" s="92" t="s">
        <v>21</v>
      </c>
      <c r="C82" s="116">
        <v>8.1230769230769226</v>
      </c>
      <c r="D82" s="116">
        <v>13.938461538461539</v>
      </c>
      <c r="E82" s="3">
        <v>25.569230769230771</v>
      </c>
      <c r="F82" s="3">
        <v>25.569230769230771</v>
      </c>
      <c r="G82" s="116">
        <v>48.830769230769235</v>
      </c>
      <c r="H82" s="116">
        <v>48.830769230769235</v>
      </c>
      <c r="I82" s="116">
        <v>44.7</v>
      </c>
      <c r="J82" s="116">
        <v>95.353846153846163</v>
      </c>
      <c r="K82" s="116">
        <v>0</v>
      </c>
      <c r="P82" t="s">
        <v>795</v>
      </c>
      <c r="Q82" s="89" t="s">
        <v>810</v>
      </c>
      <c r="AB82" t="s">
        <v>849</v>
      </c>
      <c r="AC82" s="132" t="s">
        <v>850</v>
      </c>
      <c r="AD82" t="s">
        <v>851</v>
      </c>
      <c r="AE82" t="s">
        <v>852</v>
      </c>
    </row>
    <row r="83" spans="1:31" ht="16" customHeight="1" x14ac:dyDescent="0.35">
      <c r="A83" s="561"/>
      <c r="B83" s="92" t="s">
        <v>22</v>
      </c>
      <c r="C83" s="116">
        <v>8.85</v>
      </c>
      <c r="D83" s="116">
        <v>15.392307692307693</v>
      </c>
      <c r="E83" s="3">
        <v>28.476923076923079</v>
      </c>
      <c r="F83" s="3">
        <v>28.476923076923079</v>
      </c>
      <c r="G83" s="116">
        <v>54.646153846153851</v>
      </c>
      <c r="H83" s="116">
        <v>54.646153846153851</v>
      </c>
      <c r="I83" s="116">
        <v>50.1</v>
      </c>
      <c r="J83" s="116">
        <v>106.9846153846154</v>
      </c>
      <c r="K83" s="116">
        <v>0</v>
      </c>
      <c r="P83" t="s">
        <v>816</v>
      </c>
      <c r="AA83" t="s">
        <v>72</v>
      </c>
      <c r="AC83" s="132"/>
    </row>
    <row r="84" spans="1:31" ht="16" customHeight="1" x14ac:dyDescent="0.35">
      <c r="A84" s="561"/>
      <c r="B84" s="92" t="s">
        <v>23</v>
      </c>
      <c r="C84" s="116">
        <v>8.85</v>
      </c>
      <c r="D84" s="116">
        <v>15.392307692307693</v>
      </c>
      <c r="E84" s="3">
        <v>28.476923076923079</v>
      </c>
      <c r="F84" s="3">
        <v>28.476923076923079</v>
      </c>
      <c r="G84" s="116">
        <v>54.646153846153851</v>
      </c>
      <c r="H84" s="116">
        <v>54.646153846153851</v>
      </c>
      <c r="I84" s="116">
        <v>50.1</v>
      </c>
      <c r="J84" s="116">
        <v>106.9846153846154</v>
      </c>
      <c r="K84" s="116">
        <v>0</v>
      </c>
      <c r="P84" t="s">
        <v>796</v>
      </c>
      <c r="AA84" s="132" t="s">
        <v>855</v>
      </c>
      <c r="AB84">
        <v>5</v>
      </c>
      <c r="AC84">
        <v>7</v>
      </c>
      <c r="AD84">
        <v>9</v>
      </c>
      <c r="AE84">
        <v>11</v>
      </c>
    </row>
    <row r="85" spans="1:31" ht="16" customHeight="1" x14ac:dyDescent="0.35">
      <c r="A85" s="561"/>
      <c r="B85" s="92" t="s">
        <v>24</v>
      </c>
      <c r="C85" s="116">
        <v>8.85</v>
      </c>
      <c r="D85" s="116">
        <v>15.392307692307693</v>
      </c>
      <c r="E85" s="3">
        <v>28.476923076923079</v>
      </c>
      <c r="F85" s="3">
        <v>28.476923076923079</v>
      </c>
      <c r="G85" s="116">
        <v>54.646153846153851</v>
      </c>
      <c r="H85" s="116">
        <v>54.646153846153851</v>
      </c>
      <c r="I85" s="116">
        <v>50.1</v>
      </c>
      <c r="J85" s="116">
        <v>106.9846153846154</v>
      </c>
      <c r="K85" s="116">
        <v>0</v>
      </c>
      <c r="P85" t="s">
        <v>797</v>
      </c>
      <c r="AA85" s="132" t="s">
        <v>848</v>
      </c>
      <c r="AB85">
        <v>8</v>
      </c>
      <c r="AC85">
        <v>10</v>
      </c>
      <c r="AD85">
        <v>12</v>
      </c>
      <c r="AE85">
        <v>14</v>
      </c>
    </row>
    <row r="86" spans="1:31" ht="16" customHeight="1" x14ac:dyDescent="0.35">
      <c r="A86" s="561"/>
      <c r="B86" s="118"/>
      <c r="C86" s="116"/>
      <c r="D86" s="116"/>
      <c r="E86" s="116"/>
      <c r="F86" s="116"/>
      <c r="G86" s="116"/>
      <c r="H86" s="116"/>
      <c r="I86" s="116"/>
      <c r="Y86" s="133" t="s">
        <v>853</v>
      </c>
      <c r="Z86">
        <v>11</v>
      </c>
      <c r="AA86">
        <v>13</v>
      </c>
      <c r="AB86">
        <v>15</v>
      </c>
      <c r="AC86">
        <v>17</v>
      </c>
    </row>
    <row r="87" spans="1:31" ht="16" customHeight="1" x14ac:dyDescent="0.35">
      <c r="A87" s="561"/>
      <c r="B87" s="118"/>
      <c r="C87" s="116"/>
      <c r="D87" s="116"/>
      <c r="E87" s="116"/>
      <c r="F87" s="116"/>
      <c r="G87" s="116"/>
      <c r="H87" s="116"/>
    </row>
    <row r="88" spans="1:31" x14ac:dyDescent="0.35">
      <c r="B88" s="119" t="s">
        <v>799</v>
      </c>
      <c r="C88" s="116"/>
      <c r="D88" s="116"/>
      <c r="E88" s="116"/>
      <c r="F88" s="116"/>
      <c r="G88" s="116"/>
      <c r="H88" s="116"/>
    </row>
    <row r="89" spans="1:31" x14ac:dyDescent="0.35">
      <c r="B89" s="7" t="s">
        <v>814</v>
      </c>
    </row>
    <row r="90" spans="1:31" x14ac:dyDescent="0.35">
      <c r="B90" s="7" t="s">
        <v>803</v>
      </c>
    </row>
    <row r="91" spans="1:31" x14ac:dyDescent="0.35">
      <c r="C91" s="567" t="s">
        <v>866</v>
      </c>
      <c r="D91" s="567"/>
      <c r="E91" s="567"/>
      <c r="F91" s="567"/>
    </row>
    <row r="92" spans="1:31" ht="29" hidden="1" x14ac:dyDescent="0.35">
      <c r="A92" t="s">
        <v>864</v>
      </c>
      <c r="C92" s="120" t="s">
        <v>867</v>
      </c>
      <c r="D92" s="120" t="s">
        <v>868</v>
      </c>
      <c r="E92" s="120" t="s">
        <v>869</v>
      </c>
      <c r="F92" s="120" t="s">
        <v>870</v>
      </c>
    </row>
    <row r="93" spans="1:31" hidden="1" x14ac:dyDescent="0.35">
      <c r="B93" s="2">
        <v>1</v>
      </c>
    </row>
    <row r="94" spans="1:31" hidden="1" x14ac:dyDescent="0.35">
      <c r="B94" s="2">
        <v>5</v>
      </c>
    </row>
    <row r="95" spans="1:31" hidden="1" x14ac:dyDescent="0.35">
      <c r="B95" s="2">
        <v>10</v>
      </c>
    </row>
    <row r="96" spans="1:31" hidden="1" x14ac:dyDescent="0.35">
      <c r="B96" s="2">
        <v>15</v>
      </c>
    </row>
    <row r="97" spans="1:317" hidden="1" x14ac:dyDescent="0.35">
      <c r="B97" s="2">
        <v>25</v>
      </c>
    </row>
    <row r="98" spans="1:317" hidden="1" x14ac:dyDescent="0.35">
      <c r="B98" s="2">
        <v>50</v>
      </c>
    </row>
    <row r="99" spans="1:317" hidden="1" x14ac:dyDescent="0.35">
      <c r="B99" s="2">
        <v>75</v>
      </c>
    </row>
    <row r="100" spans="1:317" hidden="1" x14ac:dyDescent="0.35">
      <c r="B100" s="2">
        <v>100</v>
      </c>
    </row>
    <row r="101" spans="1:317" hidden="1" x14ac:dyDescent="0.35">
      <c r="B101" s="2">
        <v>250</v>
      </c>
    </row>
    <row r="102" spans="1:317" hidden="1" x14ac:dyDescent="0.35">
      <c r="B102" s="2">
        <v>500</v>
      </c>
    </row>
    <row r="103" spans="1:317" hidden="1" x14ac:dyDescent="0.35">
      <c r="B103" s="2">
        <v>750</v>
      </c>
    </row>
    <row r="104" spans="1:317" hidden="1" x14ac:dyDescent="0.35">
      <c r="B104" s="2">
        <v>1000</v>
      </c>
    </row>
    <row r="105" spans="1:317" hidden="1" x14ac:dyDescent="0.35">
      <c r="B105" s="2">
        <v>2500</v>
      </c>
    </row>
    <row r="106" spans="1:317" hidden="1" x14ac:dyDescent="0.35">
      <c r="B106" s="2">
        <v>5000</v>
      </c>
    </row>
    <row r="107" spans="1:317" hidden="1" x14ac:dyDescent="0.35">
      <c r="B107" s="2">
        <v>7500</v>
      </c>
    </row>
    <row r="108" spans="1:317" hidden="1" x14ac:dyDescent="0.35">
      <c r="B108" s="2">
        <v>10000</v>
      </c>
    </row>
    <row r="110" spans="1:317" x14ac:dyDescent="0.35">
      <c r="A110" t="s">
        <v>920</v>
      </c>
      <c r="L110" t="s">
        <v>878</v>
      </c>
    </row>
    <row r="111" spans="1:317" s="6" customFormat="1" ht="45" customHeight="1" x14ac:dyDescent="0.35">
      <c r="A111" s="9"/>
      <c r="B111" s="10"/>
      <c r="C111" s="11" t="s">
        <v>81</v>
      </c>
      <c r="D111" s="11" t="s">
        <v>82</v>
      </c>
      <c r="E111" s="12" t="s">
        <v>83</v>
      </c>
      <c r="F111" s="13" t="s">
        <v>84</v>
      </c>
      <c r="G111" s="13" t="s">
        <v>85</v>
      </c>
      <c r="H111" s="13" t="s">
        <v>86</v>
      </c>
      <c r="I111" s="13" t="s">
        <v>875</v>
      </c>
      <c r="J111" s="13" t="s">
        <v>877</v>
      </c>
      <c r="K111" s="13"/>
      <c r="L111" s="173" t="s">
        <v>891</v>
      </c>
      <c r="M111" s="173" t="s">
        <v>890</v>
      </c>
      <c r="N111" s="173" t="s">
        <v>892</v>
      </c>
      <c r="O111" s="173" t="s">
        <v>893</v>
      </c>
      <c r="P111" s="173" t="s">
        <v>894</v>
      </c>
      <c r="Q111" s="173" t="s">
        <v>895</v>
      </c>
      <c r="R111" s="173" t="s">
        <v>896</v>
      </c>
      <c r="S111" s="173" t="s">
        <v>897</v>
      </c>
      <c r="T111" s="173" t="s">
        <v>898</v>
      </c>
      <c r="U111" s="173" t="s">
        <v>899</v>
      </c>
      <c r="V111" s="13" t="s">
        <v>900</v>
      </c>
      <c r="W111" s="13" t="s">
        <v>901</v>
      </c>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1"/>
      <c r="BD111" s="12"/>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86"/>
      <c r="DC111" s="87"/>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14"/>
      <c r="FB111" s="15"/>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c r="GP111" s="16"/>
      <c r="GQ111" s="16"/>
      <c r="GR111" s="16"/>
      <c r="GS111" s="16"/>
      <c r="GT111" s="16"/>
      <c r="GU111" s="16"/>
      <c r="GV111" s="16"/>
      <c r="GW111" s="16"/>
      <c r="GX111" s="16"/>
      <c r="GY111" s="16"/>
      <c r="GZ111" s="17"/>
      <c r="HA111" s="18"/>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20"/>
      <c r="IZ111" s="21"/>
      <c r="JA111" s="22"/>
      <c r="JB111" s="22"/>
      <c r="JC111" s="22"/>
      <c r="JD111" s="22"/>
      <c r="JE111" s="22"/>
      <c r="JF111" s="22"/>
      <c r="JG111" s="22"/>
      <c r="JH111" s="22"/>
      <c r="JI111" s="22"/>
      <c r="JJ111" s="22"/>
      <c r="JK111" s="22"/>
      <c r="JL111" s="22"/>
      <c r="JM111" s="22"/>
      <c r="JN111" s="22"/>
      <c r="JO111" s="22"/>
      <c r="JP111" s="22"/>
      <c r="JQ111" s="22"/>
      <c r="JR111" s="22"/>
      <c r="JS111" s="22"/>
      <c r="JT111" s="22"/>
      <c r="JU111" s="22"/>
      <c r="JV111" s="22"/>
      <c r="JW111" s="22"/>
      <c r="JX111" s="22"/>
      <c r="JY111" s="22"/>
      <c r="JZ111" s="22"/>
      <c r="KA111" s="22"/>
      <c r="KB111" s="22"/>
      <c r="KC111" s="22"/>
      <c r="KD111" s="22"/>
      <c r="KE111" s="22"/>
      <c r="KF111" s="22"/>
      <c r="KG111" s="22"/>
      <c r="KH111" s="22"/>
      <c r="KI111" s="22"/>
      <c r="KJ111" s="22"/>
      <c r="KK111" s="22"/>
      <c r="KL111" s="22"/>
      <c r="KM111" s="22"/>
      <c r="KN111" s="22"/>
      <c r="KO111" s="22"/>
      <c r="KP111" s="22"/>
      <c r="KQ111" s="22"/>
      <c r="KR111" s="22"/>
      <c r="KS111" s="22"/>
      <c r="KT111" s="22"/>
      <c r="KU111" s="22"/>
      <c r="KV111" s="22"/>
      <c r="KW111" s="22"/>
      <c r="KX111" s="23"/>
      <c r="KY111" s="23"/>
      <c r="KZ111" s="23"/>
      <c r="LA111" s="13"/>
      <c r="LB111" s="13"/>
      <c r="LC111" s="16"/>
      <c r="LD111" s="19"/>
      <c r="LE111" s="22"/>
    </row>
    <row r="112" spans="1:317" s="6" customFormat="1" ht="15" customHeight="1" x14ac:dyDescent="0.35">
      <c r="A112" s="557" t="s">
        <v>502</v>
      </c>
      <c r="B112" s="24">
        <v>1</v>
      </c>
      <c r="C112" s="171">
        <v>15.38</v>
      </c>
      <c r="D112" s="171">
        <v>23.08</v>
      </c>
      <c r="E112" s="171">
        <v>30.769230769230766</v>
      </c>
      <c r="F112" s="171">
        <v>38.46153846153846</v>
      </c>
      <c r="G112" s="171">
        <v>46.153846153846153</v>
      </c>
      <c r="H112" s="171">
        <v>53.846153846153847</v>
      </c>
      <c r="I112" s="3">
        <v>3.8461538461538458</v>
      </c>
      <c r="J112" s="26">
        <v>7.6923076923076916</v>
      </c>
      <c r="K112" s="26"/>
      <c r="L112" s="26">
        <v>39.244873846153851</v>
      </c>
      <c r="M112" s="26">
        <f>L112*2</f>
        <v>78.489747692307702</v>
      </c>
      <c r="N112" s="26">
        <f>L112*3</f>
        <v>117.73462153846155</v>
      </c>
      <c r="O112" s="26">
        <v>43.605415384615391</v>
      </c>
      <c r="P112" s="26">
        <f>O112*2</f>
        <v>87.210830769230782</v>
      </c>
      <c r="Q112" s="26">
        <f>O112*3</f>
        <v>130.81624615384618</v>
      </c>
      <c r="R112" s="26">
        <v>65.408123076923076</v>
      </c>
      <c r="S112" s="26">
        <f>R112*2</f>
        <v>130.81624615384615</v>
      </c>
      <c r="T112" s="26">
        <f>R112*3</f>
        <v>196.22436923076924</v>
      </c>
      <c r="U112" s="26">
        <v>98.112184615384621</v>
      </c>
      <c r="V112" s="26">
        <f>U112*2</f>
        <v>196.22436923076924</v>
      </c>
      <c r="W112" s="26">
        <f>U112*3</f>
        <v>294.33655384615383</v>
      </c>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3"/>
      <c r="BZ112" s="63"/>
      <c r="CA112" s="63"/>
      <c r="CB112" s="63"/>
      <c r="CC112" s="63"/>
      <c r="CD112" s="63"/>
      <c r="CE112" s="63"/>
      <c r="CF112" s="63"/>
      <c r="CG112" s="63"/>
      <c r="CH112" s="63"/>
      <c r="CI112" s="63"/>
      <c r="CJ112" s="63"/>
      <c r="CK112" s="63"/>
      <c r="CL112" s="63"/>
      <c r="CM112" s="63"/>
      <c r="CN112" s="63"/>
      <c r="CO112" s="63"/>
      <c r="CP112" s="63"/>
      <c r="CQ112" s="63"/>
      <c r="CR112" s="63"/>
      <c r="CS112" s="63"/>
      <c r="CT112" s="63"/>
      <c r="CU112" s="63"/>
      <c r="CV112" s="63"/>
      <c r="CW112" s="63"/>
      <c r="CX112" s="63"/>
      <c r="CY112" s="63"/>
      <c r="CZ112" s="63"/>
      <c r="DA112" s="63"/>
      <c r="DB112" s="63"/>
      <c r="DC112" s="63"/>
      <c r="DD112" s="63"/>
      <c r="DE112" s="63"/>
      <c r="DF112" s="63"/>
      <c r="DG112" s="63"/>
      <c r="DH112" s="63"/>
      <c r="DI112" s="63"/>
      <c r="DJ112" s="63"/>
      <c r="DK112" s="63"/>
      <c r="DL112" s="63"/>
      <c r="DM112" s="63"/>
      <c r="DN112" s="63"/>
      <c r="DO112" s="63"/>
      <c r="DP112" s="63"/>
      <c r="DQ112" s="63"/>
      <c r="DR112" s="63"/>
      <c r="DS112" s="63"/>
      <c r="DT112" s="63"/>
      <c r="DU112" s="63"/>
      <c r="DV112" s="63"/>
      <c r="DW112" s="63"/>
      <c r="DX112" s="63"/>
      <c r="DY112" s="63"/>
      <c r="DZ112" s="63"/>
      <c r="EA112" s="63"/>
      <c r="EB112" s="63"/>
      <c r="EC112" s="63"/>
      <c r="ED112" s="63"/>
      <c r="EE112" s="63"/>
      <c r="EF112" s="63"/>
      <c r="EG112" s="63"/>
      <c r="EH112" s="63"/>
      <c r="EI112" s="63"/>
      <c r="EJ112" s="63"/>
      <c r="EK112" s="63"/>
      <c r="EL112" s="63"/>
      <c r="EM112" s="63"/>
      <c r="EN112" s="63"/>
      <c r="EO112" s="63"/>
      <c r="EP112" s="63"/>
      <c r="EQ112" s="63"/>
      <c r="ER112" s="63"/>
      <c r="ES112" s="63"/>
      <c r="ET112" s="63"/>
      <c r="EU112" s="63"/>
      <c r="EV112" s="63"/>
      <c r="EW112" s="63"/>
      <c r="EX112" s="63"/>
      <c r="EY112" s="63"/>
      <c r="EZ112" s="63"/>
      <c r="FA112" s="63"/>
      <c r="FB112" s="63"/>
      <c r="FC112" s="63"/>
      <c r="FD112" s="63"/>
      <c r="FE112" s="63"/>
      <c r="FF112" s="63"/>
      <c r="FG112" s="63"/>
      <c r="FH112" s="63"/>
      <c r="FI112" s="63"/>
      <c r="FJ112" s="63"/>
      <c r="FK112" s="63"/>
      <c r="FL112" s="63"/>
      <c r="FM112" s="63"/>
      <c r="FN112" s="63"/>
      <c r="FO112" s="63"/>
      <c r="FP112" s="63"/>
      <c r="FQ112" s="63"/>
      <c r="FR112" s="63"/>
      <c r="FS112" s="63"/>
      <c r="FT112" s="63"/>
      <c r="FU112" s="63"/>
      <c r="FV112" s="63"/>
      <c r="FW112" s="63"/>
      <c r="FX112" s="63"/>
      <c r="FY112" s="63"/>
      <c r="FZ112" s="63"/>
      <c r="GA112" s="63"/>
      <c r="GB112" s="63"/>
      <c r="GC112" s="63"/>
      <c r="GD112" s="63"/>
      <c r="GE112" s="63"/>
      <c r="GF112" s="63"/>
      <c r="GG112" s="63"/>
      <c r="GH112" s="63"/>
      <c r="GI112" s="63"/>
      <c r="GJ112" s="63"/>
      <c r="GK112" s="63"/>
      <c r="GL112" s="63"/>
      <c r="GM112" s="63"/>
      <c r="GN112" s="63"/>
      <c r="GO112" s="63"/>
      <c r="GP112" s="63"/>
      <c r="GQ112" s="63"/>
      <c r="GR112" s="63"/>
      <c r="GS112" s="63"/>
      <c r="GT112" s="63"/>
      <c r="GU112" s="63"/>
      <c r="GV112" s="63"/>
      <c r="GW112" s="63"/>
      <c r="GX112" s="63"/>
      <c r="GY112" s="63"/>
      <c r="GZ112" s="63"/>
      <c r="HA112" s="63"/>
      <c r="HB112" s="63"/>
      <c r="HC112" s="63"/>
      <c r="HD112" s="63"/>
      <c r="HE112" s="63"/>
      <c r="HF112" s="63"/>
      <c r="HG112" s="63"/>
      <c r="HH112" s="63"/>
      <c r="HI112" s="63"/>
      <c r="HJ112" s="63"/>
      <c r="HK112" s="63"/>
      <c r="HL112" s="63"/>
      <c r="HM112" s="63"/>
      <c r="HN112" s="63"/>
      <c r="HO112" s="63"/>
      <c r="HP112" s="63"/>
      <c r="HQ112" s="63"/>
      <c r="HR112" s="63"/>
      <c r="HS112" s="63"/>
      <c r="HT112" s="63"/>
      <c r="HU112" s="63"/>
      <c r="HV112" s="63"/>
      <c r="HW112" s="63"/>
      <c r="HX112" s="63"/>
      <c r="HY112" s="63"/>
      <c r="HZ112" s="63"/>
      <c r="IA112" s="63"/>
      <c r="IB112" s="63"/>
      <c r="IC112" s="63"/>
      <c r="ID112" s="63"/>
      <c r="IE112" s="63"/>
      <c r="IF112" s="63"/>
      <c r="IG112" s="63"/>
      <c r="IH112" s="63"/>
      <c r="II112" s="63"/>
      <c r="IJ112" s="63"/>
      <c r="IK112" s="63"/>
      <c r="IL112" s="63"/>
      <c r="IM112" s="63"/>
      <c r="IN112" s="63"/>
      <c r="IO112" s="63"/>
      <c r="IP112" s="63"/>
      <c r="IQ112" s="63"/>
      <c r="IR112" s="63"/>
      <c r="IS112" s="63"/>
      <c r="IT112" s="63"/>
      <c r="IU112" s="63"/>
      <c r="IV112" s="63"/>
      <c r="IW112" s="63"/>
      <c r="IX112" s="63"/>
      <c r="IY112" s="63"/>
      <c r="IZ112" s="63"/>
      <c r="JA112" s="63"/>
      <c r="JB112" s="63"/>
      <c r="JC112" s="63"/>
      <c r="JD112" s="63"/>
      <c r="JE112" s="63"/>
      <c r="JF112" s="63"/>
      <c r="JG112" s="63"/>
      <c r="JH112" s="63"/>
      <c r="JI112" s="63"/>
      <c r="JJ112" s="63"/>
      <c r="JK112" s="63"/>
      <c r="JL112" s="63"/>
      <c r="JM112" s="63"/>
      <c r="JN112" s="63"/>
      <c r="JO112" s="63"/>
      <c r="JP112" s="63"/>
      <c r="JQ112" s="63"/>
      <c r="JR112" s="63"/>
      <c r="JS112" s="63"/>
      <c r="JT112" s="63"/>
      <c r="JU112" s="63"/>
      <c r="JV112" s="63"/>
      <c r="JW112" s="63"/>
      <c r="JX112" s="63"/>
      <c r="JY112" s="63"/>
      <c r="JZ112" s="63"/>
      <c r="KA112" s="63"/>
      <c r="KB112" s="63"/>
      <c r="KC112" s="63"/>
      <c r="KD112" s="63"/>
      <c r="KE112" s="63"/>
      <c r="KF112" s="63"/>
      <c r="KG112" s="63"/>
      <c r="KH112" s="63"/>
      <c r="KI112" s="63"/>
      <c r="KJ112" s="63"/>
      <c r="KK112" s="63"/>
      <c r="KL112" s="63"/>
      <c r="KM112" s="63"/>
      <c r="KN112" s="63"/>
      <c r="KO112" s="63"/>
      <c r="KP112" s="63"/>
      <c r="KQ112" s="63"/>
      <c r="KR112" s="63"/>
      <c r="KS112" s="63"/>
      <c r="KT112" s="63"/>
      <c r="KU112" s="63"/>
      <c r="KV112" s="63"/>
      <c r="KW112" s="63"/>
      <c r="KX112" s="23"/>
      <c r="KY112" s="23"/>
      <c r="KZ112" s="23"/>
      <c r="LA112" s="30"/>
      <c r="LB112" s="30"/>
      <c r="LC112" s="31"/>
      <c r="LD112" s="32"/>
      <c r="LE112" s="33"/>
    </row>
    <row r="113" spans="1:317" s="6" customFormat="1" ht="14.5" customHeight="1" x14ac:dyDescent="0.35">
      <c r="A113" s="557"/>
      <c r="B113" s="24">
        <v>5</v>
      </c>
      <c r="C113" s="171">
        <v>8.4600000000000009</v>
      </c>
      <c r="D113" s="171">
        <v>14.62</v>
      </c>
      <c r="E113" s="171">
        <v>20.76923076923077</v>
      </c>
      <c r="F113" s="171">
        <v>26.923076923076923</v>
      </c>
      <c r="G113" s="171">
        <v>33.076923076923073</v>
      </c>
      <c r="H113" s="171">
        <v>39.230769230769226</v>
      </c>
      <c r="I113" s="3">
        <v>3.0769230769230766</v>
      </c>
      <c r="J113" s="26">
        <v>6.1346153846153841</v>
      </c>
      <c r="K113" s="26"/>
      <c r="L113" s="26">
        <v>21.802707692307695</v>
      </c>
      <c r="M113" s="26">
        <f t="shared" ref="M113:M129" si="72">L113*2</f>
        <v>43.605415384615391</v>
      </c>
      <c r="N113" s="26">
        <f t="shared" ref="N113:N129" si="73">L113*3</f>
        <v>65.40812307692309</v>
      </c>
      <c r="O113" s="26">
        <v>24.225230769230773</v>
      </c>
      <c r="P113" s="26">
        <f t="shared" ref="P113:P129" si="74">O113*2</f>
        <v>48.450461538461546</v>
      </c>
      <c r="Q113" s="26">
        <f t="shared" ref="Q113:Q129" si="75">O113*3</f>
        <v>72.675692307692316</v>
      </c>
      <c r="R113" s="26">
        <v>36.337846153846158</v>
      </c>
      <c r="S113" s="26">
        <f t="shared" ref="S113:S129" si="76">R113*2</f>
        <v>72.675692307692316</v>
      </c>
      <c r="T113" s="26">
        <f t="shared" ref="T113:T129" si="77">R113*3</f>
        <v>109.01353846153847</v>
      </c>
      <c r="U113" s="26">
        <v>54.50676923076923</v>
      </c>
      <c r="V113" s="26">
        <f t="shared" ref="V113:V129" si="78">U113*2</f>
        <v>109.01353846153846</v>
      </c>
      <c r="W113" s="26">
        <f t="shared" ref="W113:W129" si="79">U113*3</f>
        <v>163.52030769230768</v>
      </c>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63"/>
      <c r="BD113" s="63"/>
      <c r="BE113" s="63"/>
      <c r="BF113" s="63"/>
      <c r="BG113" s="63"/>
      <c r="BH113" s="63"/>
      <c r="BI113" s="63"/>
      <c r="BJ113" s="63"/>
      <c r="BK113" s="63"/>
      <c r="BL113" s="63"/>
      <c r="BM113" s="63"/>
      <c r="BN113" s="63"/>
      <c r="BO113" s="63"/>
      <c r="BP113" s="63"/>
      <c r="BQ113" s="63"/>
      <c r="BR113" s="63"/>
      <c r="BS113" s="63"/>
      <c r="BT113" s="63"/>
      <c r="BU113" s="63"/>
      <c r="BV113" s="63"/>
      <c r="BW113" s="63"/>
      <c r="BX113" s="63"/>
      <c r="BY113" s="63"/>
      <c r="BZ113" s="63"/>
      <c r="CA113" s="63"/>
      <c r="CB113" s="63"/>
      <c r="CC113" s="63"/>
      <c r="CD113" s="63"/>
      <c r="CE113" s="63"/>
      <c r="CF113" s="63"/>
      <c r="CG113" s="63"/>
      <c r="CH113" s="63"/>
      <c r="CI113" s="63"/>
      <c r="CJ113" s="63"/>
      <c r="CK113" s="63"/>
      <c r="CL113" s="63"/>
      <c r="CM113" s="63"/>
      <c r="CN113" s="63"/>
      <c r="CO113" s="63"/>
      <c r="CP113" s="63"/>
      <c r="CQ113" s="63"/>
      <c r="CR113" s="63"/>
      <c r="CS113" s="63"/>
      <c r="CT113" s="63"/>
      <c r="CU113" s="63"/>
      <c r="CV113" s="63"/>
      <c r="CW113" s="63"/>
      <c r="CX113" s="63"/>
      <c r="CY113" s="63"/>
      <c r="CZ113" s="63"/>
      <c r="DA113" s="63"/>
      <c r="DB113" s="63"/>
      <c r="DC113" s="63"/>
      <c r="DD113" s="63"/>
      <c r="DE113" s="63"/>
      <c r="DF113" s="63"/>
      <c r="DG113" s="63"/>
      <c r="DH113" s="63"/>
      <c r="DI113" s="63"/>
      <c r="DJ113" s="63"/>
      <c r="DK113" s="63"/>
      <c r="DL113" s="63"/>
      <c r="DM113" s="63"/>
      <c r="DN113" s="63"/>
      <c r="DO113" s="63"/>
      <c r="DP113" s="63"/>
      <c r="DQ113" s="63"/>
      <c r="DR113" s="63"/>
      <c r="DS113" s="63"/>
      <c r="DT113" s="63"/>
      <c r="DU113" s="63"/>
      <c r="DV113" s="63"/>
      <c r="DW113" s="63"/>
      <c r="DX113" s="63"/>
      <c r="DY113" s="63"/>
      <c r="DZ113" s="63"/>
      <c r="EA113" s="63"/>
      <c r="EB113" s="63"/>
      <c r="EC113" s="63"/>
      <c r="ED113" s="63"/>
      <c r="EE113" s="63"/>
      <c r="EF113" s="63"/>
      <c r="EG113" s="63"/>
      <c r="EH113" s="63"/>
      <c r="EI113" s="63"/>
      <c r="EJ113" s="63"/>
      <c r="EK113" s="63"/>
      <c r="EL113" s="63"/>
      <c r="EM113" s="63"/>
      <c r="EN113" s="63"/>
      <c r="EO113" s="63"/>
      <c r="EP113" s="63"/>
      <c r="EQ113" s="63"/>
      <c r="ER113" s="63"/>
      <c r="ES113" s="63"/>
      <c r="ET113" s="63"/>
      <c r="EU113" s="63"/>
      <c r="EV113" s="63"/>
      <c r="EW113" s="63"/>
      <c r="EX113" s="63"/>
      <c r="EY113" s="63"/>
      <c r="EZ113" s="63"/>
      <c r="FA113" s="63"/>
      <c r="FB113" s="63"/>
      <c r="FC113" s="63"/>
      <c r="FD113" s="63"/>
      <c r="FE113" s="63"/>
      <c r="FF113" s="63"/>
      <c r="FG113" s="63"/>
      <c r="FH113" s="63"/>
      <c r="FI113" s="63"/>
      <c r="FJ113" s="63"/>
      <c r="FK113" s="63"/>
      <c r="FL113" s="63"/>
      <c r="FM113" s="63"/>
      <c r="FN113" s="63"/>
      <c r="FO113" s="63"/>
      <c r="FP113" s="63"/>
      <c r="FQ113" s="63"/>
      <c r="FR113" s="63"/>
      <c r="FS113" s="63"/>
      <c r="FT113" s="63"/>
      <c r="FU113" s="63"/>
      <c r="FV113" s="63"/>
      <c r="FW113" s="63"/>
      <c r="FX113" s="63"/>
      <c r="FY113" s="63"/>
      <c r="FZ113" s="63"/>
      <c r="GA113" s="63"/>
      <c r="GB113" s="63"/>
      <c r="GC113" s="63"/>
      <c r="GD113" s="63"/>
      <c r="GE113" s="63"/>
      <c r="GF113" s="63"/>
      <c r="GG113" s="63"/>
      <c r="GH113" s="63"/>
      <c r="GI113" s="63"/>
      <c r="GJ113" s="63"/>
      <c r="GK113" s="63"/>
      <c r="GL113" s="63"/>
      <c r="GM113" s="63"/>
      <c r="GN113" s="63"/>
      <c r="GO113" s="63"/>
      <c r="GP113" s="63"/>
      <c r="GQ113" s="63"/>
      <c r="GR113" s="63"/>
      <c r="GS113" s="63"/>
      <c r="GT113" s="63"/>
      <c r="GU113" s="63"/>
      <c r="GV113" s="63"/>
      <c r="GW113" s="63"/>
      <c r="GX113" s="63"/>
      <c r="GY113" s="63"/>
      <c r="GZ113" s="63"/>
      <c r="HA113" s="63"/>
      <c r="HB113" s="63"/>
      <c r="HC113" s="63"/>
      <c r="HD113" s="63"/>
      <c r="HE113" s="63"/>
      <c r="HF113" s="63"/>
      <c r="HG113" s="63"/>
      <c r="HH113" s="63"/>
      <c r="HI113" s="63"/>
      <c r="HJ113" s="63"/>
      <c r="HK113" s="63"/>
      <c r="HL113" s="63"/>
      <c r="HM113" s="63"/>
      <c r="HN113" s="63"/>
      <c r="HO113" s="63"/>
      <c r="HP113" s="63"/>
      <c r="HQ113" s="63"/>
      <c r="HR113" s="63"/>
      <c r="HS113" s="63"/>
      <c r="HT113" s="63"/>
      <c r="HU113" s="63"/>
      <c r="HV113" s="63"/>
      <c r="HW113" s="63"/>
      <c r="HX113" s="63"/>
      <c r="HY113" s="63"/>
      <c r="HZ113" s="63"/>
      <c r="IA113" s="63"/>
      <c r="IB113" s="63"/>
      <c r="IC113" s="63"/>
      <c r="ID113" s="63"/>
      <c r="IE113" s="63"/>
      <c r="IF113" s="63"/>
      <c r="IG113" s="63"/>
      <c r="IH113" s="63"/>
      <c r="II113" s="63"/>
      <c r="IJ113" s="63"/>
      <c r="IK113" s="63"/>
      <c r="IL113" s="63"/>
      <c r="IM113" s="63"/>
      <c r="IN113" s="63"/>
      <c r="IO113" s="63"/>
      <c r="IP113" s="63"/>
      <c r="IQ113" s="63"/>
      <c r="IR113" s="63"/>
      <c r="IS113" s="63"/>
      <c r="IT113" s="63"/>
      <c r="IU113" s="63"/>
      <c r="IV113" s="63"/>
      <c r="IW113" s="63"/>
      <c r="IX113" s="63"/>
      <c r="IY113" s="63"/>
      <c r="IZ113" s="63"/>
      <c r="JA113" s="63"/>
      <c r="JB113" s="63"/>
      <c r="JC113" s="63"/>
      <c r="JD113" s="63"/>
      <c r="JE113" s="63"/>
      <c r="JF113" s="63"/>
      <c r="JG113" s="63"/>
      <c r="JH113" s="63"/>
      <c r="JI113" s="63"/>
      <c r="JJ113" s="63"/>
      <c r="JK113" s="63"/>
      <c r="JL113" s="63"/>
      <c r="JM113" s="63"/>
      <c r="JN113" s="63"/>
      <c r="JO113" s="63"/>
      <c r="JP113" s="63"/>
      <c r="JQ113" s="63"/>
      <c r="JR113" s="63"/>
      <c r="JS113" s="63"/>
      <c r="JT113" s="63"/>
      <c r="JU113" s="63"/>
      <c r="JV113" s="63"/>
      <c r="JW113" s="63"/>
      <c r="JX113" s="63"/>
      <c r="JY113" s="63"/>
      <c r="JZ113" s="63"/>
      <c r="KA113" s="63"/>
      <c r="KB113" s="63"/>
      <c r="KC113" s="63"/>
      <c r="KD113" s="63"/>
      <c r="KE113" s="63"/>
      <c r="KF113" s="63"/>
      <c r="KG113" s="63"/>
      <c r="KH113" s="63"/>
      <c r="KI113" s="63"/>
      <c r="KJ113" s="63"/>
      <c r="KK113" s="63"/>
      <c r="KL113" s="63"/>
      <c r="KM113" s="63"/>
      <c r="KN113" s="63"/>
      <c r="KO113" s="63"/>
      <c r="KP113" s="63"/>
      <c r="KQ113" s="63"/>
      <c r="KR113" s="63"/>
      <c r="KS113" s="63"/>
      <c r="KT113" s="63"/>
      <c r="KU113" s="63"/>
      <c r="KV113" s="63"/>
      <c r="KW113" s="63"/>
      <c r="KX113" s="23"/>
      <c r="KY113" s="23"/>
      <c r="KZ113" s="23"/>
      <c r="LA113" s="30"/>
      <c r="LB113" s="30"/>
      <c r="LC113" s="31"/>
      <c r="LD113" s="32"/>
      <c r="LE113" s="33"/>
    </row>
    <row r="114" spans="1:317" s="6" customFormat="1" ht="14.5" customHeight="1" x14ac:dyDescent="0.35">
      <c r="A114" s="557"/>
      <c r="B114" s="24">
        <v>10</v>
      </c>
      <c r="C114" s="171">
        <v>6.92</v>
      </c>
      <c r="D114" s="171">
        <v>11.54</v>
      </c>
      <c r="E114" s="171">
        <v>16.153846153846153</v>
      </c>
      <c r="F114" s="171">
        <v>20.76923076923077</v>
      </c>
      <c r="G114" s="171">
        <v>25.384615384615383</v>
      </c>
      <c r="H114" s="171">
        <v>30</v>
      </c>
      <c r="I114" s="3">
        <v>2.6923076923076921</v>
      </c>
      <c r="J114" s="26">
        <v>5.2211538461538458</v>
      </c>
      <c r="K114" s="26"/>
      <c r="L114" s="26">
        <v>12.112615384615387</v>
      </c>
      <c r="M114" s="26">
        <f t="shared" si="72"/>
        <v>24.225230769230773</v>
      </c>
      <c r="N114" s="26">
        <f t="shared" si="73"/>
        <v>36.337846153846158</v>
      </c>
      <c r="O114" s="26">
        <v>13.45846153846154</v>
      </c>
      <c r="P114" s="26">
        <f t="shared" si="74"/>
        <v>26.91692307692308</v>
      </c>
      <c r="Q114" s="26">
        <f t="shared" si="75"/>
        <v>40.375384615384618</v>
      </c>
      <c r="R114" s="26">
        <v>20.187692307692306</v>
      </c>
      <c r="S114" s="26">
        <f t="shared" si="76"/>
        <v>40.375384615384611</v>
      </c>
      <c r="T114" s="26">
        <f t="shared" si="77"/>
        <v>60.56307692307692</v>
      </c>
      <c r="U114" s="26">
        <v>30.28153846153846</v>
      </c>
      <c r="V114" s="26">
        <f t="shared" si="78"/>
        <v>60.56307692307692</v>
      </c>
      <c r="W114" s="26">
        <f t="shared" si="79"/>
        <v>90.844615384615381</v>
      </c>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63"/>
      <c r="BD114" s="63"/>
      <c r="BE114" s="63"/>
      <c r="BF114" s="63"/>
      <c r="BG114" s="63"/>
      <c r="BH114" s="63"/>
      <c r="BI114" s="63"/>
      <c r="BJ114" s="63"/>
      <c r="BK114" s="63"/>
      <c r="BL114" s="63"/>
      <c r="BM114" s="63"/>
      <c r="BN114" s="63"/>
      <c r="BO114" s="63"/>
      <c r="BP114" s="63"/>
      <c r="BQ114" s="63"/>
      <c r="BR114" s="63"/>
      <c r="BS114" s="63"/>
      <c r="BT114" s="63"/>
      <c r="BU114" s="63"/>
      <c r="BV114" s="63"/>
      <c r="BW114" s="63"/>
      <c r="BX114" s="63"/>
      <c r="BY114" s="63"/>
      <c r="BZ114" s="63"/>
      <c r="CA114" s="63"/>
      <c r="CB114" s="63"/>
      <c r="CC114" s="63"/>
      <c r="CD114" s="63"/>
      <c r="CE114" s="63"/>
      <c r="CF114" s="63"/>
      <c r="CG114" s="63"/>
      <c r="CH114" s="63"/>
      <c r="CI114" s="63"/>
      <c r="CJ114" s="63"/>
      <c r="CK114" s="63"/>
      <c r="CL114" s="63"/>
      <c r="CM114" s="63"/>
      <c r="CN114" s="63"/>
      <c r="CO114" s="63"/>
      <c r="CP114" s="63"/>
      <c r="CQ114" s="63"/>
      <c r="CR114" s="63"/>
      <c r="CS114" s="63"/>
      <c r="CT114" s="63"/>
      <c r="CU114" s="63"/>
      <c r="CV114" s="63"/>
      <c r="CW114" s="63"/>
      <c r="CX114" s="63"/>
      <c r="CY114" s="63"/>
      <c r="CZ114" s="63"/>
      <c r="DA114" s="63"/>
      <c r="DB114" s="63"/>
      <c r="DC114" s="63"/>
      <c r="DD114" s="63"/>
      <c r="DE114" s="63"/>
      <c r="DF114" s="63"/>
      <c r="DG114" s="63"/>
      <c r="DH114" s="63"/>
      <c r="DI114" s="63"/>
      <c r="DJ114" s="63"/>
      <c r="DK114" s="63"/>
      <c r="DL114" s="63"/>
      <c r="DM114" s="63"/>
      <c r="DN114" s="63"/>
      <c r="DO114" s="63"/>
      <c r="DP114" s="63"/>
      <c r="DQ114" s="63"/>
      <c r="DR114" s="63"/>
      <c r="DS114" s="63"/>
      <c r="DT114" s="63"/>
      <c r="DU114" s="63"/>
      <c r="DV114" s="63"/>
      <c r="DW114" s="63"/>
      <c r="DX114" s="63"/>
      <c r="DY114" s="63"/>
      <c r="DZ114" s="63"/>
      <c r="EA114" s="63"/>
      <c r="EB114" s="63"/>
      <c r="EC114" s="63"/>
      <c r="ED114" s="63"/>
      <c r="EE114" s="63"/>
      <c r="EF114" s="63"/>
      <c r="EG114" s="63"/>
      <c r="EH114" s="63"/>
      <c r="EI114" s="63"/>
      <c r="EJ114" s="63"/>
      <c r="EK114" s="63"/>
      <c r="EL114" s="63"/>
      <c r="EM114" s="63"/>
      <c r="EN114" s="63"/>
      <c r="EO114" s="63"/>
      <c r="EP114" s="63"/>
      <c r="EQ114" s="63"/>
      <c r="ER114" s="63"/>
      <c r="ES114" s="63"/>
      <c r="ET114" s="63"/>
      <c r="EU114" s="63"/>
      <c r="EV114" s="63"/>
      <c r="EW114" s="63"/>
      <c r="EX114" s="63"/>
      <c r="EY114" s="63"/>
      <c r="EZ114" s="63"/>
      <c r="FA114" s="63"/>
      <c r="FB114" s="63"/>
      <c r="FC114" s="63"/>
      <c r="FD114" s="63"/>
      <c r="FE114" s="63"/>
      <c r="FF114" s="63"/>
      <c r="FG114" s="63"/>
      <c r="FH114" s="63"/>
      <c r="FI114" s="63"/>
      <c r="FJ114" s="63"/>
      <c r="FK114" s="63"/>
      <c r="FL114" s="63"/>
      <c r="FM114" s="63"/>
      <c r="FN114" s="63"/>
      <c r="FO114" s="63"/>
      <c r="FP114" s="63"/>
      <c r="FQ114" s="63"/>
      <c r="FR114" s="63"/>
      <c r="FS114" s="63"/>
      <c r="FT114" s="63"/>
      <c r="FU114" s="63"/>
      <c r="FV114" s="63"/>
      <c r="FW114" s="63"/>
      <c r="FX114" s="63"/>
      <c r="FY114" s="63"/>
      <c r="FZ114" s="63"/>
      <c r="GA114" s="63"/>
      <c r="GB114" s="63"/>
      <c r="GC114" s="63"/>
      <c r="GD114" s="63"/>
      <c r="GE114" s="63"/>
      <c r="GF114" s="63"/>
      <c r="GG114" s="63"/>
      <c r="GH114" s="63"/>
      <c r="GI114" s="63"/>
      <c r="GJ114" s="63"/>
      <c r="GK114" s="63"/>
      <c r="GL114" s="63"/>
      <c r="GM114" s="63"/>
      <c r="GN114" s="63"/>
      <c r="GO114" s="63"/>
      <c r="GP114" s="63"/>
      <c r="GQ114" s="63"/>
      <c r="GR114" s="63"/>
      <c r="GS114" s="63"/>
      <c r="GT114" s="63"/>
      <c r="GU114" s="63"/>
      <c r="GV114" s="63"/>
      <c r="GW114" s="63"/>
      <c r="GX114" s="63"/>
      <c r="GY114" s="63"/>
      <c r="GZ114" s="63"/>
      <c r="HA114" s="63"/>
      <c r="HB114" s="63"/>
      <c r="HC114" s="63"/>
      <c r="HD114" s="63"/>
      <c r="HE114" s="63"/>
      <c r="HF114" s="63"/>
      <c r="HG114" s="63"/>
      <c r="HH114" s="63"/>
      <c r="HI114" s="63"/>
      <c r="HJ114" s="63"/>
      <c r="HK114" s="63"/>
      <c r="HL114" s="63"/>
      <c r="HM114" s="63"/>
      <c r="HN114" s="63"/>
      <c r="HO114" s="63"/>
      <c r="HP114" s="63"/>
      <c r="HQ114" s="63"/>
      <c r="HR114" s="63"/>
      <c r="HS114" s="63"/>
      <c r="HT114" s="63"/>
      <c r="HU114" s="63"/>
      <c r="HV114" s="63"/>
      <c r="HW114" s="63"/>
      <c r="HX114" s="63"/>
      <c r="HY114" s="63"/>
      <c r="HZ114" s="63"/>
      <c r="IA114" s="63"/>
      <c r="IB114" s="63"/>
      <c r="IC114" s="63"/>
      <c r="ID114" s="63"/>
      <c r="IE114" s="63"/>
      <c r="IF114" s="63"/>
      <c r="IG114" s="63"/>
      <c r="IH114" s="63"/>
      <c r="II114" s="63"/>
      <c r="IJ114" s="63"/>
      <c r="IK114" s="63"/>
      <c r="IL114" s="63"/>
      <c r="IM114" s="63"/>
      <c r="IN114" s="63"/>
      <c r="IO114" s="63"/>
      <c r="IP114" s="63"/>
      <c r="IQ114" s="63"/>
      <c r="IR114" s="63"/>
      <c r="IS114" s="63"/>
      <c r="IT114" s="63"/>
      <c r="IU114" s="63"/>
      <c r="IV114" s="63"/>
      <c r="IW114" s="63"/>
      <c r="IX114" s="63"/>
      <c r="IY114" s="63"/>
      <c r="IZ114" s="63"/>
      <c r="JA114" s="63"/>
      <c r="JB114" s="63"/>
      <c r="JC114" s="63"/>
      <c r="JD114" s="63"/>
      <c r="JE114" s="63"/>
      <c r="JF114" s="63"/>
      <c r="JG114" s="63"/>
      <c r="JH114" s="63"/>
      <c r="JI114" s="63"/>
      <c r="JJ114" s="63"/>
      <c r="JK114" s="63"/>
      <c r="JL114" s="63"/>
      <c r="JM114" s="63"/>
      <c r="JN114" s="63"/>
      <c r="JO114" s="63"/>
      <c r="JP114" s="63"/>
      <c r="JQ114" s="63"/>
      <c r="JR114" s="63"/>
      <c r="JS114" s="63"/>
      <c r="JT114" s="63"/>
      <c r="JU114" s="63"/>
      <c r="JV114" s="63"/>
      <c r="JW114" s="63"/>
      <c r="JX114" s="63"/>
      <c r="JY114" s="63"/>
      <c r="JZ114" s="63"/>
      <c r="KA114" s="63"/>
      <c r="KB114" s="63"/>
      <c r="KC114" s="63"/>
      <c r="KD114" s="63"/>
      <c r="KE114" s="63"/>
      <c r="KF114" s="63"/>
      <c r="KG114" s="63"/>
      <c r="KH114" s="63"/>
      <c r="KI114" s="63"/>
      <c r="KJ114" s="63"/>
      <c r="KK114" s="63"/>
      <c r="KL114" s="63"/>
      <c r="KM114" s="63"/>
      <c r="KN114" s="63"/>
      <c r="KO114" s="63"/>
      <c r="KP114" s="63"/>
      <c r="KQ114" s="63"/>
      <c r="KR114" s="63"/>
      <c r="KS114" s="63"/>
      <c r="KT114" s="63"/>
      <c r="KU114" s="63"/>
      <c r="KV114" s="63"/>
      <c r="KW114" s="63"/>
      <c r="KX114" s="23"/>
      <c r="KY114" s="23"/>
      <c r="KZ114" s="23"/>
      <c r="LA114" s="30"/>
      <c r="LB114" s="30"/>
      <c r="LC114" s="31"/>
      <c r="LD114" s="32"/>
      <c r="LE114" s="33"/>
    </row>
    <row r="115" spans="1:317" s="6" customFormat="1" ht="14.5" customHeight="1" x14ac:dyDescent="0.35">
      <c r="A115" s="557"/>
      <c r="B115" s="24">
        <v>15</v>
      </c>
      <c r="C115" s="171">
        <v>5.38</v>
      </c>
      <c r="D115" s="171">
        <v>8.4600000000000009</v>
      </c>
      <c r="E115" s="171">
        <v>11.538461538461538</v>
      </c>
      <c r="F115" s="171">
        <v>14.615384615384615</v>
      </c>
      <c r="G115" s="171">
        <v>17.692307692307693</v>
      </c>
      <c r="H115" s="171">
        <v>20.76923076923077</v>
      </c>
      <c r="I115" s="3">
        <v>2.3076923076923075</v>
      </c>
      <c r="J115" s="26">
        <v>4.3076923076923075</v>
      </c>
      <c r="K115" s="26"/>
      <c r="L115" s="26">
        <v>6.72923076923077</v>
      </c>
      <c r="M115" s="26">
        <f t="shared" si="72"/>
        <v>13.45846153846154</v>
      </c>
      <c r="N115" s="26">
        <f t="shared" si="73"/>
        <v>20.187692307692309</v>
      </c>
      <c r="O115" s="26">
        <v>7.476923076923077</v>
      </c>
      <c r="P115" s="26">
        <f t="shared" si="74"/>
        <v>14.953846153846154</v>
      </c>
      <c r="Q115" s="26">
        <f t="shared" si="75"/>
        <v>22.430769230769229</v>
      </c>
      <c r="R115" s="26">
        <v>11.215384615384615</v>
      </c>
      <c r="S115" s="26">
        <f t="shared" si="76"/>
        <v>22.430769230769229</v>
      </c>
      <c r="T115" s="26">
        <f t="shared" si="77"/>
        <v>33.646153846153844</v>
      </c>
      <c r="U115" s="26">
        <v>16.823076923076922</v>
      </c>
      <c r="V115" s="26">
        <f t="shared" si="78"/>
        <v>33.646153846153844</v>
      </c>
      <c r="W115" s="26">
        <f t="shared" si="79"/>
        <v>50.469230769230762</v>
      </c>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63"/>
      <c r="BD115" s="63"/>
      <c r="BE115" s="63"/>
      <c r="BF115" s="63"/>
      <c r="BG115" s="63"/>
      <c r="BH115" s="63"/>
      <c r="BI115" s="63"/>
      <c r="BJ115" s="63"/>
      <c r="BK115" s="63"/>
      <c r="BL115" s="63"/>
      <c r="BM115" s="63"/>
      <c r="BN115" s="63"/>
      <c r="BO115" s="63"/>
      <c r="BP115" s="63"/>
      <c r="BQ115" s="63"/>
      <c r="BR115" s="63"/>
      <c r="BS115" s="63"/>
      <c r="BT115" s="63"/>
      <c r="BU115" s="63"/>
      <c r="BV115" s="63"/>
      <c r="BW115" s="63"/>
      <c r="BX115" s="63"/>
      <c r="BY115" s="63"/>
      <c r="BZ115" s="63"/>
      <c r="CA115" s="63"/>
      <c r="CB115" s="63"/>
      <c r="CC115" s="63"/>
      <c r="CD115" s="63"/>
      <c r="CE115" s="63"/>
      <c r="CF115" s="63"/>
      <c r="CG115" s="63"/>
      <c r="CH115" s="63"/>
      <c r="CI115" s="63"/>
      <c r="CJ115" s="63"/>
      <c r="CK115" s="63"/>
      <c r="CL115" s="63"/>
      <c r="CM115" s="63"/>
      <c r="CN115" s="63"/>
      <c r="CO115" s="63"/>
      <c r="CP115" s="63"/>
      <c r="CQ115" s="63"/>
      <c r="CR115" s="63"/>
      <c r="CS115" s="63"/>
      <c r="CT115" s="63"/>
      <c r="CU115" s="63"/>
      <c r="CV115" s="63"/>
      <c r="CW115" s="63"/>
      <c r="CX115" s="63"/>
      <c r="CY115" s="63"/>
      <c r="CZ115" s="63"/>
      <c r="DA115" s="63"/>
      <c r="DB115" s="63"/>
      <c r="DC115" s="63"/>
      <c r="DD115" s="63"/>
      <c r="DE115" s="63"/>
      <c r="DF115" s="63"/>
      <c r="DG115" s="63"/>
      <c r="DH115" s="63"/>
      <c r="DI115" s="63"/>
      <c r="DJ115" s="63"/>
      <c r="DK115" s="63"/>
      <c r="DL115" s="63"/>
      <c r="DM115" s="63"/>
      <c r="DN115" s="63"/>
      <c r="DO115" s="63"/>
      <c r="DP115" s="63"/>
      <c r="DQ115" s="63"/>
      <c r="DR115" s="63"/>
      <c r="DS115" s="63"/>
      <c r="DT115" s="63"/>
      <c r="DU115" s="63"/>
      <c r="DV115" s="63"/>
      <c r="DW115" s="63"/>
      <c r="DX115" s="63"/>
      <c r="DY115" s="63"/>
      <c r="DZ115" s="63"/>
      <c r="EA115" s="63"/>
      <c r="EB115" s="63"/>
      <c r="EC115" s="63"/>
      <c r="ED115" s="63"/>
      <c r="EE115" s="63"/>
      <c r="EF115" s="63"/>
      <c r="EG115" s="63"/>
      <c r="EH115" s="63"/>
      <c r="EI115" s="63"/>
      <c r="EJ115" s="63"/>
      <c r="EK115" s="63"/>
      <c r="EL115" s="63"/>
      <c r="EM115" s="63"/>
      <c r="EN115" s="63"/>
      <c r="EO115" s="63"/>
      <c r="EP115" s="63"/>
      <c r="EQ115" s="63"/>
      <c r="ER115" s="63"/>
      <c r="ES115" s="63"/>
      <c r="ET115" s="63"/>
      <c r="EU115" s="63"/>
      <c r="EV115" s="63"/>
      <c r="EW115" s="63"/>
      <c r="EX115" s="63"/>
      <c r="EY115" s="63"/>
      <c r="EZ115" s="63"/>
      <c r="FA115" s="63"/>
      <c r="FB115" s="63"/>
      <c r="FC115" s="63"/>
      <c r="FD115" s="63"/>
      <c r="FE115" s="63"/>
      <c r="FF115" s="63"/>
      <c r="FG115" s="63"/>
      <c r="FH115" s="63"/>
      <c r="FI115" s="63"/>
      <c r="FJ115" s="63"/>
      <c r="FK115" s="63"/>
      <c r="FL115" s="63"/>
      <c r="FM115" s="63"/>
      <c r="FN115" s="63"/>
      <c r="FO115" s="63"/>
      <c r="FP115" s="63"/>
      <c r="FQ115" s="63"/>
      <c r="FR115" s="63"/>
      <c r="FS115" s="63"/>
      <c r="FT115" s="63"/>
      <c r="FU115" s="63"/>
      <c r="FV115" s="63"/>
      <c r="FW115" s="63"/>
      <c r="FX115" s="63"/>
      <c r="FY115" s="63"/>
      <c r="FZ115" s="63"/>
      <c r="GA115" s="63"/>
      <c r="GB115" s="63"/>
      <c r="GC115" s="63"/>
      <c r="GD115" s="63"/>
      <c r="GE115" s="63"/>
      <c r="GF115" s="63"/>
      <c r="GG115" s="63"/>
      <c r="GH115" s="63"/>
      <c r="GI115" s="63"/>
      <c r="GJ115" s="63"/>
      <c r="GK115" s="63"/>
      <c r="GL115" s="63"/>
      <c r="GM115" s="63"/>
      <c r="GN115" s="63"/>
      <c r="GO115" s="63"/>
      <c r="GP115" s="63"/>
      <c r="GQ115" s="63"/>
      <c r="GR115" s="63"/>
      <c r="GS115" s="63"/>
      <c r="GT115" s="63"/>
      <c r="GU115" s="63"/>
      <c r="GV115" s="63"/>
      <c r="GW115" s="63"/>
      <c r="GX115" s="63"/>
      <c r="GY115" s="63"/>
      <c r="GZ115" s="63"/>
      <c r="HA115" s="63"/>
      <c r="HB115" s="63"/>
      <c r="HC115" s="63"/>
      <c r="HD115" s="63"/>
      <c r="HE115" s="63"/>
      <c r="HF115" s="63"/>
      <c r="HG115" s="63"/>
      <c r="HH115" s="63"/>
      <c r="HI115" s="63"/>
      <c r="HJ115" s="63"/>
      <c r="HK115" s="63"/>
      <c r="HL115" s="63"/>
      <c r="HM115" s="63"/>
      <c r="HN115" s="63"/>
      <c r="HO115" s="63"/>
      <c r="HP115" s="63"/>
      <c r="HQ115" s="63"/>
      <c r="HR115" s="63"/>
      <c r="HS115" s="63"/>
      <c r="HT115" s="63"/>
      <c r="HU115" s="63"/>
      <c r="HV115" s="63"/>
      <c r="HW115" s="63"/>
      <c r="HX115" s="63"/>
      <c r="HY115" s="63"/>
      <c r="HZ115" s="63"/>
      <c r="IA115" s="63"/>
      <c r="IB115" s="63"/>
      <c r="IC115" s="63"/>
      <c r="ID115" s="63"/>
      <c r="IE115" s="63"/>
      <c r="IF115" s="63"/>
      <c r="IG115" s="63"/>
      <c r="IH115" s="63"/>
      <c r="II115" s="63"/>
      <c r="IJ115" s="63"/>
      <c r="IK115" s="63"/>
      <c r="IL115" s="63"/>
      <c r="IM115" s="63"/>
      <c r="IN115" s="63"/>
      <c r="IO115" s="63"/>
      <c r="IP115" s="63"/>
      <c r="IQ115" s="63"/>
      <c r="IR115" s="63"/>
      <c r="IS115" s="63"/>
      <c r="IT115" s="63"/>
      <c r="IU115" s="63"/>
      <c r="IV115" s="63"/>
      <c r="IW115" s="63"/>
      <c r="IX115" s="63"/>
      <c r="IY115" s="63"/>
      <c r="IZ115" s="63"/>
      <c r="JA115" s="63"/>
      <c r="JB115" s="63"/>
      <c r="JC115" s="63"/>
      <c r="JD115" s="63"/>
      <c r="JE115" s="63"/>
      <c r="JF115" s="63"/>
      <c r="JG115" s="63"/>
      <c r="JH115" s="63"/>
      <c r="JI115" s="63"/>
      <c r="JJ115" s="63"/>
      <c r="JK115" s="63"/>
      <c r="JL115" s="63"/>
      <c r="JM115" s="63"/>
      <c r="JN115" s="63"/>
      <c r="JO115" s="63"/>
      <c r="JP115" s="63"/>
      <c r="JQ115" s="63"/>
      <c r="JR115" s="63"/>
      <c r="JS115" s="63"/>
      <c r="JT115" s="63"/>
      <c r="JU115" s="63"/>
      <c r="JV115" s="63"/>
      <c r="JW115" s="63"/>
      <c r="JX115" s="63"/>
      <c r="JY115" s="63"/>
      <c r="JZ115" s="63"/>
      <c r="KA115" s="63"/>
      <c r="KB115" s="63"/>
      <c r="KC115" s="63"/>
      <c r="KD115" s="63"/>
      <c r="KE115" s="63"/>
      <c r="KF115" s="63"/>
      <c r="KG115" s="63"/>
      <c r="KH115" s="63"/>
      <c r="KI115" s="63"/>
      <c r="KJ115" s="63"/>
      <c r="KK115" s="63"/>
      <c r="KL115" s="63"/>
      <c r="KM115" s="63"/>
      <c r="KN115" s="63"/>
      <c r="KO115" s="63"/>
      <c r="KP115" s="63"/>
      <c r="KQ115" s="63"/>
      <c r="KR115" s="63"/>
      <c r="KS115" s="63"/>
      <c r="KT115" s="63"/>
      <c r="KU115" s="63"/>
      <c r="KV115" s="63"/>
      <c r="KW115" s="63"/>
      <c r="KX115" s="23"/>
      <c r="KY115" s="23"/>
      <c r="KZ115" s="23"/>
      <c r="LA115" s="30"/>
      <c r="LB115" s="30"/>
      <c r="LC115" s="31"/>
      <c r="LD115" s="32"/>
      <c r="LE115" s="33"/>
    </row>
    <row r="116" spans="1:317" s="6" customFormat="1" ht="14.5" customHeight="1" x14ac:dyDescent="0.35">
      <c r="A116" s="557"/>
      <c r="B116" s="24">
        <v>25</v>
      </c>
      <c r="C116" s="171">
        <v>3.85</v>
      </c>
      <c r="D116" s="171">
        <v>6.15</v>
      </c>
      <c r="E116" s="171">
        <v>8.4615384615384617</v>
      </c>
      <c r="F116" s="171">
        <v>10.769230769230768</v>
      </c>
      <c r="G116" s="171">
        <v>13.076923076923077</v>
      </c>
      <c r="H116" s="171">
        <v>15.384615384615383</v>
      </c>
      <c r="I116" s="3">
        <v>1.9230769230769229</v>
      </c>
      <c r="J116" s="26">
        <v>4.0384615384615392</v>
      </c>
      <c r="K116" s="26"/>
      <c r="L116" s="26">
        <v>3.7384615384615385</v>
      </c>
      <c r="M116" s="26">
        <f t="shared" si="72"/>
        <v>7.476923076923077</v>
      </c>
      <c r="N116" s="26">
        <f t="shared" si="73"/>
        <v>11.215384615384615</v>
      </c>
      <c r="O116" s="26">
        <v>4.1538461538461542</v>
      </c>
      <c r="P116" s="26">
        <f t="shared" si="74"/>
        <v>8.3076923076923084</v>
      </c>
      <c r="Q116" s="26">
        <f t="shared" si="75"/>
        <v>12.461538461538463</v>
      </c>
      <c r="R116" s="26">
        <v>6.2307692307692299</v>
      </c>
      <c r="S116" s="26">
        <f t="shared" si="76"/>
        <v>12.46153846153846</v>
      </c>
      <c r="T116" s="26">
        <f t="shared" si="77"/>
        <v>18.69230769230769</v>
      </c>
      <c r="U116" s="26">
        <v>9.3461538461538467</v>
      </c>
      <c r="V116" s="26">
        <f t="shared" si="78"/>
        <v>18.692307692307693</v>
      </c>
      <c r="W116" s="26">
        <f t="shared" si="79"/>
        <v>28.03846153846154</v>
      </c>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63"/>
      <c r="BD116" s="63"/>
      <c r="BE116" s="63"/>
      <c r="BF116" s="63"/>
      <c r="BG116" s="63"/>
      <c r="BH116" s="63"/>
      <c r="BI116" s="63"/>
      <c r="BJ116" s="63"/>
      <c r="BK116" s="63"/>
      <c r="BL116" s="63"/>
      <c r="BM116" s="63"/>
      <c r="BN116" s="63"/>
      <c r="BO116" s="63"/>
      <c r="BP116" s="63"/>
      <c r="BQ116" s="63"/>
      <c r="BR116" s="63"/>
      <c r="BS116" s="63"/>
      <c r="BT116" s="63"/>
      <c r="BU116" s="63"/>
      <c r="BV116" s="63"/>
      <c r="BW116" s="63"/>
      <c r="BX116" s="63"/>
      <c r="BY116" s="63"/>
      <c r="BZ116" s="63"/>
      <c r="CA116" s="63"/>
      <c r="CB116" s="63"/>
      <c r="CC116" s="63"/>
      <c r="CD116" s="63"/>
      <c r="CE116" s="63"/>
      <c r="CF116" s="63"/>
      <c r="CG116" s="63"/>
      <c r="CH116" s="63"/>
      <c r="CI116" s="63"/>
      <c r="CJ116" s="63"/>
      <c r="CK116" s="63"/>
      <c r="CL116" s="63"/>
      <c r="CM116" s="63"/>
      <c r="CN116" s="63"/>
      <c r="CO116" s="63"/>
      <c r="CP116" s="63"/>
      <c r="CQ116" s="63"/>
      <c r="CR116" s="63"/>
      <c r="CS116" s="63"/>
      <c r="CT116" s="63"/>
      <c r="CU116" s="63"/>
      <c r="CV116" s="63"/>
      <c r="CW116" s="63"/>
      <c r="CX116" s="63"/>
      <c r="CY116" s="63"/>
      <c r="CZ116" s="63"/>
      <c r="DA116" s="63"/>
      <c r="DB116" s="63"/>
      <c r="DC116" s="63"/>
      <c r="DD116" s="63"/>
      <c r="DE116" s="63"/>
      <c r="DF116" s="63"/>
      <c r="DG116" s="63"/>
      <c r="DH116" s="63"/>
      <c r="DI116" s="63"/>
      <c r="DJ116" s="63"/>
      <c r="DK116" s="63"/>
      <c r="DL116" s="63"/>
      <c r="DM116" s="63"/>
      <c r="DN116" s="63"/>
      <c r="DO116" s="63"/>
      <c r="DP116" s="63"/>
      <c r="DQ116" s="63"/>
      <c r="DR116" s="63"/>
      <c r="DS116" s="63"/>
      <c r="DT116" s="63"/>
      <c r="DU116" s="63"/>
      <c r="DV116" s="63"/>
      <c r="DW116" s="63"/>
      <c r="DX116" s="63"/>
      <c r="DY116" s="63"/>
      <c r="DZ116" s="63"/>
      <c r="EA116" s="63"/>
      <c r="EB116" s="63"/>
      <c r="EC116" s="63"/>
      <c r="ED116" s="63"/>
      <c r="EE116" s="63"/>
      <c r="EF116" s="63"/>
      <c r="EG116" s="63"/>
      <c r="EH116" s="63"/>
      <c r="EI116" s="63"/>
      <c r="EJ116" s="63"/>
      <c r="EK116" s="63"/>
      <c r="EL116" s="63"/>
      <c r="EM116" s="63"/>
      <c r="EN116" s="63"/>
      <c r="EO116" s="63"/>
      <c r="EP116" s="63"/>
      <c r="EQ116" s="63"/>
      <c r="ER116" s="63"/>
      <c r="ES116" s="63"/>
      <c r="ET116" s="63"/>
      <c r="EU116" s="63"/>
      <c r="EV116" s="63"/>
      <c r="EW116" s="63"/>
      <c r="EX116" s="63"/>
      <c r="EY116" s="63"/>
      <c r="EZ116" s="63"/>
      <c r="FA116" s="63"/>
      <c r="FB116" s="63"/>
      <c r="FC116" s="63"/>
      <c r="FD116" s="63"/>
      <c r="FE116" s="63"/>
      <c r="FF116" s="63"/>
      <c r="FG116" s="63"/>
      <c r="FH116" s="63"/>
      <c r="FI116" s="63"/>
      <c r="FJ116" s="63"/>
      <c r="FK116" s="63"/>
      <c r="FL116" s="63"/>
      <c r="FM116" s="63"/>
      <c r="FN116" s="63"/>
      <c r="FO116" s="63"/>
      <c r="FP116" s="63"/>
      <c r="FQ116" s="63"/>
      <c r="FR116" s="63"/>
      <c r="FS116" s="63"/>
      <c r="FT116" s="63"/>
      <c r="FU116" s="63"/>
      <c r="FV116" s="63"/>
      <c r="FW116" s="63"/>
      <c r="FX116" s="63"/>
      <c r="FY116" s="63"/>
      <c r="FZ116" s="63"/>
      <c r="GA116" s="63"/>
      <c r="GB116" s="63"/>
      <c r="GC116" s="63"/>
      <c r="GD116" s="63"/>
      <c r="GE116" s="63"/>
      <c r="GF116" s="63"/>
      <c r="GG116" s="63"/>
      <c r="GH116" s="63"/>
      <c r="GI116" s="63"/>
      <c r="GJ116" s="63"/>
      <c r="GK116" s="63"/>
      <c r="GL116" s="63"/>
      <c r="GM116" s="63"/>
      <c r="GN116" s="63"/>
      <c r="GO116" s="63"/>
      <c r="GP116" s="63"/>
      <c r="GQ116" s="63"/>
      <c r="GR116" s="63"/>
      <c r="GS116" s="63"/>
      <c r="GT116" s="63"/>
      <c r="GU116" s="63"/>
      <c r="GV116" s="63"/>
      <c r="GW116" s="63"/>
      <c r="GX116" s="63"/>
      <c r="GY116" s="63"/>
      <c r="GZ116" s="63"/>
      <c r="HA116" s="63"/>
      <c r="HB116" s="63"/>
      <c r="HC116" s="63"/>
      <c r="HD116" s="63"/>
      <c r="HE116" s="63"/>
      <c r="HF116" s="63"/>
      <c r="HG116" s="63"/>
      <c r="HH116" s="63"/>
      <c r="HI116" s="63"/>
      <c r="HJ116" s="63"/>
      <c r="HK116" s="63"/>
      <c r="HL116" s="63"/>
      <c r="HM116" s="63"/>
      <c r="HN116" s="63"/>
      <c r="HO116" s="63"/>
      <c r="HP116" s="63"/>
      <c r="HQ116" s="63"/>
      <c r="HR116" s="63"/>
      <c r="HS116" s="63"/>
      <c r="HT116" s="63"/>
      <c r="HU116" s="63"/>
      <c r="HV116" s="63"/>
      <c r="HW116" s="63"/>
      <c r="HX116" s="63"/>
      <c r="HY116" s="63"/>
      <c r="HZ116" s="63"/>
      <c r="IA116" s="63"/>
      <c r="IB116" s="63"/>
      <c r="IC116" s="63"/>
      <c r="ID116" s="63"/>
      <c r="IE116" s="63"/>
      <c r="IF116" s="63"/>
      <c r="IG116" s="63"/>
      <c r="IH116" s="63"/>
      <c r="II116" s="63"/>
      <c r="IJ116" s="63"/>
      <c r="IK116" s="63"/>
      <c r="IL116" s="63"/>
      <c r="IM116" s="63"/>
      <c r="IN116" s="63"/>
      <c r="IO116" s="63"/>
      <c r="IP116" s="63"/>
      <c r="IQ116" s="63"/>
      <c r="IR116" s="63"/>
      <c r="IS116" s="63"/>
      <c r="IT116" s="63"/>
      <c r="IU116" s="63"/>
      <c r="IV116" s="63"/>
      <c r="IW116" s="63"/>
      <c r="IX116" s="63"/>
      <c r="IY116" s="63"/>
      <c r="IZ116" s="63"/>
      <c r="JA116" s="63"/>
      <c r="JB116" s="63"/>
      <c r="JC116" s="63"/>
      <c r="JD116" s="63"/>
      <c r="JE116" s="63"/>
      <c r="JF116" s="63"/>
      <c r="JG116" s="63"/>
      <c r="JH116" s="63"/>
      <c r="JI116" s="63"/>
      <c r="JJ116" s="63"/>
      <c r="JK116" s="63"/>
      <c r="JL116" s="63"/>
      <c r="JM116" s="63"/>
      <c r="JN116" s="63"/>
      <c r="JO116" s="63"/>
      <c r="JP116" s="63"/>
      <c r="JQ116" s="63"/>
      <c r="JR116" s="63"/>
      <c r="JS116" s="63"/>
      <c r="JT116" s="63"/>
      <c r="JU116" s="63"/>
      <c r="JV116" s="63"/>
      <c r="JW116" s="63"/>
      <c r="JX116" s="63"/>
      <c r="JY116" s="63"/>
      <c r="JZ116" s="63"/>
      <c r="KA116" s="63"/>
      <c r="KB116" s="63"/>
      <c r="KC116" s="63"/>
      <c r="KD116" s="63"/>
      <c r="KE116" s="63"/>
      <c r="KF116" s="63"/>
      <c r="KG116" s="63"/>
      <c r="KH116" s="63"/>
      <c r="KI116" s="63"/>
      <c r="KJ116" s="63"/>
      <c r="KK116" s="63"/>
      <c r="KL116" s="63"/>
      <c r="KM116" s="63"/>
      <c r="KN116" s="63"/>
      <c r="KO116" s="63"/>
      <c r="KP116" s="63"/>
      <c r="KQ116" s="63"/>
      <c r="KR116" s="63"/>
      <c r="KS116" s="63"/>
      <c r="KT116" s="63"/>
      <c r="KU116" s="63"/>
      <c r="KV116" s="63"/>
      <c r="KW116" s="63"/>
      <c r="KX116" s="23"/>
      <c r="KY116" s="23"/>
      <c r="KZ116" s="23"/>
      <c r="LA116" s="30"/>
      <c r="LB116" s="30"/>
      <c r="LC116" s="31"/>
      <c r="LD116" s="32"/>
      <c r="LE116" s="33"/>
    </row>
    <row r="117" spans="1:317" s="6" customFormat="1" ht="14.5" customHeight="1" x14ac:dyDescent="0.35">
      <c r="A117" s="557"/>
      <c r="B117" s="24">
        <v>50</v>
      </c>
      <c r="C117" s="171">
        <v>3.08</v>
      </c>
      <c r="D117" s="171">
        <v>5</v>
      </c>
      <c r="E117" s="171">
        <v>6.9230769230769225</v>
      </c>
      <c r="F117" s="171">
        <v>8.8461538461538467</v>
      </c>
      <c r="G117" s="171">
        <v>10.769230769230768</v>
      </c>
      <c r="H117" s="171">
        <v>12.692307692307692</v>
      </c>
      <c r="I117" s="3">
        <v>1.5384615384615383</v>
      </c>
      <c r="J117" s="26">
        <v>3.7692307692307692</v>
      </c>
      <c r="K117" s="26"/>
      <c r="L117" s="26">
        <v>2.0769230769230771</v>
      </c>
      <c r="M117" s="26">
        <f t="shared" si="72"/>
        <v>4.1538461538461542</v>
      </c>
      <c r="N117" s="26">
        <f t="shared" si="73"/>
        <v>6.2307692307692317</v>
      </c>
      <c r="O117" s="26">
        <v>2.3076923076923075</v>
      </c>
      <c r="P117" s="26">
        <f t="shared" si="74"/>
        <v>4.615384615384615</v>
      </c>
      <c r="Q117" s="26">
        <f t="shared" si="75"/>
        <v>6.9230769230769225</v>
      </c>
      <c r="R117" s="26">
        <v>3.4615384615384612</v>
      </c>
      <c r="S117" s="26">
        <f t="shared" si="76"/>
        <v>6.9230769230769225</v>
      </c>
      <c r="T117" s="26">
        <f t="shared" si="77"/>
        <v>10.384615384615383</v>
      </c>
      <c r="U117" s="26">
        <v>5.1923076923076925</v>
      </c>
      <c r="V117" s="26">
        <f t="shared" si="78"/>
        <v>10.384615384615385</v>
      </c>
      <c r="W117" s="26">
        <f t="shared" si="79"/>
        <v>15.576923076923077</v>
      </c>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63"/>
      <c r="BD117" s="63"/>
      <c r="BE117" s="63"/>
      <c r="BF117" s="63"/>
      <c r="BG117" s="63"/>
      <c r="BH117" s="63"/>
      <c r="BI117" s="63"/>
      <c r="BJ117" s="63"/>
      <c r="BK117" s="63"/>
      <c r="BL117" s="63"/>
      <c r="BM117" s="63"/>
      <c r="BN117" s="63"/>
      <c r="BO117" s="63"/>
      <c r="BP117" s="63"/>
      <c r="BQ117" s="63"/>
      <c r="BR117" s="63"/>
      <c r="BS117" s="63"/>
      <c r="BT117" s="63"/>
      <c r="BU117" s="63"/>
      <c r="BV117" s="63"/>
      <c r="BW117" s="63"/>
      <c r="BX117" s="63"/>
      <c r="BY117" s="63"/>
      <c r="BZ117" s="63"/>
      <c r="CA117" s="63"/>
      <c r="CB117" s="63"/>
      <c r="CC117" s="63"/>
      <c r="CD117" s="63"/>
      <c r="CE117" s="63"/>
      <c r="CF117" s="63"/>
      <c r="CG117" s="63"/>
      <c r="CH117" s="63"/>
      <c r="CI117" s="63"/>
      <c r="CJ117" s="63"/>
      <c r="CK117" s="63"/>
      <c r="CL117" s="63"/>
      <c r="CM117" s="63"/>
      <c r="CN117" s="63"/>
      <c r="CO117" s="63"/>
      <c r="CP117" s="63"/>
      <c r="CQ117" s="63"/>
      <c r="CR117" s="63"/>
      <c r="CS117" s="63"/>
      <c r="CT117" s="63"/>
      <c r="CU117" s="63"/>
      <c r="CV117" s="63"/>
      <c r="CW117" s="63"/>
      <c r="CX117" s="63"/>
      <c r="CY117" s="63"/>
      <c r="CZ117" s="63"/>
      <c r="DA117" s="63"/>
      <c r="DB117" s="63"/>
      <c r="DC117" s="63"/>
      <c r="DD117" s="63"/>
      <c r="DE117" s="63"/>
      <c r="DF117" s="63"/>
      <c r="DG117" s="63"/>
      <c r="DH117" s="63"/>
      <c r="DI117" s="63"/>
      <c r="DJ117" s="63"/>
      <c r="DK117" s="63"/>
      <c r="DL117" s="63"/>
      <c r="DM117" s="63"/>
      <c r="DN117" s="63"/>
      <c r="DO117" s="63"/>
      <c r="DP117" s="63"/>
      <c r="DQ117" s="63"/>
      <c r="DR117" s="63"/>
      <c r="DS117" s="63"/>
      <c r="DT117" s="63"/>
      <c r="DU117" s="63"/>
      <c r="DV117" s="63"/>
      <c r="DW117" s="63"/>
      <c r="DX117" s="63"/>
      <c r="DY117" s="63"/>
      <c r="DZ117" s="63"/>
      <c r="EA117" s="63"/>
      <c r="EB117" s="63"/>
      <c r="EC117" s="63"/>
      <c r="ED117" s="63"/>
      <c r="EE117" s="63"/>
      <c r="EF117" s="63"/>
      <c r="EG117" s="63"/>
      <c r="EH117" s="63"/>
      <c r="EI117" s="63"/>
      <c r="EJ117" s="63"/>
      <c r="EK117" s="63"/>
      <c r="EL117" s="63"/>
      <c r="EM117" s="63"/>
      <c r="EN117" s="63"/>
      <c r="EO117" s="63"/>
      <c r="EP117" s="63"/>
      <c r="EQ117" s="63"/>
      <c r="ER117" s="63"/>
      <c r="ES117" s="63"/>
      <c r="ET117" s="63"/>
      <c r="EU117" s="63"/>
      <c r="EV117" s="63"/>
      <c r="EW117" s="63"/>
      <c r="EX117" s="63"/>
      <c r="EY117" s="63"/>
      <c r="EZ117" s="63"/>
      <c r="FA117" s="63"/>
      <c r="FB117" s="63"/>
      <c r="FC117" s="63"/>
      <c r="FD117" s="63"/>
      <c r="FE117" s="63"/>
      <c r="FF117" s="63"/>
      <c r="FG117" s="63"/>
      <c r="FH117" s="63"/>
      <c r="FI117" s="63"/>
      <c r="FJ117" s="63"/>
      <c r="FK117" s="63"/>
      <c r="FL117" s="63"/>
      <c r="FM117" s="63"/>
      <c r="FN117" s="63"/>
      <c r="FO117" s="63"/>
      <c r="FP117" s="63"/>
      <c r="FQ117" s="63"/>
      <c r="FR117" s="63"/>
      <c r="FS117" s="63"/>
      <c r="FT117" s="63"/>
      <c r="FU117" s="63"/>
      <c r="FV117" s="63"/>
      <c r="FW117" s="63"/>
      <c r="FX117" s="63"/>
      <c r="FY117" s="63"/>
      <c r="FZ117" s="63"/>
      <c r="GA117" s="63"/>
      <c r="GB117" s="63"/>
      <c r="GC117" s="63"/>
      <c r="GD117" s="63"/>
      <c r="GE117" s="63"/>
      <c r="GF117" s="63"/>
      <c r="GG117" s="63"/>
      <c r="GH117" s="63"/>
      <c r="GI117" s="63"/>
      <c r="GJ117" s="63"/>
      <c r="GK117" s="63"/>
      <c r="GL117" s="63"/>
      <c r="GM117" s="63"/>
      <c r="GN117" s="63"/>
      <c r="GO117" s="63"/>
      <c r="GP117" s="63"/>
      <c r="GQ117" s="63"/>
      <c r="GR117" s="63"/>
      <c r="GS117" s="63"/>
      <c r="GT117" s="63"/>
      <c r="GU117" s="63"/>
      <c r="GV117" s="63"/>
      <c r="GW117" s="63"/>
      <c r="GX117" s="63"/>
      <c r="GY117" s="63"/>
      <c r="GZ117" s="63"/>
      <c r="HA117" s="63"/>
      <c r="HB117" s="63"/>
      <c r="HC117" s="63"/>
      <c r="HD117" s="63"/>
      <c r="HE117" s="63"/>
      <c r="HF117" s="63"/>
      <c r="HG117" s="63"/>
      <c r="HH117" s="63"/>
      <c r="HI117" s="63"/>
      <c r="HJ117" s="63"/>
      <c r="HK117" s="63"/>
      <c r="HL117" s="63"/>
      <c r="HM117" s="63"/>
      <c r="HN117" s="63"/>
      <c r="HO117" s="63"/>
      <c r="HP117" s="63"/>
      <c r="HQ117" s="63"/>
      <c r="HR117" s="63"/>
      <c r="HS117" s="63"/>
      <c r="HT117" s="63"/>
      <c r="HU117" s="63"/>
      <c r="HV117" s="63"/>
      <c r="HW117" s="63"/>
      <c r="HX117" s="63"/>
      <c r="HY117" s="63"/>
      <c r="HZ117" s="63"/>
      <c r="IA117" s="63"/>
      <c r="IB117" s="63"/>
      <c r="IC117" s="63"/>
      <c r="ID117" s="63"/>
      <c r="IE117" s="63"/>
      <c r="IF117" s="63"/>
      <c r="IG117" s="63"/>
      <c r="IH117" s="63"/>
      <c r="II117" s="63"/>
      <c r="IJ117" s="63"/>
      <c r="IK117" s="63"/>
      <c r="IL117" s="63"/>
      <c r="IM117" s="63"/>
      <c r="IN117" s="63"/>
      <c r="IO117" s="63"/>
      <c r="IP117" s="63"/>
      <c r="IQ117" s="63"/>
      <c r="IR117" s="63"/>
      <c r="IS117" s="63"/>
      <c r="IT117" s="63"/>
      <c r="IU117" s="63"/>
      <c r="IV117" s="63"/>
      <c r="IW117" s="63"/>
      <c r="IX117" s="63"/>
      <c r="IY117" s="63"/>
      <c r="IZ117" s="63"/>
      <c r="JA117" s="63"/>
      <c r="JB117" s="63"/>
      <c r="JC117" s="63"/>
      <c r="JD117" s="63"/>
      <c r="JE117" s="63"/>
      <c r="JF117" s="63"/>
      <c r="JG117" s="63"/>
      <c r="JH117" s="63"/>
      <c r="JI117" s="63"/>
      <c r="JJ117" s="63"/>
      <c r="JK117" s="63"/>
      <c r="JL117" s="63"/>
      <c r="JM117" s="63"/>
      <c r="JN117" s="63"/>
      <c r="JO117" s="63"/>
      <c r="JP117" s="63"/>
      <c r="JQ117" s="63"/>
      <c r="JR117" s="63"/>
      <c r="JS117" s="63"/>
      <c r="JT117" s="63"/>
      <c r="JU117" s="63"/>
      <c r="JV117" s="63"/>
      <c r="JW117" s="63"/>
      <c r="JX117" s="63"/>
      <c r="JY117" s="63"/>
      <c r="JZ117" s="63"/>
      <c r="KA117" s="63"/>
      <c r="KB117" s="63"/>
      <c r="KC117" s="63"/>
      <c r="KD117" s="63"/>
      <c r="KE117" s="63"/>
      <c r="KF117" s="63"/>
      <c r="KG117" s="63"/>
      <c r="KH117" s="63"/>
      <c r="KI117" s="63"/>
      <c r="KJ117" s="63"/>
      <c r="KK117" s="63"/>
      <c r="KL117" s="63"/>
      <c r="KM117" s="63"/>
      <c r="KN117" s="63"/>
      <c r="KO117" s="63"/>
      <c r="KP117" s="63"/>
      <c r="KQ117" s="63"/>
      <c r="KR117" s="63"/>
      <c r="KS117" s="63"/>
      <c r="KT117" s="63"/>
      <c r="KU117" s="63"/>
      <c r="KV117" s="63"/>
      <c r="KW117" s="63"/>
      <c r="KX117" s="23"/>
      <c r="KY117" s="23"/>
      <c r="KZ117" s="23"/>
      <c r="LA117" s="3"/>
      <c r="LB117" s="3"/>
      <c r="LC117" s="3"/>
      <c r="LD117" s="3"/>
      <c r="LE117" s="3"/>
    </row>
    <row r="118" spans="1:317" s="6" customFormat="1" ht="14.5" customHeight="1" x14ac:dyDescent="0.35">
      <c r="A118" s="557"/>
      <c r="B118" s="24">
        <v>75</v>
      </c>
      <c r="C118" s="171">
        <v>2.92</v>
      </c>
      <c r="D118" s="171">
        <v>4.7699999999999996</v>
      </c>
      <c r="E118" s="171">
        <v>6.615384615384615</v>
      </c>
      <c r="F118" s="171">
        <v>8.4615384615384617</v>
      </c>
      <c r="G118" s="171">
        <v>10.307692307692307</v>
      </c>
      <c r="H118" s="171">
        <v>12.153846153846153</v>
      </c>
      <c r="I118" s="3">
        <v>1.4615384615384615</v>
      </c>
      <c r="J118" s="26">
        <v>3.4999999999999996</v>
      </c>
      <c r="K118" s="26"/>
      <c r="L118" s="26">
        <v>1.8000000000000003</v>
      </c>
      <c r="M118" s="26">
        <f t="shared" si="72"/>
        <v>3.6000000000000005</v>
      </c>
      <c r="N118" s="26">
        <f t="shared" si="73"/>
        <v>5.4</v>
      </c>
      <c r="O118" s="26">
        <v>2</v>
      </c>
      <c r="P118" s="26">
        <f t="shared" si="74"/>
        <v>4</v>
      </c>
      <c r="Q118" s="26">
        <f t="shared" si="75"/>
        <v>6</v>
      </c>
      <c r="R118" s="26">
        <v>3</v>
      </c>
      <c r="S118" s="26">
        <f t="shared" si="76"/>
        <v>6</v>
      </c>
      <c r="T118" s="26">
        <f t="shared" si="77"/>
        <v>9</v>
      </c>
      <c r="U118" s="26">
        <v>4.5</v>
      </c>
      <c r="V118" s="26">
        <f t="shared" si="78"/>
        <v>9</v>
      </c>
      <c r="W118" s="26">
        <f t="shared" si="79"/>
        <v>13.5</v>
      </c>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63"/>
      <c r="BD118" s="63"/>
      <c r="BE118" s="63"/>
      <c r="BF118" s="63"/>
      <c r="BG118" s="63"/>
      <c r="BH118" s="63"/>
      <c r="BI118" s="63"/>
      <c r="BJ118" s="63"/>
      <c r="BK118" s="63"/>
      <c r="BL118" s="63"/>
      <c r="BM118" s="63"/>
      <c r="BN118" s="63"/>
      <c r="BO118" s="63"/>
      <c r="BP118" s="63"/>
      <c r="BQ118" s="63"/>
      <c r="BR118" s="63"/>
      <c r="BS118" s="63"/>
      <c r="BT118" s="63"/>
      <c r="BU118" s="63"/>
      <c r="BV118" s="63"/>
      <c r="BW118" s="63"/>
      <c r="BX118" s="63"/>
      <c r="BY118" s="63"/>
      <c r="BZ118" s="63"/>
      <c r="CA118" s="63"/>
      <c r="CB118" s="63"/>
      <c r="CC118" s="63"/>
      <c r="CD118" s="63"/>
      <c r="CE118" s="63"/>
      <c r="CF118" s="63"/>
      <c r="CG118" s="63"/>
      <c r="CH118" s="63"/>
      <c r="CI118" s="63"/>
      <c r="CJ118" s="63"/>
      <c r="CK118" s="63"/>
      <c r="CL118" s="63"/>
      <c r="CM118" s="63"/>
      <c r="CN118" s="63"/>
      <c r="CO118" s="63"/>
      <c r="CP118" s="63"/>
      <c r="CQ118" s="63"/>
      <c r="CR118" s="63"/>
      <c r="CS118" s="63"/>
      <c r="CT118" s="63"/>
      <c r="CU118" s="63"/>
      <c r="CV118" s="63"/>
      <c r="CW118" s="63"/>
      <c r="CX118" s="63"/>
      <c r="CY118" s="63"/>
      <c r="CZ118" s="63"/>
      <c r="DA118" s="63"/>
      <c r="DB118" s="63"/>
      <c r="DC118" s="63"/>
      <c r="DD118" s="63"/>
      <c r="DE118" s="63"/>
      <c r="DF118" s="63"/>
      <c r="DG118" s="63"/>
      <c r="DH118" s="63"/>
      <c r="DI118" s="63"/>
      <c r="DJ118" s="63"/>
      <c r="DK118" s="63"/>
      <c r="DL118" s="63"/>
      <c r="DM118" s="63"/>
      <c r="DN118" s="63"/>
      <c r="DO118" s="63"/>
      <c r="DP118" s="63"/>
      <c r="DQ118" s="63"/>
      <c r="DR118" s="63"/>
      <c r="DS118" s="63"/>
      <c r="DT118" s="63"/>
      <c r="DU118" s="63"/>
      <c r="DV118" s="63"/>
      <c r="DW118" s="63"/>
      <c r="DX118" s="63"/>
      <c r="DY118" s="63"/>
      <c r="DZ118" s="63"/>
      <c r="EA118" s="63"/>
      <c r="EB118" s="63"/>
      <c r="EC118" s="63"/>
      <c r="ED118" s="63"/>
      <c r="EE118" s="63"/>
      <c r="EF118" s="63"/>
      <c r="EG118" s="63"/>
      <c r="EH118" s="63"/>
      <c r="EI118" s="63"/>
      <c r="EJ118" s="63"/>
      <c r="EK118" s="63"/>
      <c r="EL118" s="63"/>
      <c r="EM118" s="63"/>
      <c r="EN118" s="63"/>
      <c r="EO118" s="63"/>
      <c r="EP118" s="63"/>
      <c r="EQ118" s="63"/>
      <c r="ER118" s="63"/>
      <c r="ES118" s="63"/>
      <c r="ET118" s="63"/>
      <c r="EU118" s="63"/>
      <c r="EV118" s="63"/>
      <c r="EW118" s="63"/>
      <c r="EX118" s="63"/>
      <c r="EY118" s="63"/>
      <c r="EZ118" s="63"/>
      <c r="FA118" s="63"/>
      <c r="FB118" s="63"/>
      <c r="FC118" s="63"/>
      <c r="FD118" s="63"/>
      <c r="FE118" s="63"/>
      <c r="FF118" s="63"/>
      <c r="FG118" s="63"/>
      <c r="FH118" s="63"/>
      <c r="FI118" s="63"/>
      <c r="FJ118" s="63"/>
      <c r="FK118" s="63"/>
      <c r="FL118" s="63"/>
      <c r="FM118" s="63"/>
      <c r="FN118" s="63"/>
      <c r="FO118" s="63"/>
      <c r="FP118" s="63"/>
      <c r="FQ118" s="63"/>
      <c r="FR118" s="63"/>
      <c r="FS118" s="63"/>
      <c r="FT118" s="63"/>
      <c r="FU118" s="63"/>
      <c r="FV118" s="63"/>
      <c r="FW118" s="63"/>
      <c r="FX118" s="63"/>
      <c r="FY118" s="63"/>
      <c r="FZ118" s="63"/>
      <c r="GA118" s="63"/>
      <c r="GB118" s="63"/>
      <c r="GC118" s="63"/>
      <c r="GD118" s="63"/>
      <c r="GE118" s="63"/>
      <c r="GF118" s="63"/>
      <c r="GG118" s="63"/>
      <c r="GH118" s="63"/>
      <c r="GI118" s="63"/>
      <c r="GJ118" s="63"/>
      <c r="GK118" s="63"/>
      <c r="GL118" s="63"/>
      <c r="GM118" s="63"/>
      <c r="GN118" s="63"/>
      <c r="GO118" s="63"/>
      <c r="GP118" s="63"/>
      <c r="GQ118" s="63"/>
      <c r="GR118" s="63"/>
      <c r="GS118" s="63"/>
      <c r="GT118" s="63"/>
      <c r="GU118" s="63"/>
      <c r="GV118" s="63"/>
      <c r="GW118" s="63"/>
      <c r="GX118" s="63"/>
      <c r="GY118" s="63"/>
      <c r="GZ118" s="63"/>
      <c r="HA118" s="63"/>
      <c r="HB118" s="63"/>
      <c r="HC118" s="63"/>
      <c r="HD118" s="63"/>
      <c r="HE118" s="63"/>
      <c r="HF118" s="63"/>
      <c r="HG118" s="63"/>
      <c r="HH118" s="63"/>
      <c r="HI118" s="63"/>
      <c r="HJ118" s="63"/>
      <c r="HK118" s="63"/>
      <c r="HL118" s="63"/>
      <c r="HM118" s="63"/>
      <c r="HN118" s="63"/>
      <c r="HO118" s="63"/>
      <c r="HP118" s="63"/>
      <c r="HQ118" s="63"/>
      <c r="HR118" s="63"/>
      <c r="HS118" s="63"/>
      <c r="HT118" s="63"/>
      <c r="HU118" s="63"/>
      <c r="HV118" s="63"/>
      <c r="HW118" s="63"/>
      <c r="HX118" s="63"/>
      <c r="HY118" s="63"/>
      <c r="HZ118" s="63"/>
      <c r="IA118" s="63"/>
      <c r="IB118" s="63"/>
      <c r="IC118" s="63"/>
      <c r="ID118" s="63"/>
      <c r="IE118" s="63"/>
      <c r="IF118" s="63"/>
      <c r="IG118" s="63"/>
      <c r="IH118" s="63"/>
      <c r="II118" s="63"/>
      <c r="IJ118" s="63"/>
      <c r="IK118" s="63"/>
      <c r="IL118" s="63"/>
      <c r="IM118" s="63"/>
      <c r="IN118" s="63"/>
      <c r="IO118" s="63"/>
      <c r="IP118" s="63"/>
      <c r="IQ118" s="63"/>
      <c r="IR118" s="63"/>
      <c r="IS118" s="63"/>
      <c r="IT118" s="63"/>
      <c r="IU118" s="63"/>
      <c r="IV118" s="63"/>
      <c r="IW118" s="63"/>
      <c r="IX118" s="63"/>
      <c r="IY118" s="63"/>
      <c r="IZ118" s="63"/>
      <c r="JA118" s="63"/>
      <c r="JB118" s="63"/>
      <c r="JC118" s="63"/>
      <c r="JD118" s="63"/>
      <c r="JE118" s="63"/>
      <c r="JF118" s="63"/>
      <c r="JG118" s="63"/>
      <c r="JH118" s="63"/>
      <c r="JI118" s="63"/>
      <c r="JJ118" s="63"/>
      <c r="JK118" s="63"/>
      <c r="JL118" s="63"/>
      <c r="JM118" s="63"/>
      <c r="JN118" s="63"/>
      <c r="JO118" s="63"/>
      <c r="JP118" s="63"/>
      <c r="JQ118" s="63"/>
      <c r="JR118" s="63"/>
      <c r="JS118" s="63"/>
      <c r="JT118" s="63"/>
      <c r="JU118" s="63"/>
      <c r="JV118" s="63"/>
      <c r="JW118" s="63"/>
      <c r="JX118" s="63"/>
      <c r="JY118" s="63"/>
      <c r="JZ118" s="63"/>
      <c r="KA118" s="63"/>
      <c r="KB118" s="63"/>
      <c r="KC118" s="63"/>
      <c r="KD118" s="63"/>
      <c r="KE118" s="63"/>
      <c r="KF118" s="63"/>
      <c r="KG118" s="63"/>
      <c r="KH118" s="63"/>
      <c r="KI118" s="63"/>
      <c r="KJ118" s="63"/>
      <c r="KK118" s="63"/>
      <c r="KL118" s="63"/>
      <c r="KM118" s="63"/>
      <c r="KN118" s="63"/>
      <c r="KO118" s="63"/>
      <c r="KP118" s="63"/>
      <c r="KQ118" s="63"/>
      <c r="KR118" s="63"/>
      <c r="KS118" s="63"/>
      <c r="KT118" s="63"/>
      <c r="KU118" s="63"/>
      <c r="KV118" s="63"/>
      <c r="KW118" s="63"/>
      <c r="KX118" s="23"/>
      <c r="KY118" s="23"/>
      <c r="KZ118" s="23"/>
      <c r="LA118" s="3"/>
      <c r="LB118" s="3"/>
      <c r="LC118" s="3"/>
      <c r="LD118" s="3"/>
      <c r="LE118" s="3"/>
    </row>
    <row r="119" spans="1:317" s="6" customFormat="1" ht="14.5" customHeight="1" x14ac:dyDescent="0.35">
      <c r="A119" s="557"/>
      <c r="B119" s="24">
        <v>100</v>
      </c>
      <c r="C119" s="171">
        <v>2.77</v>
      </c>
      <c r="D119" s="171">
        <v>4.54</v>
      </c>
      <c r="E119" s="171">
        <v>6.3076923076923066</v>
      </c>
      <c r="F119" s="171">
        <v>8.0769230769230766</v>
      </c>
      <c r="G119" s="171">
        <v>9.8461538461538449</v>
      </c>
      <c r="H119" s="171">
        <v>11.615384615384615</v>
      </c>
      <c r="I119" s="3">
        <v>1.3846153846153846</v>
      </c>
      <c r="J119" s="26">
        <v>3.2307692307692299</v>
      </c>
      <c r="K119" s="26"/>
      <c r="L119" s="26">
        <v>1.5230769230769232</v>
      </c>
      <c r="M119" s="26">
        <f t="shared" si="72"/>
        <v>3.0461538461538464</v>
      </c>
      <c r="N119" s="26">
        <f t="shared" si="73"/>
        <v>4.5692307692307699</v>
      </c>
      <c r="O119" s="26">
        <v>1.6923076923076923</v>
      </c>
      <c r="P119" s="26">
        <f t="shared" si="74"/>
        <v>3.3846153846153846</v>
      </c>
      <c r="Q119" s="26">
        <f t="shared" si="75"/>
        <v>5.0769230769230766</v>
      </c>
      <c r="R119" s="26">
        <v>2.5384615384615388</v>
      </c>
      <c r="S119" s="26">
        <f t="shared" si="76"/>
        <v>5.0769230769230775</v>
      </c>
      <c r="T119" s="26">
        <f t="shared" si="77"/>
        <v>7.6153846153846168</v>
      </c>
      <c r="U119" s="26">
        <v>3.8076923076923075</v>
      </c>
      <c r="V119" s="26">
        <f t="shared" si="78"/>
        <v>7.615384615384615</v>
      </c>
      <c r="W119" s="26">
        <f t="shared" si="79"/>
        <v>11.423076923076923</v>
      </c>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63"/>
      <c r="BD119" s="63"/>
      <c r="BE119" s="63"/>
      <c r="BF119" s="63"/>
      <c r="BG119" s="63"/>
      <c r="BH119" s="63"/>
      <c r="BI119" s="63"/>
      <c r="BJ119" s="63"/>
      <c r="BK119" s="63"/>
      <c r="BL119" s="63"/>
      <c r="BM119" s="63"/>
      <c r="BN119" s="63"/>
      <c r="BO119" s="63"/>
      <c r="BP119" s="63"/>
      <c r="BQ119" s="63"/>
      <c r="BR119" s="63"/>
      <c r="BS119" s="63"/>
      <c r="BT119" s="63"/>
      <c r="BU119" s="63"/>
      <c r="BV119" s="63"/>
      <c r="BW119" s="63"/>
      <c r="BX119" s="63"/>
      <c r="BY119" s="63"/>
      <c r="BZ119" s="63"/>
      <c r="CA119" s="63"/>
      <c r="CB119" s="63"/>
      <c r="CC119" s="63"/>
      <c r="CD119" s="63"/>
      <c r="CE119" s="63"/>
      <c r="CF119" s="63"/>
      <c r="CG119" s="63"/>
      <c r="CH119" s="63"/>
      <c r="CI119" s="63"/>
      <c r="CJ119" s="63"/>
      <c r="CK119" s="63"/>
      <c r="CL119" s="63"/>
      <c r="CM119" s="63"/>
      <c r="CN119" s="63"/>
      <c r="CO119" s="63"/>
      <c r="CP119" s="63"/>
      <c r="CQ119" s="63"/>
      <c r="CR119" s="63"/>
      <c r="CS119" s="63"/>
      <c r="CT119" s="63"/>
      <c r="CU119" s="63"/>
      <c r="CV119" s="63"/>
      <c r="CW119" s="63"/>
      <c r="CX119" s="63"/>
      <c r="CY119" s="63"/>
      <c r="CZ119" s="63"/>
      <c r="DA119" s="63"/>
      <c r="DB119" s="63"/>
      <c r="DC119" s="63"/>
      <c r="DD119" s="63"/>
      <c r="DE119" s="63"/>
      <c r="DF119" s="63"/>
      <c r="DG119" s="63"/>
      <c r="DH119" s="63"/>
      <c r="DI119" s="63"/>
      <c r="DJ119" s="63"/>
      <c r="DK119" s="63"/>
      <c r="DL119" s="63"/>
      <c r="DM119" s="63"/>
      <c r="DN119" s="63"/>
      <c r="DO119" s="63"/>
      <c r="DP119" s="63"/>
      <c r="DQ119" s="63"/>
      <c r="DR119" s="63"/>
      <c r="DS119" s="63"/>
      <c r="DT119" s="63"/>
      <c r="DU119" s="63"/>
      <c r="DV119" s="63"/>
      <c r="DW119" s="63"/>
      <c r="DX119" s="63"/>
      <c r="DY119" s="63"/>
      <c r="DZ119" s="63"/>
      <c r="EA119" s="63"/>
      <c r="EB119" s="63"/>
      <c r="EC119" s="63"/>
      <c r="ED119" s="63"/>
      <c r="EE119" s="63"/>
      <c r="EF119" s="63"/>
      <c r="EG119" s="63"/>
      <c r="EH119" s="63"/>
      <c r="EI119" s="63"/>
      <c r="EJ119" s="63"/>
      <c r="EK119" s="63"/>
      <c r="EL119" s="63"/>
      <c r="EM119" s="63"/>
      <c r="EN119" s="63"/>
      <c r="EO119" s="63"/>
      <c r="EP119" s="63"/>
      <c r="EQ119" s="63"/>
      <c r="ER119" s="63"/>
      <c r="ES119" s="63"/>
      <c r="ET119" s="63"/>
      <c r="EU119" s="63"/>
      <c r="EV119" s="63"/>
      <c r="EW119" s="63"/>
      <c r="EX119" s="63"/>
      <c r="EY119" s="63"/>
      <c r="EZ119" s="63"/>
      <c r="FA119" s="63"/>
      <c r="FB119" s="63"/>
      <c r="FC119" s="63"/>
      <c r="FD119" s="63"/>
      <c r="FE119" s="63"/>
      <c r="FF119" s="63"/>
      <c r="FG119" s="63"/>
      <c r="FH119" s="63"/>
      <c r="FI119" s="63"/>
      <c r="FJ119" s="63"/>
      <c r="FK119" s="63"/>
      <c r="FL119" s="63"/>
      <c r="FM119" s="63"/>
      <c r="FN119" s="63"/>
      <c r="FO119" s="63"/>
      <c r="FP119" s="63"/>
      <c r="FQ119" s="63"/>
      <c r="FR119" s="63"/>
      <c r="FS119" s="63"/>
      <c r="FT119" s="63"/>
      <c r="FU119" s="63"/>
      <c r="FV119" s="63"/>
      <c r="FW119" s="63"/>
      <c r="FX119" s="63"/>
      <c r="FY119" s="63"/>
      <c r="FZ119" s="63"/>
      <c r="GA119" s="63"/>
      <c r="GB119" s="63"/>
      <c r="GC119" s="63"/>
      <c r="GD119" s="63"/>
      <c r="GE119" s="63"/>
      <c r="GF119" s="63"/>
      <c r="GG119" s="63"/>
      <c r="GH119" s="63"/>
      <c r="GI119" s="63"/>
      <c r="GJ119" s="63"/>
      <c r="GK119" s="63"/>
      <c r="GL119" s="63"/>
      <c r="GM119" s="63"/>
      <c r="GN119" s="63"/>
      <c r="GO119" s="63"/>
      <c r="GP119" s="63"/>
      <c r="GQ119" s="63"/>
      <c r="GR119" s="63"/>
      <c r="GS119" s="63"/>
      <c r="GT119" s="63"/>
      <c r="GU119" s="63"/>
      <c r="GV119" s="63"/>
      <c r="GW119" s="63"/>
      <c r="GX119" s="63"/>
      <c r="GY119" s="63"/>
      <c r="GZ119" s="63"/>
      <c r="HA119" s="63"/>
      <c r="HB119" s="63"/>
      <c r="HC119" s="63"/>
      <c r="HD119" s="63"/>
      <c r="HE119" s="63"/>
      <c r="HF119" s="63"/>
      <c r="HG119" s="63"/>
      <c r="HH119" s="63"/>
      <c r="HI119" s="63"/>
      <c r="HJ119" s="63"/>
      <c r="HK119" s="63"/>
      <c r="HL119" s="63"/>
      <c r="HM119" s="63"/>
      <c r="HN119" s="63"/>
      <c r="HO119" s="63"/>
      <c r="HP119" s="63"/>
      <c r="HQ119" s="63"/>
      <c r="HR119" s="63"/>
      <c r="HS119" s="63"/>
      <c r="HT119" s="63"/>
      <c r="HU119" s="63"/>
      <c r="HV119" s="63"/>
      <c r="HW119" s="63"/>
      <c r="HX119" s="63"/>
      <c r="HY119" s="63"/>
      <c r="HZ119" s="63"/>
      <c r="IA119" s="63"/>
      <c r="IB119" s="63"/>
      <c r="IC119" s="63"/>
      <c r="ID119" s="63"/>
      <c r="IE119" s="63"/>
      <c r="IF119" s="63"/>
      <c r="IG119" s="63"/>
      <c r="IH119" s="63"/>
      <c r="II119" s="63"/>
      <c r="IJ119" s="63"/>
      <c r="IK119" s="63"/>
      <c r="IL119" s="63"/>
      <c r="IM119" s="63"/>
      <c r="IN119" s="63"/>
      <c r="IO119" s="63"/>
      <c r="IP119" s="63"/>
      <c r="IQ119" s="63"/>
      <c r="IR119" s="63"/>
      <c r="IS119" s="63"/>
      <c r="IT119" s="63"/>
      <c r="IU119" s="63"/>
      <c r="IV119" s="63"/>
      <c r="IW119" s="63"/>
      <c r="IX119" s="63"/>
      <c r="IY119" s="63"/>
      <c r="IZ119" s="63"/>
      <c r="JA119" s="63"/>
      <c r="JB119" s="63"/>
      <c r="JC119" s="63"/>
      <c r="JD119" s="63"/>
      <c r="JE119" s="63"/>
      <c r="JF119" s="63"/>
      <c r="JG119" s="63"/>
      <c r="JH119" s="63"/>
      <c r="JI119" s="63"/>
      <c r="JJ119" s="63"/>
      <c r="JK119" s="63"/>
      <c r="JL119" s="63"/>
      <c r="JM119" s="63"/>
      <c r="JN119" s="63"/>
      <c r="JO119" s="63"/>
      <c r="JP119" s="63"/>
      <c r="JQ119" s="63"/>
      <c r="JR119" s="63"/>
      <c r="JS119" s="63"/>
      <c r="JT119" s="63"/>
      <c r="JU119" s="63"/>
      <c r="JV119" s="63"/>
      <c r="JW119" s="63"/>
      <c r="JX119" s="63"/>
      <c r="JY119" s="63"/>
      <c r="JZ119" s="63"/>
      <c r="KA119" s="63"/>
      <c r="KB119" s="63"/>
      <c r="KC119" s="63"/>
      <c r="KD119" s="63"/>
      <c r="KE119" s="63"/>
      <c r="KF119" s="63"/>
      <c r="KG119" s="63"/>
      <c r="KH119" s="63"/>
      <c r="KI119" s="63"/>
      <c r="KJ119" s="63"/>
      <c r="KK119" s="63"/>
      <c r="KL119" s="63"/>
      <c r="KM119" s="63"/>
      <c r="KN119" s="63"/>
      <c r="KO119" s="63"/>
      <c r="KP119" s="63"/>
      <c r="KQ119" s="63"/>
      <c r="KR119" s="63"/>
      <c r="KS119" s="63"/>
      <c r="KT119" s="63"/>
      <c r="KU119" s="63"/>
      <c r="KV119" s="63"/>
      <c r="KW119" s="63"/>
      <c r="KX119" s="23"/>
      <c r="KY119" s="23"/>
      <c r="KZ119" s="23"/>
      <c r="LA119" s="3"/>
      <c r="LB119" s="3"/>
      <c r="LC119" s="3"/>
      <c r="LD119" s="3"/>
      <c r="LE119" s="3"/>
    </row>
    <row r="120" spans="1:317" s="6" customFormat="1" ht="14.5" customHeight="1" x14ac:dyDescent="0.35">
      <c r="A120" s="557"/>
      <c r="B120" s="24">
        <v>250</v>
      </c>
      <c r="C120" s="171">
        <v>2.62</v>
      </c>
      <c r="D120" s="171">
        <v>4.3099999999999996</v>
      </c>
      <c r="E120" s="171">
        <v>6</v>
      </c>
      <c r="F120" s="171">
        <v>7.6923076923076916</v>
      </c>
      <c r="G120" s="171">
        <v>9.384615384615385</v>
      </c>
      <c r="H120" s="171">
        <v>11.076923076923077</v>
      </c>
      <c r="I120" s="3">
        <v>1.3076923076923077</v>
      </c>
      <c r="J120" s="26">
        <v>2.9615384615384617</v>
      </c>
      <c r="K120" s="26"/>
      <c r="L120" s="26">
        <v>1.3846153846153846</v>
      </c>
      <c r="M120" s="26">
        <f t="shared" si="72"/>
        <v>2.7692307692307692</v>
      </c>
      <c r="N120" s="26">
        <f t="shared" si="73"/>
        <v>4.1538461538461533</v>
      </c>
      <c r="O120" s="26">
        <v>1.5384615384615383</v>
      </c>
      <c r="P120" s="26">
        <f t="shared" si="74"/>
        <v>3.0769230769230766</v>
      </c>
      <c r="Q120" s="26">
        <f t="shared" si="75"/>
        <v>4.615384615384615</v>
      </c>
      <c r="R120" s="26">
        <v>2.3076923076923075</v>
      </c>
      <c r="S120" s="26">
        <f t="shared" si="76"/>
        <v>4.615384615384615</v>
      </c>
      <c r="T120" s="26">
        <f t="shared" si="77"/>
        <v>6.9230769230769225</v>
      </c>
      <c r="U120" s="26">
        <v>3.4615384615384612</v>
      </c>
      <c r="V120" s="26">
        <f t="shared" si="78"/>
        <v>6.9230769230769225</v>
      </c>
      <c r="W120" s="26">
        <f t="shared" si="79"/>
        <v>10.384615384615383</v>
      </c>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63"/>
      <c r="BD120" s="63"/>
      <c r="BE120" s="63"/>
      <c r="BF120" s="63"/>
      <c r="BG120" s="63"/>
      <c r="BH120" s="63"/>
      <c r="BI120" s="63"/>
      <c r="BJ120" s="63"/>
      <c r="BK120" s="63"/>
      <c r="BL120" s="63"/>
      <c r="BM120" s="63"/>
      <c r="BN120" s="63"/>
      <c r="BO120" s="63"/>
      <c r="BP120" s="63"/>
      <c r="BQ120" s="63"/>
      <c r="BR120" s="63"/>
      <c r="BS120" s="63"/>
      <c r="BT120" s="63"/>
      <c r="BU120" s="63"/>
      <c r="BV120" s="63"/>
      <c r="BW120" s="63"/>
      <c r="BX120" s="63"/>
      <c r="BY120" s="63"/>
      <c r="BZ120" s="63"/>
      <c r="CA120" s="63"/>
      <c r="CB120" s="63"/>
      <c r="CC120" s="63"/>
      <c r="CD120" s="63"/>
      <c r="CE120" s="63"/>
      <c r="CF120" s="63"/>
      <c r="CG120" s="63"/>
      <c r="CH120" s="63"/>
      <c r="CI120" s="63"/>
      <c r="CJ120" s="63"/>
      <c r="CK120" s="63"/>
      <c r="CL120" s="63"/>
      <c r="CM120" s="63"/>
      <c r="CN120" s="63"/>
      <c r="CO120" s="63"/>
      <c r="CP120" s="63"/>
      <c r="CQ120" s="63"/>
      <c r="CR120" s="63"/>
      <c r="CS120" s="63"/>
      <c r="CT120" s="63"/>
      <c r="CU120" s="63"/>
      <c r="CV120" s="63"/>
      <c r="CW120" s="63"/>
      <c r="CX120" s="63"/>
      <c r="CY120" s="63"/>
      <c r="CZ120" s="63"/>
      <c r="DA120" s="63"/>
      <c r="DB120" s="63"/>
      <c r="DC120" s="63"/>
      <c r="DD120" s="63"/>
      <c r="DE120" s="63"/>
      <c r="DF120" s="63"/>
      <c r="DG120" s="63"/>
      <c r="DH120" s="63"/>
      <c r="DI120" s="63"/>
      <c r="DJ120" s="63"/>
      <c r="DK120" s="63"/>
      <c r="DL120" s="63"/>
      <c r="DM120" s="63"/>
      <c r="DN120" s="63"/>
      <c r="DO120" s="63"/>
      <c r="DP120" s="63"/>
      <c r="DQ120" s="63"/>
      <c r="DR120" s="63"/>
      <c r="DS120" s="63"/>
      <c r="DT120" s="63"/>
      <c r="DU120" s="63"/>
      <c r="DV120" s="63"/>
      <c r="DW120" s="63"/>
      <c r="DX120" s="63"/>
      <c r="DY120" s="63"/>
      <c r="DZ120" s="63"/>
      <c r="EA120" s="63"/>
      <c r="EB120" s="63"/>
      <c r="EC120" s="63"/>
      <c r="ED120" s="63"/>
      <c r="EE120" s="63"/>
      <c r="EF120" s="63"/>
      <c r="EG120" s="63"/>
      <c r="EH120" s="63"/>
      <c r="EI120" s="63"/>
      <c r="EJ120" s="63"/>
      <c r="EK120" s="63"/>
      <c r="EL120" s="63"/>
      <c r="EM120" s="63"/>
      <c r="EN120" s="63"/>
      <c r="EO120" s="63"/>
      <c r="EP120" s="63"/>
      <c r="EQ120" s="63"/>
      <c r="ER120" s="63"/>
      <c r="ES120" s="63"/>
      <c r="ET120" s="63"/>
      <c r="EU120" s="63"/>
      <c r="EV120" s="63"/>
      <c r="EW120" s="63"/>
      <c r="EX120" s="63"/>
      <c r="EY120" s="63"/>
      <c r="EZ120" s="63"/>
      <c r="FA120" s="63"/>
      <c r="FB120" s="63"/>
      <c r="FC120" s="63"/>
      <c r="FD120" s="63"/>
      <c r="FE120" s="63"/>
      <c r="FF120" s="63"/>
      <c r="FG120" s="63"/>
      <c r="FH120" s="63"/>
      <c r="FI120" s="63"/>
      <c r="FJ120" s="63"/>
      <c r="FK120" s="63"/>
      <c r="FL120" s="63"/>
      <c r="FM120" s="63"/>
      <c r="FN120" s="63"/>
      <c r="FO120" s="63"/>
      <c r="FP120" s="63"/>
      <c r="FQ120" s="63"/>
      <c r="FR120" s="63"/>
      <c r="FS120" s="63"/>
      <c r="FT120" s="63"/>
      <c r="FU120" s="63"/>
      <c r="FV120" s="63"/>
      <c r="FW120" s="63"/>
      <c r="FX120" s="63"/>
      <c r="FY120" s="63"/>
      <c r="FZ120" s="63"/>
      <c r="GA120" s="63"/>
      <c r="GB120" s="63"/>
      <c r="GC120" s="63"/>
      <c r="GD120" s="63"/>
      <c r="GE120" s="63"/>
      <c r="GF120" s="63"/>
      <c r="GG120" s="63"/>
      <c r="GH120" s="63"/>
      <c r="GI120" s="63"/>
      <c r="GJ120" s="63"/>
      <c r="GK120" s="63"/>
      <c r="GL120" s="63"/>
      <c r="GM120" s="63"/>
      <c r="GN120" s="63"/>
      <c r="GO120" s="63"/>
      <c r="GP120" s="63"/>
      <c r="GQ120" s="63"/>
      <c r="GR120" s="63"/>
      <c r="GS120" s="63"/>
      <c r="GT120" s="63"/>
      <c r="GU120" s="63"/>
      <c r="GV120" s="63"/>
      <c r="GW120" s="63"/>
      <c r="GX120" s="63"/>
      <c r="GY120" s="63"/>
      <c r="GZ120" s="63"/>
      <c r="HA120" s="63"/>
      <c r="HB120" s="63"/>
      <c r="HC120" s="63"/>
      <c r="HD120" s="63"/>
      <c r="HE120" s="63"/>
      <c r="HF120" s="63"/>
      <c r="HG120" s="63"/>
      <c r="HH120" s="63"/>
      <c r="HI120" s="63"/>
      <c r="HJ120" s="63"/>
      <c r="HK120" s="63"/>
      <c r="HL120" s="63"/>
      <c r="HM120" s="63"/>
      <c r="HN120" s="63"/>
      <c r="HO120" s="63"/>
      <c r="HP120" s="63"/>
      <c r="HQ120" s="63"/>
      <c r="HR120" s="63"/>
      <c r="HS120" s="63"/>
      <c r="HT120" s="63"/>
      <c r="HU120" s="63"/>
      <c r="HV120" s="63"/>
      <c r="HW120" s="63"/>
      <c r="HX120" s="63"/>
      <c r="HY120" s="63"/>
      <c r="HZ120" s="63"/>
      <c r="IA120" s="63"/>
      <c r="IB120" s="63"/>
      <c r="IC120" s="63"/>
      <c r="ID120" s="63"/>
      <c r="IE120" s="63"/>
      <c r="IF120" s="63"/>
      <c r="IG120" s="63"/>
      <c r="IH120" s="63"/>
      <c r="II120" s="63"/>
      <c r="IJ120" s="63"/>
      <c r="IK120" s="63"/>
      <c r="IL120" s="63"/>
      <c r="IM120" s="63"/>
      <c r="IN120" s="63"/>
      <c r="IO120" s="63"/>
      <c r="IP120" s="63"/>
      <c r="IQ120" s="63"/>
      <c r="IR120" s="63"/>
      <c r="IS120" s="63"/>
      <c r="IT120" s="63"/>
      <c r="IU120" s="63"/>
      <c r="IV120" s="63"/>
      <c r="IW120" s="63"/>
      <c r="IX120" s="63"/>
      <c r="IY120" s="63"/>
      <c r="IZ120" s="63"/>
      <c r="JA120" s="63"/>
      <c r="JB120" s="63"/>
      <c r="JC120" s="63"/>
      <c r="JD120" s="63"/>
      <c r="JE120" s="63"/>
      <c r="JF120" s="63"/>
      <c r="JG120" s="63"/>
      <c r="JH120" s="63"/>
      <c r="JI120" s="63"/>
      <c r="JJ120" s="63"/>
      <c r="JK120" s="63"/>
      <c r="JL120" s="63"/>
      <c r="JM120" s="63"/>
      <c r="JN120" s="63"/>
      <c r="JO120" s="63"/>
      <c r="JP120" s="63"/>
      <c r="JQ120" s="63"/>
      <c r="JR120" s="63"/>
      <c r="JS120" s="63"/>
      <c r="JT120" s="63"/>
      <c r="JU120" s="63"/>
      <c r="JV120" s="63"/>
      <c r="JW120" s="63"/>
      <c r="JX120" s="63"/>
      <c r="JY120" s="63"/>
      <c r="JZ120" s="63"/>
      <c r="KA120" s="63"/>
      <c r="KB120" s="63"/>
      <c r="KC120" s="63"/>
      <c r="KD120" s="63"/>
      <c r="KE120" s="63"/>
      <c r="KF120" s="63"/>
      <c r="KG120" s="63"/>
      <c r="KH120" s="63"/>
      <c r="KI120" s="63"/>
      <c r="KJ120" s="63"/>
      <c r="KK120" s="63"/>
      <c r="KL120" s="63"/>
      <c r="KM120" s="63"/>
      <c r="KN120" s="63"/>
      <c r="KO120" s="63"/>
      <c r="KP120" s="63"/>
      <c r="KQ120" s="63"/>
      <c r="KR120" s="63"/>
      <c r="KS120" s="63"/>
      <c r="KT120" s="63"/>
      <c r="KU120" s="63"/>
      <c r="KV120" s="63"/>
      <c r="KW120" s="63"/>
      <c r="KX120" s="23"/>
      <c r="KY120" s="23"/>
      <c r="KZ120" s="23"/>
      <c r="LA120" s="3"/>
      <c r="LB120" s="3"/>
      <c r="LC120" s="3"/>
      <c r="LD120" s="3"/>
      <c r="LE120" s="3"/>
    </row>
    <row r="121" spans="1:317" s="6" customFormat="1" ht="14.5" customHeight="1" x14ac:dyDescent="0.35">
      <c r="A121" s="557"/>
      <c r="B121" s="24">
        <v>500</v>
      </c>
      <c r="C121" s="171">
        <v>2.46</v>
      </c>
      <c r="D121" s="171">
        <v>4.08</v>
      </c>
      <c r="E121" s="171">
        <v>5.6923076923076925</v>
      </c>
      <c r="F121" s="171">
        <v>7.3076923076923075</v>
      </c>
      <c r="G121" s="171">
        <v>8.9230769230769234</v>
      </c>
      <c r="H121" s="171">
        <v>10.538461538461538</v>
      </c>
      <c r="I121" s="3">
        <v>1.2307692307692308</v>
      </c>
      <c r="J121" s="26">
        <v>2.6923076923076921</v>
      </c>
      <c r="K121" s="26"/>
      <c r="L121" s="26">
        <v>1.2461538461538462</v>
      </c>
      <c r="M121" s="26">
        <f t="shared" si="72"/>
        <v>2.4923076923076923</v>
      </c>
      <c r="N121" s="26">
        <f t="shared" si="73"/>
        <v>3.7384615384615385</v>
      </c>
      <c r="O121" s="26">
        <v>1.3846153846153846</v>
      </c>
      <c r="P121" s="26">
        <f t="shared" si="74"/>
        <v>2.7692307692307692</v>
      </c>
      <c r="Q121" s="26">
        <f t="shared" si="75"/>
        <v>4.1538461538461533</v>
      </c>
      <c r="R121" s="26">
        <v>2.0769230769230771</v>
      </c>
      <c r="S121" s="26">
        <f t="shared" si="76"/>
        <v>4.1538461538461542</v>
      </c>
      <c r="T121" s="26">
        <f t="shared" si="77"/>
        <v>6.2307692307692317</v>
      </c>
      <c r="U121" s="26">
        <v>3.1153846153846159</v>
      </c>
      <c r="V121" s="26">
        <f t="shared" si="78"/>
        <v>6.2307692307692317</v>
      </c>
      <c r="W121" s="26">
        <f t="shared" si="79"/>
        <v>9.3461538461538467</v>
      </c>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63"/>
      <c r="BD121" s="63"/>
      <c r="BE121" s="63"/>
      <c r="BF121" s="63"/>
      <c r="BG121" s="63"/>
      <c r="BH121" s="63"/>
      <c r="BI121" s="63"/>
      <c r="BJ121" s="63"/>
      <c r="BK121" s="63"/>
      <c r="BL121" s="63"/>
      <c r="BM121" s="63"/>
      <c r="BN121" s="63"/>
      <c r="BO121" s="63"/>
      <c r="BP121" s="63"/>
      <c r="BQ121" s="63"/>
      <c r="BR121" s="63"/>
      <c r="BS121" s="63"/>
      <c r="BT121" s="63"/>
      <c r="BU121" s="63"/>
      <c r="BV121" s="63"/>
      <c r="BW121" s="63"/>
      <c r="BX121" s="63"/>
      <c r="BY121" s="63"/>
      <c r="BZ121" s="63"/>
      <c r="CA121" s="63"/>
      <c r="CB121" s="63"/>
      <c r="CC121" s="63"/>
      <c r="CD121" s="63"/>
      <c r="CE121" s="63"/>
      <c r="CF121" s="63"/>
      <c r="CG121" s="63"/>
      <c r="CH121" s="63"/>
      <c r="CI121" s="63"/>
      <c r="CJ121" s="63"/>
      <c r="CK121" s="63"/>
      <c r="CL121" s="63"/>
      <c r="CM121" s="63"/>
      <c r="CN121" s="63"/>
      <c r="CO121" s="63"/>
      <c r="CP121" s="63"/>
      <c r="CQ121" s="63"/>
      <c r="CR121" s="63"/>
      <c r="CS121" s="63"/>
      <c r="CT121" s="63"/>
      <c r="CU121" s="63"/>
      <c r="CV121" s="63"/>
      <c r="CW121" s="63"/>
      <c r="CX121" s="63"/>
      <c r="CY121" s="63"/>
      <c r="CZ121" s="63"/>
      <c r="DA121" s="63"/>
      <c r="DB121" s="63"/>
      <c r="DC121" s="63"/>
      <c r="DD121" s="63"/>
      <c r="DE121" s="63"/>
      <c r="DF121" s="63"/>
      <c r="DG121" s="63"/>
      <c r="DH121" s="63"/>
      <c r="DI121" s="63"/>
      <c r="DJ121" s="63"/>
      <c r="DK121" s="63"/>
      <c r="DL121" s="63"/>
      <c r="DM121" s="63"/>
      <c r="DN121" s="63"/>
      <c r="DO121" s="63"/>
      <c r="DP121" s="63"/>
      <c r="DQ121" s="63"/>
      <c r="DR121" s="63"/>
      <c r="DS121" s="63"/>
      <c r="DT121" s="63"/>
      <c r="DU121" s="63"/>
      <c r="DV121" s="63"/>
      <c r="DW121" s="63"/>
      <c r="DX121" s="63"/>
      <c r="DY121" s="63"/>
      <c r="DZ121" s="63"/>
      <c r="EA121" s="63"/>
      <c r="EB121" s="63"/>
      <c r="EC121" s="63"/>
      <c r="ED121" s="63"/>
      <c r="EE121" s="63"/>
      <c r="EF121" s="63"/>
      <c r="EG121" s="63"/>
      <c r="EH121" s="63"/>
      <c r="EI121" s="63"/>
      <c r="EJ121" s="63"/>
      <c r="EK121" s="63"/>
      <c r="EL121" s="63"/>
      <c r="EM121" s="63"/>
      <c r="EN121" s="63"/>
      <c r="EO121" s="63"/>
      <c r="EP121" s="63"/>
      <c r="EQ121" s="63"/>
      <c r="ER121" s="63"/>
      <c r="ES121" s="63"/>
      <c r="ET121" s="63"/>
      <c r="EU121" s="63"/>
      <c r="EV121" s="63"/>
      <c r="EW121" s="63"/>
      <c r="EX121" s="63"/>
      <c r="EY121" s="63"/>
      <c r="EZ121" s="63"/>
      <c r="FA121" s="63"/>
      <c r="FB121" s="63"/>
      <c r="FC121" s="63"/>
      <c r="FD121" s="63"/>
      <c r="FE121" s="63"/>
      <c r="FF121" s="63"/>
      <c r="FG121" s="63"/>
      <c r="FH121" s="63"/>
      <c r="FI121" s="63"/>
      <c r="FJ121" s="63"/>
      <c r="FK121" s="63"/>
      <c r="FL121" s="63"/>
      <c r="FM121" s="63"/>
      <c r="FN121" s="63"/>
      <c r="FO121" s="63"/>
      <c r="FP121" s="63"/>
      <c r="FQ121" s="63"/>
      <c r="FR121" s="63"/>
      <c r="FS121" s="63"/>
      <c r="FT121" s="63"/>
      <c r="FU121" s="63"/>
      <c r="FV121" s="63"/>
      <c r="FW121" s="63"/>
      <c r="FX121" s="63"/>
      <c r="FY121" s="63"/>
      <c r="FZ121" s="63"/>
      <c r="GA121" s="63"/>
      <c r="GB121" s="63"/>
      <c r="GC121" s="63"/>
      <c r="GD121" s="63"/>
      <c r="GE121" s="63"/>
      <c r="GF121" s="63"/>
      <c r="GG121" s="63"/>
      <c r="GH121" s="63"/>
      <c r="GI121" s="63"/>
      <c r="GJ121" s="63"/>
      <c r="GK121" s="63"/>
      <c r="GL121" s="63"/>
      <c r="GM121" s="63"/>
      <c r="GN121" s="63"/>
      <c r="GO121" s="63"/>
      <c r="GP121" s="63"/>
      <c r="GQ121" s="63"/>
      <c r="GR121" s="63"/>
      <c r="GS121" s="63"/>
      <c r="GT121" s="63"/>
      <c r="GU121" s="63"/>
      <c r="GV121" s="63"/>
      <c r="GW121" s="63"/>
      <c r="GX121" s="63"/>
      <c r="GY121" s="63"/>
      <c r="GZ121" s="63"/>
      <c r="HA121" s="63"/>
      <c r="HB121" s="63"/>
      <c r="HC121" s="63"/>
      <c r="HD121" s="63"/>
      <c r="HE121" s="63"/>
      <c r="HF121" s="63"/>
      <c r="HG121" s="63"/>
      <c r="HH121" s="63"/>
      <c r="HI121" s="63"/>
      <c r="HJ121" s="63"/>
      <c r="HK121" s="63"/>
      <c r="HL121" s="63"/>
      <c r="HM121" s="63"/>
      <c r="HN121" s="63"/>
      <c r="HO121" s="63"/>
      <c r="HP121" s="63"/>
      <c r="HQ121" s="63"/>
      <c r="HR121" s="63"/>
      <c r="HS121" s="63"/>
      <c r="HT121" s="63"/>
      <c r="HU121" s="63"/>
      <c r="HV121" s="63"/>
      <c r="HW121" s="63"/>
      <c r="HX121" s="63"/>
      <c r="HY121" s="63"/>
      <c r="HZ121" s="63"/>
      <c r="IA121" s="63"/>
      <c r="IB121" s="63"/>
      <c r="IC121" s="63"/>
      <c r="ID121" s="63"/>
      <c r="IE121" s="63"/>
      <c r="IF121" s="63"/>
      <c r="IG121" s="63"/>
      <c r="IH121" s="63"/>
      <c r="II121" s="63"/>
      <c r="IJ121" s="63"/>
      <c r="IK121" s="63"/>
      <c r="IL121" s="63"/>
      <c r="IM121" s="63"/>
      <c r="IN121" s="63"/>
      <c r="IO121" s="63"/>
      <c r="IP121" s="63"/>
      <c r="IQ121" s="63"/>
      <c r="IR121" s="63"/>
      <c r="IS121" s="63"/>
      <c r="IT121" s="63"/>
      <c r="IU121" s="63"/>
      <c r="IV121" s="63"/>
      <c r="IW121" s="63"/>
      <c r="IX121" s="63"/>
      <c r="IY121" s="63"/>
      <c r="IZ121" s="63"/>
      <c r="JA121" s="63"/>
      <c r="JB121" s="63"/>
      <c r="JC121" s="63"/>
      <c r="JD121" s="63"/>
      <c r="JE121" s="63"/>
      <c r="JF121" s="63"/>
      <c r="JG121" s="63"/>
      <c r="JH121" s="63"/>
      <c r="JI121" s="63"/>
      <c r="JJ121" s="63"/>
      <c r="JK121" s="63"/>
      <c r="JL121" s="63"/>
      <c r="JM121" s="63"/>
      <c r="JN121" s="63"/>
      <c r="JO121" s="63"/>
      <c r="JP121" s="63"/>
      <c r="JQ121" s="63"/>
      <c r="JR121" s="63"/>
      <c r="JS121" s="63"/>
      <c r="JT121" s="63"/>
      <c r="JU121" s="63"/>
      <c r="JV121" s="63"/>
      <c r="JW121" s="63"/>
      <c r="JX121" s="63"/>
      <c r="JY121" s="63"/>
      <c r="JZ121" s="63"/>
      <c r="KA121" s="63"/>
      <c r="KB121" s="63"/>
      <c r="KC121" s="63"/>
      <c r="KD121" s="63"/>
      <c r="KE121" s="63"/>
      <c r="KF121" s="63"/>
      <c r="KG121" s="63"/>
      <c r="KH121" s="63"/>
      <c r="KI121" s="63"/>
      <c r="KJ121" s="63"/>
      <c r="KK121" s="63"/>
      <c r="KL121" s="63"/>
      <c r="KM121" s="63"/>
      <c r="KN121" s="63"/>
      <c r="KO121" s="63"/>
      <c r="KP121" s="63"/>
      <c r="KQ121" s="63"/>
      <c r="KR121" s="63"/>
      <c r="KS121" s="63"/>
      <c r="KT121" s="63"/>
      <c r="KU121" s="63"/>
      <c r="KV121" s="63"/>
      <c r="KW121" s="63"/>
      <c r="KX121" s="23"/>
      <c r="KY121" s="23"/>
      <c r="KZ121" s="23"/>
      <c r="LA121" s="3"/>
      <c r="LB121" s="3"/>
      <c r="LC121" s="3"/>
      <c r="LD121" s="3"/>
      <c r="LE121" s="3"/>
    </row>
    <row r="122" spans="1:317" s="6" customFormat="1" ht="14.5" customHeight="1" x14ac:dyDescent="0.35">
      <c r="A122" s="557"/>
      <c r="B122" s="24">
        <v>750</v>
      </c>
      <c r="C122" s="171">
        <v>2.31</v>
      </c>
      <c r="D122" s="171">
        <v>3.85</v>
      </c>
      <c r="E122" s="171">
        <v>5.3846153846153841</v>
      </c>
      <c r="F122" s="171">
        <v>6.9230769230769225</v>
      </c>
      <c r="G122" s="171">
        <v>8.4615384615384617</v>
      </c>
      <c r="H122" s="171">
        <v>10</v>
      </c>
      <c r="I122" s="3">
        <v>1.1538461538461537</v>
      </c>
      <c r="J122" s="26">
        <v>2.4230769230769234</v>
      </c>
      <c r="K122" s="26"/>
      <c r="L122" s="26">
        <v>1.1076923076923078</v>
      </c>
      <c r="M122" s="26">
        <f t="shared" si="72"/>
        <v>2.2153846153846155</v>
      </c>
      <c r="N122" s="26">
        <f t="shared" si="73"/>
        <v>3.3230769230769233</v>
      </c>
      <c r="O122" s="26">
        <v>1.2307692307692308</v>
      </c>
      <c r="P122" s="26">
        <f t="shared" si="74"/>
        <v>2.4615384615384617</v>
      </c>
      <c r="Q122" s="26">
        <f t="shared" si="75"/>
        <v>3.6923076923076925</v>
      </c>
      <c r="R122" s="26">
        <v>1.8461538461538463</v>
      </c>
      <c r="S122" s="26">
        <f t="shared" si="76"/>
        <v>3.6923076923076925</v>
      </c>
      <c r="T122" s="26">
        <f t="shared" si="77"/>
        <v>5.5384615384615383</v>
      </c>
      <c r="U122" s="26">
        <v>2.7692307692307696</v>
      </c>
      <c r="V122" s="26">
        <f t="shared" si="78"/>
        <v>5.5384615384615392</v>
      </c>
      <c r="W122" s="26">
        <f t="shared" si="79"/>
        <v>8.3076923076923084</v>
      </c>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63"/>
      <c r="BD122" s="63"/>
      <c r="BE122" s="63"/>
      <c r="BF122" s="63"/>
      <c r="BG122" s="63"/>
      <c r="BH122" s="63"/>
      <c r="BI122" s="63"/>
      <c r="BJ122" s="63"/>
      <c r="BK122" s="63"/>
      <c r="BL122" s="63"/>
      <c r="BM122" s="63"/>
      <c r="BN122" s="63"/>
      <c r="BO122" s="63"/>
      <c r="BP122" s="63"/>
      <c r="BQ122" s="63"/>
      <c r="BR122" s="63"/>
      <c r="BS122" s="63"/>
      <c r="BT122" s="63"/>
      <c r="BU122" s="63"/>
      <c r="BV122" s="63"/>
      <c r="BW122" s="63"/>
      <c r="BX122" s="63"/>
      <c r="BY122" s="63"/>
      <c r="BZ122" s="63"/>
      <c r="CA122" s="63"/>
      <c r="CB122" s="63"/>
      <c r="CC122" s="63"/>
      <c r="CD122" s="63"/>
      <c r="CE122" s="63"/>
      <c r="CF122" s="63"/>
      <c r="CG122" s="63"/>
      <c r="CH122" s="63"/>
      <c r="CI122" s="63"/>
      <c r="CJ122" s="63"/>
      <c r="CK122" s="63"/>
      <c r="CL122" s="63"/>
      <c r="CM122" s="63"/>
      <c r="CN122" s="63"/>
      <c r="CO122" s="63"/>
      <c r="CP122" s="63"/>
      <c r="CQ122" s="63"/>
      <c r="CR122" s="63"/>
      <c r="CS122" s="63"/>
      <c r="CT122" s="63"/>
      <c r="CU122" s="63"/>
      <c r="CV122" s="63"/>
      <c r="CW122" s="63"/>
      <c r="CX122" s="63"/>
      <c r="CY122" s="63"/>
      <c r="CZ122" s="63"/>
      <c r="DA122" s="63"/>
      <c r="DB122" s="63"/>
      <c r="DC122" s="63"/>
      <c r="DD122" s="63"/>
      <c r="DE122" s="63"/>
      <c r="DF122" s="63"/>
      <c r="DG122" s="63"/>
      <c r="DH122" s="63"/>
      <c r="DI122" s="63"/>
      <c r="DJ122" s="63"/>
      <c r="DK122" s="63"/>
      <c r="DL122" s="63"/>
      <c r="DM122" s="63"/>
      <c r="DN122" s="63"/>
      <c r="DO122" s="63"/>
      <c r="DP122" s="63"/>
      <c r="DQ122" s="63"/>
      <c r="DR122" s="63"/>
      <c r="DS122" s="63"/>
      <c r="DT122" s="63"/>
      <c r="DU122" s="63"/>
      <c r="DV122" s="63"/>
      <c r="DW122" s="63"/>
      <c r="DX122" s="63"/>
      <c r="DY122" s="63"/>
      <c r="DZ122" s="63"/>
      <c r="EA122" s="63"/>
      <c r="EB122" s="63"/>
      <c r="EC122" s="63"/>
      <c r="ED122" s="63"/>
      <c r="EE122" s="63"/>
      <c r="EF122" s="63"/>
      <c r="EG122" s="63"/>
      <c r="EH122" s="63"/>
      <c r="EI122" s="63"/>
      <c r="EJ122" s="63"/>
      <c r="EK122" s="63"/>
      <c r="EL122" s="63"/>
      <c r="EM122" s="63"/>
      <c r="EN122" s="63"/>
      <c r="EO122" s="63"/>
      <c r="EP122" s="63"/>
      <c r="EQ122" s="63"/>
      <c r="ER122" s="63"/>
      <c r="ES122" s="63"/>
      <c r="ET122" s="63"/>
      <c r="EU122" s="63"/>
      <c r="EV122" s="63"/>
      <c r="EW122" s="63"/>
      <c r="EX122" s="63"/>
      <c r="EY122" s="63"/>
      <c r="EZ122" s="63"/>
      <c r="FA122" s="63"/>
      <c r="FB122" s="63"/>
      <c r="FC122" s="63"/>
      <c r="FD122" s="63"/>
      <c r="FE122" s="63"/>
      <c r="FF122" s="63"/>
      <c r="FG122" s="63"/>
      <c r="FH122" s="63"/>
      <c r="FI122" s="63"/>
      <c r="FJ122" s="63"/>
      <c r="FK122" s="63"/>
      <c r="FL122" s="63"/>
      <c r="FM122" s="63"/>
      <c r="FN122" s="63"/>
      <c r="FO122" s="63"/>
      <c r="FP122" s="63"/>
      <c r="FQ122" s="63"/>
      <c r="FR122" s="63"/>
      <c r="FS122" s="63"/>
      <c r="FT122" s="63"/>
      <c r="FU122" s="63"/>
      <c r="FV122" s="63"/>
      <c r="FW122" s="63"/>
      <c r="FX122" s="63"/>
      <c r="FY122" s="63"/>
      <c r="FZ122" s="63"/>
      <c r="GA122" s="63"/>
      <c r="GB122" s="63"/>
      <c r="GC122" s="63"/>
      <c r="GD122" s="63"/>
      <c r="GE122" s="63"/>
      <c r="GF122" s="63"/>
      <c r="GG122" s="63"/>
      <c r="GH122" s="63"/>
      <c r="GI122" s="63"/>
      <c r="GJ122" s="63"/>
      <c r="GK122" s="63"/>
      <c r="GL122" s="63"/>
      <c r="GM122" s="63"/>
      <c r="GN122" s="63"/>
      <c r="GO122" s="63"/>
      <c r="GP122" s="63"/>
      <c r="GQ122" s="63"/>
      <c r="GR122" s="63"/>
      <c r="GS122" s="63"/>
      <c r="GT122" s="63"/>
      <c r="GU122" s="63"/>
      <c r="GV122" s="63"/>
      <c r="GW122" s="63"/>
      <c r="GX122" s="63"/>
      <c r="GY122" s="63"/>
      <c r="GZ122" s="63"/>
      <c r="HA122" s="63"/>
      <c r="HB122" s="63"/>
      <c r="HC122" s="63"/>
      <c r="HD122" s="63"/>
      <c r="HE122" s="63"/>
      <c r="HF122" s="63"/>
      <c r="HG122" s="63"/>
      <c r="HH122" s="63"/>
      <c r="HI122" s="63"/>
      <c r="HJ122" s="63"/>
      <c r="HK122" s="63"/>
      <c r="HL122" s="63"/>
      <c r="HM122" s="63"/>
      <c r="HN122" s="63"/>
      <c r="HO122" s="63"/>
      <c r="HP122" s="63"/>
      <c r="HQ122" s="63"/>
      <c r="HR122" s="63"/>
      <c r="HS122" s="63"/>
      <c r="HT122" s="63"/>
      <c r="HU122" s="63"/>
      <c r="HV122" s="63"/>
      <c r="HW122" s="63"/>
      <c r="HX122" s="63"/>
      <c r="HY122" s="63"/>
      <c r="HZ122" s="63"/>
      <c r="IA122" s="63"/>
      <c r="IB122" s="63"/>
      <c r="IC122" s="63"/>
      <c r="ID122" s="63"/>
      <c r="IE122" s="63"/>
      <c r="IF122" s="63"/>
      <c r="IG122" s="63"/>
      <c r="IH122" s="63"/>
      <c r="II122" s="63"/>
      <c r="IJ122" s="63"/>
      <c r="IK122" s="63"/>
      <c r="IL122" s="63"/>
      <c r="IM122" s="63"/>
      <c r="IN122" s="63"/>
      <c r="IO122" s="63"/>
      <c r="IP122" s="63"/>
      <c r="IQ122" s="63"/>
      <c r="IR122" s="63"/>
      <c r="IS122" s="63"/>
      <c r="IT122" s="63"/>
      <c r="IU122" s="63"/>
      <c r="IV122" s="63"/>
      <c r="IW122" s="63"/>
      <c r="IX122" s="63"/>
      <c r="IY122" s="63"/>
      <c r="IZ122" s="63"/>
      <c r="JA122" s="63"/>
      <c r="JB122" s="63"/>
      <c r="JC122" s="63"/>
      <c r="JD122" s="63"/>
      <c r="JE122" s="63"/>
      <c r="JF122" s="63"/>
      <c r="JG122" s="63"/>
      <c r="JH122" s="63"/>
      <c r="JI122" s="63"/>
      <c r="JJ122" s="63"/>
      <c r="JK122" s="63"/>
      <c r="JL122" s="63"/>
      <c r="JM122" s="63"/>
      <c r="JN122" s="63"/>
      <c r="JO122" s="63"/>
      <c r="JP122" s="63"/>
      <c r="JQ122" s="63"/>
      <c r="JR122" s="63"/>
      <c r="JS122" s="63"/>
      <c r="JT122" s="63"/>
      <c r="JU122" s="63"/>
      <c r="JV122" s="63"/>
      <c r="JW122" s="63"/>
      <c r="JX122" s="63"/>
      <c r="JY122" s="63"/>
      <c r="JZ122" s="63"/>
      <c r="KA122" s="63"/>
      <c r="KB122" s="63"/>
      <c r="KC122" s="63"/>
      <c r="KD122" s="63"/>
      <c r="KE122" s="63"/>
      <c r="KF122" s="63"/>
      <c r="KG122" s="63"/>
      <c r="KH122" s="63"/>
      <c r="KI122" s="63"/>
      <c r="KJ122" s="63"/>
      <c r="KK122" s="63"/>
      <c r="KL122" s="63"/>
      <c r="KM122" s="63"/>
      <c r="KN122" s="63"/>
      <c r="KO122" s="63"/>
      <c r="KP122" s="63"/>
      <c r="KQ122" s="63"/>
      <c r="KR122" s="63"/>
      <c r="KS122" s="63"/>
      <c r="KT122" s="63"/>
      <c r="KU122" s="63"/>
      <c r="KV122" s="63"/>
      <c r="KW122" s="63"/>
      <c r="KX122" s="23"/>
      <c r="KY122" s="23"/>
      <c r="KZ122" s="23"/>
      <c r="LA122" s="3"/>
      <c r="LB122" s="3"/>
      <c r="LC122" s="3"/>
      <c r="LD122" s="3"/>
      <c r="LE122" s="3"/>
    </row>
    <row r="123" spans="1:317" s="6" customFormat="1" ht="14.5" customHeight="1" x14ac:dyDescent="0.35">
      <c r="A123" s="557"/>
      <c r="B123" s="34">
        <v>1000</v>
      </c>
      <c r="C123" s="171">
        <v>2.15</v>
      </c>
      <c r="D123" s="171">
        <v>3.62</v>
      </c>
      <c r="E123" s="171">
        <v>5.0769230769230766</v>
      </c>
      <c r="F123" s="171">
        <v>6.5384615384615383</v>
      </c>
      <c r="G123" s="171">
        <v>7.9999999999999982</v>
      </c>
      <c r="H123" s="171">
        <v>9.4615384615384617</v>
      </c>
      <c r="I123" s="3">
        <v>1.0769230769230769</v>
      </c>
      <c r="J123" s="26">
        <v>2.1538461538461537</v>
      </c>
      <c r="K123" s="26"/>
      <c r="L123" s="26">
        <v>0.96923076923076923</v>
      </c>
      <c r="M123" s="26">
        <f t="shared" si="72"/>
        <v>1.9384615384615385</v>
      </c>
      <c r="N123" s="26">
        <f t="shared" si="73"/>
        <v>2.9076923076923076</v>
      </c>
      <c r="O123" s="26">
        <v>1.0769230769230769</v>
      </c>
      <c r="P123" s="26">
        <f t="shared" si="74"/>
        <v>2.1538461538461537</v>
      </c>
      <c r="Q123" s="26">
        <f t="shared" si="75"/>
        <v>3.2307692307692308</v>
      </c>
      <c r="R123" s="26">
        <v>1.615384615384615</v>
      </c>
      <c r="S123" s="26">
        <f t="shared" si="76"/>
        <v>3.2307692307692299</v>
      </c>
      <c r="T123" s="26">
        <f t="shared" si="77"/>
        <v>4.8461538461538449</v>
      </c>
      <c r="U123" s="26">
        <v>2.4230769230769225</v>
      </c>
      <c r="V123" s="26">
        <f t="shared" si="78"/>
        <v>4.8461538461538449</v>
      </c>
      <c r="W123" s="26">
        <f t="shared" si="79"/>
        <v>7.2692307692307674</v>
      </c>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63"/>
      <c r="BD123" s="63"/>
      <c r="BE123" s="63"/>
      <c r="BF123" s="63"/>
      <c r="BG123" s="63"/>
      <c r="BH123" s="63"/>
      <c r="BI123" s="63"/>
      <c r="BJ123" s="63"/>
      <c r="BK123" s="63"/>
      <c r="BL123" s="63"/>
      <c r="BM123" s="63"/>
      <c r="BN123" s="63"/>
      <c r="BO123" s="63"/>
      <c r="BP123" s="63"/>
      <c r="BQ123" s="63"/>
      <c r="BR123" s="63"/>
      <c r="BS123" s="63"/>
      <c r="BT123" s="63"/>
      <c r="BU123" s="63"/>
      <c r="BV123" s="63"/>
      <c r="BW123" s="63"/>
      <c r="BX123" s="63"/>
      <c r="BY123" s="63"/>
      <c r="BZ123" s="63"/>
      <c r="CA123" s="63"/>
      <c r="CB123" s="63"/>
      <c r="CC123" s="63"/>
      <c r="CD123" s="63"/>
      <c r="CE123" s="63"/>
      <c r="CF123" s="63"/>
      <c r="CG123" s="63"/>
      <c r="CH123" s="63"/>
      <c r="CI123" s="63"/>
      <c r="CJ123" s="63"/>
      <c r="CK123" s="63"/>
      <c r="CL123" s="63"/>
      <c r="CM123" s="63"/>
      <c r="CN123" s="63"/>
      <c r="CO123" s="63"/>
      <c r="CP123" s="63"/>
      <c r="CQ123" s="63"/>
      <c r="CR123" s="63"/>
      <c r="CS123" s="63"/>
      <c r="CT123" s="63"/>
      <c r="CU123" s="63"/>
      <c r="CV123" s="63"/>
      <c r="CW123" s="63"/>
      <c r="CX123" s="63"/>
      <c r="CY123" s="63"/>
      <c r="CZ123" s="63"/>
      <c r="DA123" s="63"/>
      <c r="DB123" s="63"/>
      <c r="DC123" s="63"/>
      <c r="DD123" s="63"/>
      <c r="DE123" s="63"/>
      <c r="DF123" s="63"/>
      <c r="DG123" s="63"/>
      <c r="DH123" s="63"/>
      <c r="DI123" s="63"/>
      <c r="DJ123" s="63"/>
      <c r="DK123" s="63"/>
      <c r="DL123" s="63"/>
      <c r="DM123" s="63"/>
      <c r="DN123" s="63"/>
      <c r="DO123" s="63"/>
      <c r="DP123" s="63"/>
      <c r="DQ123" s="63"/>
      <c r="DR123" s="63"/>
      <c r="DS123" s="63"/>
      <c r="DT123" s="63"/>
      <c r="DU123" s="63"/>
      <c r="DV123" s="63"/>
      <c r="DW123" s="63"/>
      <c r="DX123" s="63"/>
      <c r="DY123" s="63"/>
      <c r="DZ123" s="63"/>
      <c r="EA123" s="63"/>
      <c r="EB123" s="63"/>
      <c r="EC123" s="63"/>
      <c r="ED123" s="63"/>
      <c r="EE123" s="63"/>
      <c r="EF123" s="63"/>
      <c r="EG123" s="63"/>
      <c r="EH123" s="63"/>
      <c r="EI123" s="63"/>
      <c r="EJ123" s="63"/>
      <c r="EK123" s="63"/>
      <c r="EL123" s="63"/>
      <c r="EM123" s="63"/>
      <c r="EN123" s="63"/>
      <c r="EO123" s="63"/>
      <c r="EP123" s="63"/>
      <c r="EQ123" s="63"/>
      <c r="ER123" s="63"/>
      <c r="ES123" s="63"/>
      <c r="ET123" s="63"/>
      <c r="EU123" s="63"/>
      <c r="EV123" s="63"/>
      <c r="EW123" s="63"/>
      <c r="EX123" s="63"/>
      <c r="EY123" s="63"/>
      <c r="EZ123" s="63"/>
      <c r="FA123" s="63"/>
      <c r="FB123" s="63"/>
      <c r="FC123" s="63"/>
      <c r="FD123" s="63"/>
      <c r="FE123" s="63"/>
      <c r="FF123" s="63"/>
      <c r="FG123" s="63"/>
      <c r="FH123" s="63"/>
      <c r="FI123" s="63"/>
      <c r="FJ123" s="63"/>
      <c r="FK123" s="63"/>
      <c r="FL123" s="63"/>
      <c r="FM123" s="63"/>
      <c r="FN123" s="63"/>
      <c r="FO123" s="63"/>
      <c r="FP123" s="63"/>
      <c r="FQ123" s="63"/>
      <c r="FR123" s="63"/>
      <c r="FS123" s="63"/>
      <c r="FT123" s="63"/>
      <c r="FU123" s="63"/>
      <c r="FV123" s="63"/>
      <c r="FW123" s="63"/>
      <c r="FX123" s="63"/>
      <c r="FY123" s="63"/>
      <c r="FZ123" s="63"/>
      <c r="GA123" s="63"/>
      <c r="GB123" s="63"/>
      <c r="GC123" s="63"/>
      <c r="GD123" s="63"/>
      <c r="GE123" s="63"/>
      <c r="GF123" s="63"/>
      <c r="GG123" s="63"/>
      <c r="GH123" s="63"/>
      <c r="GI123" s="63"/>
      <c r="GJ123" s="63"/>
      <c r="GK123" s="63"/>
      <c r="GL123" s="63"/>
      <c r="GM123" s="63"/>
      <c r="GN123" s="63"/>
      <c r="GO123" s="63"/>
      <c r="GP123" s="63"/>
      <c r="GQ123" s="63"/>
      <c r="GR123" s="63"/>
      <c r="GS123" s="63"/>
      <c r="GT123" s="63"/>
      <c r="GU123" s="63"/>
      <c r="GV123" s="63"/>
      <c r="GW123" s="63"/>
      <c r="GX123" s="63"/>
      <c r="GY123" s="63"/>
      <c r="GZ123" s="63"/>
      <c r="HA123" s="63"/>
      <c r="HB123" s="63"/>
      <c r="HC123" s="63"/>
      <c r="HD123" s="63"/>
      <c r="HE123" s="63"/>
      <c r="HF123" s="63"/>
      <c r="HG123" s="63"/>
      <c r="HH123" s="63"/>
      <c r="HI123" s="63"/>
      <c r="HJ123" s="63"/>
      <c r="HK123" s="63"/>
      <c r="HL123" s="63"/>
      <c r="HM123" s="63"/>
      <c r="HN123" s="63"/>
      <c r="HO123" s="63"/>
      <c r="HP123" s="63"/>
      <c r="HQ123" s="63"/>
      <c r="HR123" s="63"/>
      <c r="HS123" s="63"/>
      <c r="HT123" s="63"/>
      <c r="HU123" s="63"/>
      <c r="HV123" s="63"/>
      <c r="HW123" s="63"/>
      <c r="HX123" s="63"/>
      <c r="HY123" s="63"/>
      <c r="HZ123" s="63"/>
      <c r="IA123" s="63"/>
      <c r="IB123" s="63"/>
      <c r="IC123" s="63"/>
      <c r="ID123" s="63"/>
      <c r="IE123" s="63"/>
      <c r="IF123" s="63"/>
      <c r="IG123" s="63"/>
      <c r="IH123" s="63"/>
      <c r="II123" s="63"/>
      <c r="IJ123" s="63"/>
      <c r="IK123" s="63"/>
      <c r="IL123" s="63"/>
      <c r="IM123" s="63"/>
      <c r="IN123" s="63"/>
      <c r="IO123" s="63"/>
      <c r="IP123" s="63"/>
      <c r="IQ123" s="63"/>
      <c r="IR123" s="63"/>
      <c r="IS123" s="63"/>
      <c r="IT123" s="63"/>
      <c r="IU123" s="63"/>
      <c r="IV123" s="63"/>
      <c r="IW123" s="63"/>
      <c r="IX123" s="63"/>
      <c r="IY123" s="63"/>
      <c r="IZ123" s="63"/>
      <c r="JA123" s="63"/>
      <c r="JB123" s="63"/>
      <c r="JC123" s="63"/>
      <c r="JD123" s="63"/>
      <c r="JE123" s="63"/>
      <c r="JF123" s="63"/>
      <c r="JG123" s="63"/>
      <c r="JH123" s="63"/>
      <c r="JI123" s="63"/>
      <c r="JJ123" s="63"/>
      <c r="JK123" s="63"/>
      <c r="JL123" s="63"/>
      <c r="JM123" s="63"/>
      <c r="JN123" s="63"/>
      <c r="JO123" s="63"/>
      <c r="JP123" s="63"/>
      <c r="JQ123" s="63"/>
      <c r="JR123" s="63"/>
      <c r="JS123" s="63"/>
      <c r="JT123" s="63"/>
      <c r="JU123" s="63"/>
      <c r="JV123" s="63"/>
      <c r="JW123" s="63"/>
      <c r="JX123" s="63"/>
      <c r="JY123" s="63"/>
      <c r="JZ123" s="63"/>
      <c r="KA123" s="63"/>
      <c r="KB123" s="63"/>
      <c r="KC123" s="63"/>
      <c r="KD123" s="63"/>
      <c r="KE123" s="63"/>
      <c r="KF123" s="63"/>
      <c r="KG123" s="63"/>
      <c r="KH123" s="63"/>
      <c r="KI123" s="63"/>
      <c r="KJ123" s="63"/>
      <c r="KK123" s="63"/>
      <c r="KL123" s="63"/>
      <c r="KM123" s="63"/>
      <c r="KN123" s="63"/>
      <c r="KO123" s="63"/>
      <c r="KP123" s="63"/>
      <c r="KQ123" s="63"/>
      <c r="KR123" s="63"/>
      <c r="KS123" s="63"/>
      <c r="KT123" s="63"/>
      <c r="KU123" s="63"/>
      <c r="KV123" s="63"/>
      <c r="KW123" s="63"/>
      <c r="KX123" s="23"/>
      <c r="KY123" s="23"/>
      <c r="KZ123" s="23"/>
      <c r="LA123" s="3"/>
      <c r="LB123" s="3"/>
      <c r="LC123" s="3"/>
      <c r="LD123" s="3"/>
      <c r="LE123" s="3"/>
    </row>
    <row r="124" spans="1:317" s="6" customFormat="1" ht="14.5" customHeight="1" x14ac:dyDescent="0.35">
      <c r="A124" s="557"/>
      <c r="B124" s="34">
        <v>2500</v>
      </c>
      <c r="C124" s="171">
        <v>2</v>
      </c>
      <c r="D124" s="171">
        <v>3.38</v>
      </c>
      <c r="E124" s="171">
        <v>4.7692307692307692</v>
      </c>
      <c r="F124" s="171">
        <v>6.1538461538461533</v>
      </c>
      <c r="G124" s="171">
        <v>7.5384615384615383</v>
      </c>
      <c r="H124" s="171">
        <v>8.9230769230769234</v>
      </c>
      <c r="I124" s="3">
        <v>1</v>
      </c>
      <c r="J124" s="26">
        <v>2.046153846153846</v>
      </c>
      <c r="K124" s="26"/>
      <c r="L124" s="26">
        <v>0.90000000000000013</v>
      </c>
      <c r="M124" s="26">
        <f t="shared" si="72"/>
        <v>1.8000000000000003</v>
      </c>
      <c r="N124" s="26">
        <f t="shared" si="73"/>
        <v>2.7</v>
      </c>
      <c r="O124" s="26">
        <v>1</v>
      </c>
      <c r="P124" s="26">
        <f t="shared" si="74"/>
        <v>2</v>
      </c>
      <c r="Q124" s="26">
        <f t="shared" si="75"/>
        <v>3</v>
      </c>
      <c r="R124" s="26">
        <v>1.5</v>
      </c>
      <c r="S124" s="26">
        <f t="shared" si="76"/>
        <v>3</v>
      </c>
      <c r="T124" s="26">
        <f t="shared" si="77"/>
        <v>4.5</v>
      </c>
      <c r="U124" s="26">
        <v>2.25</v>
      </c>
      <c r="V124" s="26">
        <f t="shared" si="78"/>
        <v>4.5</v>
      </c>
      <c r="W124" s="26">
        <f t="shared" si="79"/>
        <v>6.75</v>
      </c>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63"/>
      <c r="BD124" s="63"/>
      <c r="BE124" s="63"/>
      <c r="BF124" s="63"/>
      <c r="BG124" s="63"/>
      <c r="BH124" s="63"/>
      <c r="BI124" s="63"/>
      <c r="BJ124" s="63"/>
      <c r="BK124" s="63"/>
      <c r="BL124" s="63"/>
      <c r="BM124" s="63"/>
      <c r="BN124" s="63"/>
      <c r="BO124" s="63"/>
      <c r="BP124" s="63"/>
      <c r="BQ124" s="63"/>
      <c r="BR124" s="63"/>
      <c r="BS124" s="63"/>
      <c r="BT124" s="63"/>
      <c r="BU124" s="63"/>
      <c r="BV124" s="63"/>
      <c r="BW124" s="63"/>
      <c r="BX124" s="63"/>
      <c r="BY124" s="63"/>
      <c r="BZ124" s="63"/>
      <c r="CA124" s="63"/>
      <c r="CB124" s="63"/>
      <c r="CC124" s="63"/>
      <c r="CD124" s="63"/>
      <c r="CE124" s="63"/>
      <c r="CF124" s="63"/>
      <c r="CG124" s="63"/>
      <c r="CH124" s="63"/>
      <c r="CI124" s="63"/>
      <c r="CJ124" s="63"/>
      <c r="CK124" s="63"/>
      <c r="CL124" s="63"/>
      <c r="CM124" s="63"/>
      <c r="CN124" s="63"/>
      <c r="CO124" s="63"/>
      <c r="CP124" s="63"/>
      <c r="CQ124" s="63"/>
      <c r="CR124" s="63"/>
      <c r="CS124" s="63"/>
      <c r="CT124" s="63"/>
      <c r="CU124" s="63"/>
      <c r="CV124" s="63"/>
      <c r="CW124" s="63"/>
      <c r="CX124" s="63"/>
      <c r="CY124" s="63"/>
      <c r="CZ124" s="63"/>
      <c r="DA124" s="63"/>
      <c r="DB124" s="63"/>
      <c r="DC124" s="63"/>
      <c r="DD124" s="63"/>
      <c r="DE124" s="63"/>
      <c r="DF124" s="63"/>
      <c r="DG124" s="63"/>
      <c r="DH124" s="63"/>
      <c r="DI124" s="63"/>
      <c r="DJ124" s="63"/>
      <c r="DK124" s="63"/>
      <c r="DL124" s="63"/>
      <c r="DM124" s="63"/>
      <c r="DN124" s="63"/>
      <c r="DO124" s="63"/>
      <c r="DP124" s="63"/>
      <c r="DQ124" s="63"/>
      <c r="DR124" s="63"/>
      <c r="DS124" s="63"/>
      <c r="DT124" s="63"/>
      <c r="DU124" s="63"/>
      <c r="DV124" s="63"/>
      <c r="DW124" s="63"/>
      <c r="DX124" s="63"/>
      <c r="DY124" s="63"/>
      <c r="DZ124" s="63"/>
      <c r="EA124" s="63"/>
      <c r="EB124" s="63"/>
      <c r="EC124" s="63"/>
      <c r="ED124" s="63"/>
      <c r="EE124" s="63"/>
      <c r="EF124" s="63"/>
      <c r="EG124" s="63"/>
      <c r="EH124" s="63"/>
      <c r="EI124" s="63"/>
      <c r="EJ124" s="63"/>
      <c r="EK124" s="63"/>
      <c r="EL124" s="63"/>
      <c r="EM124" s="63"/>
      <c r="EN124" s="63"/>
      <c r="EO124" s="63"/>
      <c r="EP124" s="63"/>
      <c r="EQ124" s="63"/>
      <c r="ER124" s="63"/>
      <c r="ES124" s="63"/>
      <c r="ET124" s="63"/>
      <c r="EU124" s="63"/>
      <c r="EV124" s="63"/>
      <c r="EW124" s="63"/>
      <c r="EX124" s="63"/>
      <c r="EY124" s="63"/>
      <c r="EZ124" s="63"/>
      <c r="FA124" s="63"/>
      <c r="FB124" s="63"/>
      <c r="FC124" s="63"/>
      <c r="FD124" s="63"/>
      <c r="FE124" s="63"/>
      <c r="FF124" s="63"/>
      <c r="FG124" s="63"/>
      <c r="FH124" s="63"/>
      <c r="FI124" s="63"/>
      <c r="FJ124" s="63"/>
      <c r="FK124" s="63"/>
      <c r="FL124" s="63"/>
      <c r="FM124" s="63"/>
      <c r="FN124" s="63"/>
      <c r="FO124" s="63"/>
      <c r="FP124" s="63"/>
      <c r="FQ124" s="63"/>
      <c r="FR124" s="63"/>
      <c r="FS124" s="63"/>
      <c r="FT124" s="63"/>
      <c r="FU124" s="63"/>
      <c r="FV124" s="63"/>
      <c r="FW124" s="63"/>
      <c r="FX124" s="63"/>
      <c r="FY124" s="63"/>
      <c r="FZ124" s="63"/>
      <c r="GA124" s="63"/>
      <c r="GB124" s="63"/>
      <c r="GC124" s="63"/>
      <c r="GD124" s="63"/>
      <c r="GE124" s="63"/>
      <c r="GF124" s="63"/>
      <c r="GG124" s="63"/>
      <c r="GH124" s="63"/>
      <c r="GI124" s="63"/>
      <c r="GJ124" s="63"/>
      <c r="GK124" s="63"/>
      <c r="GL124" s="63"/>
      <c r="GM124" s="63"/>
      <c r="GN124" s="63"/>
      <c r="GO124" s="63"/>
      <c r="GP124" s="63"/>
      <c r="GQ124" s="63"/>
      <c r="GR124" s="63"/>
      <c r="GS124" s="63"/>
      <c r="GT124" s="63"/>
      <c r="GU124" s="63"/>
      <c r="GV124" s="63"/>
      <c r="GW124" s="63"/>
      <c r="GX124" s="63"/>
      <c r="GY124" s="63"/>
      <c r="GZ124" s="63"/>
      <c r="HA124" s="63"/>
      <c r="HB124" s="63"/>
      <c r="HC124" s="63"/>
      <c r="HD124" s="63"/>
      <c r="HE124" s="63"/>
      <c r="HF124" s="63"/>
      <c r="HG124" s="63"/>
      <c r="HH124" s="63"/>
      <c r="HI124" s="63"/>
      <c r="HJ124" s="63"/>
      <c r="HK124" s="63"/>
      <c r="HL124" s="63"/>
      <c r="HM124" s="63"/>
      <c r="HN124" s="63"/>
      <c r="HO124" s="63"/>
      <c r="HP124" s="63"/>
      <c r="HQ124" s="63"/>
      <c r="HR124" s="63"/>
      <c r="HS124" s="63"/>
      <c r="HT124" s="63"/>
      <c r="HU124" s="63"/>
      <c r="HV124" s="63"/>
      <c r="HW124" s="63"/>
      <c r="HX124" s="63"/>
      <c r="HY124" s="63"/>
      <c r="HZ124" s="63"/>
      <c r="IA124" s="63"/>
      <c r="IB124" s="63"/>
      <c r="IC124" s="63"/>
      <c r="ID124" s="63"/>
      <c r="IE124" s="63"/>
      <c r="IF124" s="63"/>
      <c r="IG124" s="63"/>
      <c r="IH124" s="63"/>
      <c r="II124" s="63"/>
      <c r="IJ124" s="63"/>
      <c r="IK124" s="63"/>
      <c r="IL124" s="63"/>
      <c r="IM124" s="63"/>
      <c r="IN124" s="63"/>
      <c r="IO124" s="63"/>
      <c r="IP124" s="63"/>
      <c r="IQ124" s="63"/>
      <c r="IR124" s="63"/>
      <c r="IS124" s="63"/>
      <c r="IT124" s="63"/>
      <c r="IU124" s="63"/>
      <c r="IV124" s="63"/>
      <c r="IW124" s="63"/>
      <c r="IX124" s="63"/>
      <c r="IY124" s="63"/>
      <c r="IZ124" s="63"/>
      <c r="JA124" s="63"/>
      <c r="JB124" s="63"/>
      <c r="JC124" s="63"/>
      <c r="JD124" s="63"/>
      <c r="JE124" s="63"/>
      <c r="JF124" s="63"/>
      <c r="JG124" s="63"/>
      <c r="JH124" s="63"/>
      <c r="JI124" s="63"/>
      <c r="JJ124" s="63"/>
      <c r="JK124" s="63"/>
      <c r="JL124" s="63"/>
      <c r="JM124" s="63"/>
      <c r="JN124" s="63"/>
      <c r="JO124" s="63"/>
      <c r="JP124" s="63"/>
      <c r="JQ124" s="63"/>
      <c r="JR124" s="63"/>
      <c r="JS124" s="63"/>
      <c r="JT124" s="63"/>
      <c r="JU124" s="63"/>
      <c r="JV124" s="63"/>
      <c r="JW124" s="63"/>
      <c r="JX124" s="63"/>
      <c r="JY124" s="63"/>
      <c r="JZ124" s="63"/>
      <c r="KA124" s="63"/>
      <c r="KB124" s="63"/>
      <c r="KC124" s="63"/>
      <c r="KD124" s="63"/>
      <c r="KE124" s="63"/>
      <c r="KF124" s="63"/>
      <c r="KG124" s="63"/>
      <c r="KH124" s="63"/>
      <c r="KI124" s="63"/>
      <c r="KJ124" s="63"/>
      <c r="KK124" s="63"/>
      <c r="KL124" s="63"/>
      <c r="KM124" s="63"/>
      <c r="KN124" s="63"/>
      <c r="KO124" s="63"/>
      <c r="KP124" s="63"/>
      <c r="KQ124" s="63"/>
      <c r="KR124" s="63"/>
      <c r="KS124" s="63"/>
      <c r="KT124" s="63"/>
      <c r="KU124" s="63"/>
      <c r="KV124" s="63"/>
      <c r="KW124" s="63"/>
      <c r="KX124" s="23"/>
      <c r="KY124" s="23"/>
      <c r="KZ124" s="23"/>
      <c r="LA124" s="3"/>
      <c r="LB124" s="3"/>
      <c r="LC124" s="3"/>
      <c r="LD124" s="3"/>
      <c r="LE124" s="3"/>
    </row>
    <row r="125" spans="1:317" s="6" customFormat="1" ht="14.5" customHeight="1" x14ac:dyDescent="0.35">
      <c r="A125" s="557"/>
      <c r="B125" s="34">
        <v>5000</v>
      </c>
      <c r="C125" s="171">
        <v>1.85</v>
      </c>
      <c r="D125" s="171">
        <v>3.15</v>
      </c>
      <c r="E125" s="171">
        <v>4.4615384615384617</v>
      </c>
      <c r="F125" s="171">
        <v>5.7692307692307692</v>
      </c>
      <c r="G125" s="171">
        <v>7.0769230769230758</v>
      </c>
      <c r="H125" s="171">
        <v>8.384615384615385</v>
      </c>
      <c r="I125" s="3">
        <v>0.92307692307692302</v>
      </c>
      <c r="J125" s="26">
        <v>1.9438461538461536</v>
      </c>
      <c r="K125" s="26"/>
      <c r="L125" s="26">
        <v>0.83076923076923082</v>
      </c>
      <c r="M125" s="26">
        <f t="shared" si="72"/>
        <v>1.6615384615384616</v>
      </c>
      <c r="N125" s="26">
        <f t="shared" si="73"/>
        <v>2.4923076923076923</v>
      </c>
      <c r="O125" s="26">
        <v>0.92307692307692302</v>
      </c>
      <c r="P125" s="26">
        <f t="shared" si="74"/>
        <v>1.846153846153846</v>
      </c>
      <c r="Q125" s="26">
        <f t="shared" si="75"/>
        <v>2.7692307692307692</v>
      </c>
      <c r="R125" s="26">
        <v>1.3846153846153844</v>
      </c>
      <c r="S125" s="26">
        <f t="shared" si="76"/>
        <v>2.7692307692307687</v>
      </c>
      <c r="T125" s="26">
        <f t="shared" si="77"/>
        <v>4.1538461538461533</v>
      </c>
      <c r="U125" s="26">
        <v>2.0769230769230766</v>
      </c>
      <c r="V125" s="26">
        <f t="shared" si="78"/>
        <v>4.1538461538461533</v>
      </c>
      <c r="W125" s="26">
        <f t="shared" si="79"/>
        <v>6.2307692307692299</v>
      </c>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63"/>
      <c r="BD125" s="63"/>
      <c r="BE125" s="63"/>
      <c r="BF125" s="63"/>
      <c r="BG125" s="63"/>
      <c r="BH125" s="63"/>
      <c r="BI125" s="63"/>
      <c r="BJ125" s="63"/>
      <c r="BK125" s="63"/>
      <c r="BL125" s="63"/>
      <c r="BM125" s="63"/>
      <c r="BN125" s="63"/>
      <c r="BO125" s="63"/>
      <c r="BP125" s="63"/>
      <c r="BQ125" s="63"/>
      <c r="BR125" s="63"/>
      <c r="BS125" s="63"/>
      <c r="BT125" s="63"/>
      <c r="BU125" s="63"/>
      <c r="BV125" s="63"/>
      <c r="BW125" s="63"/>
      <c r="BX125" s="63"/>
      <c r="BY125" s="63"/>
      <c r="BZ125" s="63"/>
      <c r="CA125" s="63"/>
      <c r="CB125" s="63"/>
      <c r="CC125" s="63"/>
      <c r="CD125" s="63"/>
      <c r="CE125" s="63"/>
      <c r="CF125" s="63"/>
      <c r="CG125" s="63"/>
      <c r="CH125" s="63"/>
      <c r="CI125" s="63"/>
      <c r="CJ125" s="63"/>
      <c r="CK125" s="63"/>
      <c r="CL125" s="63"/>
      <c r="CM125" s="63"/>
      <c r="CN125" s="63"/>
      <c r="CO125" s="63"/>
      <c r="CP125" s="63"/>
      <c r="CQ125" s="63"/>
      <c r="CR125" s="63"/>
      <c r="CS125" s="63"/>
      <c r="CT125" s="63"/>
      <c r="CU125" s="63"/>
      <c r="CV125" s="63"/>
      <c r="CW125" s="63"/>
      <c r="CX125" s="63"/>
      <c r="CY125" s="63"/>
      <c r="CZ125" s="63"/>
      <c r="DA125" s="63"/>
      <c r="DB125" s="63"/>
      <c r="DC125" s="63"/>
      <c r="DD125" s="63"/>
      <c r="DE125" s="63"/>
      <c r="DF125" s="63"/>
      <c r="DG125" s="63"/>
      <c r="DH125" s="63"/>
      <c r="DI125" s="63"/>
      <c r="DJ125" s="63"/>
      <c r="DK125" s="63"/>
      <c r="DL125" s="63"/>
      <c r="DM125" s="63"/>
      <c r="DN125" s="63"/>
      <c r="DO125" s="63"/>
      <c r="DP125" s="63"/>
      <c r="DQ125" s="63"/>
      <c r="DR125" s="63"/>
      <c r="DS125" s="63"/>
      <c r="DT125" s="63"/>
      <c r="DU125" s="63"/>
      <c r="DV125" s="63"/>
      <c r="DW125" s="63"/>
      <c r="DX125" s="63"/>
      <c r="DY125" s="63"/>
      <c r="DZ125" s="63"/>
      <c r="EA125" s="63"/>
      <c r="EB125" s="63"/>
      <c r="EC125" s="63"/>
      <c r="ED125" s="63"/>
      <c r="EE125" s="63"/>
      <c r="EF125" s="63"/>
      <c r="EG125" s="63"/>
      <c r="EH125" s="63"/>
      <c r="EI125" s="63"/>
      <c r="EJ125" s="63"/>
      <c r="EK125" s="63"/>
      <c r="EL125" s="63"/>
      <c r="EM125" s="63"/>
      <c r="EN125" s="63"/>
      <c r="EO125" s="63"/>
      <c r="EP125" s="63"/>
      <c r="EQ125" s="63"/>
      <c r="ER125" s="63"/>
      <c r="ES125" s="63"/>
      <c r="ET125" s="63"/>
      <c r="EU125" s="63"/>
      <c r="EV125" s="63"/>
      <c r="EW125" s="63"/>
      <c r="EX125" s="63"/>
      <c r="EY125" s="63"/>
      <c r="EZ125" s="63"/>
      <c r="FA125" s="63"/>
      <c r="FB125" s="63"/>
      <c r="FC125" s="63"/>
      <c r="FD125" s="63"/>
      <c r="FE125" s="63"/>
      <c r="FF125" s="63"/>
      <c r="FG125" s="63"/>
      <c r="FH125" s="63"/>
      <c r="FI125" s="63"/>
      <c r="FJ125" s="63"/>
      <c r="FK125" s="63"/>
      <c r="FL125" s="63"/>
      <c r="FM125" s="63"/>
      <c r="FN125" s="63"/>
      <c r="FO125" s="63"/>
      <c r="FP125" s="63"/>
      <c r="FQ125" s="63"/>
      <c r="FR125" s="63"/>
      <c r="FS125" s="63"/>
      <c r="FT125" s="63"/>
      <c r="FU125" s="63"/>
      <c r="FV125" s="63"/>
      <c r="FW125" s="63"/>
      <c r="FX125" s="63"/>
      <c r="FY125" s="63"/>
      <c r="FZ125" s="63"/>
      <c r="GA125" s="63"/>
      <c r="GB125" s="63"/>
      <c r="GC125" s="63"/>
      <c r="GD125" s="63"/>
      <c r="GE125" s="63"/>
      <c r="GF125" s="63"/>
      <c r="GG125" s="63"/>
      <c r="GH125" s="63"/>
      <c r="GI125" s="63"/>
      <c r="GJ125" s="63"/>
      <c r="GK125" s="63"/>
      <c r="GL125" s="63"/>
      <c r="GM125" s="63"/>
      <c r="GN125" s="63"/>
      <c r="GO125" s="63"/>
      <c r="GP125" s="63"/>
      <c r="GQ125" s="63"/>
      <c r="GR125" s="63"/>
      <c r="GS125" s="63"/>
      <c r="GT125" s="63"/>
      <c r="GU125" s="63"/>
      <c r="GV125" s="63"/>
      <c r="GW125" s="63"/>
      <c r="GX125" s="63"/>
      <c r="GY125" s="63"/>
      <c r="GZ125" s="63"/>
      <c r="HA125" s="63"/>
      <c r="HB125" s="63"/>
      <c r="HC125" s="63"/>
      <c r="HD125" s="63"/>
      <c r="HE125" s="63"/>
      <c r="HF125" s="63"/>
      <c r="HG125" s="63"/>
      <c r="HH125" s="63"/>
      <c r="HI125" s="63"/>
      <c r="HJ125" s="63"/>
      <c r="HK125" s="63"/>
      <c r="HL125" s="63"/>
      <c r="HM125" s="63"/>
      <c r="HN125" s="63"/>
      <c r="HO125" s="63"/>
      <c r="HP125" s="63"/>
      <c r="HQ125" s="63"/>
      <c r="HR125" s="63"/>
      <c r="HS125" s="63"/>
      <c r="HT125" s="63"/>
      <c r="HU125" s="63"/>
      <c r="HV125" s="63"/>
      <c r="HW125" s="63"/>
      <c r="HX125" s="63"/>
      <c r="HY125" s="63"/>
      <c r="HZ125" s="63"/>
      <c r="IA125" s="63"/>
      <c r="IB125" s="63"/>
      <c r="IC125" s="63"/>
      <c r="ID125" s="63"/>
      <c r="IE125" s="63"/>
      <c r="IF125" s="63"/>
      <c r="IG125" s="63"/>
      <c r="IH125" s="63"/>
      <c r="II125" s="63"/>
      <c r="IJ125" s="63"/>
      <c r="IK125" s="63"/>
      <c r="IL125" s="63"/>
      <c r="IM125" s="63"/>
      <c r="IN125" s="63"/>
      <c r="IO125" s="63"/>
      <c r="IP125" s="63"/>
      <c r="IQ125" s="63"/>
      <c r="IR125" s="63"/>
      <c r="IS125" s="63"/>
      <c r="IT125" s="63"/>
      <c r="IU125" s="63"/>
      <c r="IV125" s="63"/>
      <c r="IW125" s="63"/>
      <c r="IX125" s="63"/>
      <c r="IY125" s="63"/>
      <c r="IZ125" s="63"/>
      <c r="JA125" s="63"/>
      <c r="JB125" s="63"/>
      <c r="JC125" s="63"/>
      <c r="JD125" s="63"/>
      <c r="JE125" s="63"/>
      <c r="JF125" s="63"/>
      <c r="JG125" s="63"/>
      <c r="JH125" s="63"/>
      <c r="JI125" s="63"/>
      <c r="JJ125" s="63"/>
      <c r="JK125" s="63"/>
      <c r="JL125" s="63"/>
      <c r="JM125" s="63"/>
      <c r="JN125" s="63"/>
      <c r="JO125" s="63"/>
      <c r="JP125" s="63"/>
      <c r="JQ125" s="63"/>
      <c r="JR125" s="63"/>
      <c r="JS125" s="63"/>
      <c r="JT125" s="63"/>
      <c r="JU125" s="63"/>
      <c r="JV125" s="63"/>
      <c r="JW125" s="63"/>
      <c r="JX125" s="63"/>
      <c r="JY125" s="63"/>
      <c r="JZ125" s="63"/>
      <c r="KA125" s="63"/>
      <c r="KB125" s="63"/>
      <c r="KC125" s="63"/>
      <c r="KD125" s="63"/>
      <c r="KE125" s="63"/>
      <c r="KF125" s="63"/>
      <c r="KG125" s="63"/>
      <c r="KH125" s="63"/>
      <c r="KI125" s="63"/>
      <c r="KJ125" s="63"/>
      <c r="KK125" s="63"/>
      <c r="KL125" s="63"/>
      <c r="KM125" s="63"/>
      <c r="KN125" s="63"/>
      <c r="KO125" s="63"/>
      <c r="KP125" s="63"/>
      <c r="KQ125" s="63"/>
      <c r="KR125" s="63"/>
      <c r="KS125" s="63"/>
      <c r="KT125" s="63"/>
      <c r="KU125" s="63"/>
      <c r="KV125" s="63"/>
      <c r="KW125" s="63"/>
      <c r="KX125" s="23"/>
      <c r="KY125" s="23"/>
      <c r="KZ125" s="23"/>
      <c r="LA125" s="3"/>
      <c r="LB125" s="3"/>
      <c r="LC125" s="3"/>
      <c r="LD125" s="3"/>
      <c r="LE125" s="3"/>
    </row>
    <row r="126" spans="1:317" s="6" customFormat="1" ht="14.5" customHeight="1" x14ac:dyDescent="0.35">
      <c r="A126" s="557"/>
      <c r="B126" s="34">
        <v>7500</v>
      </c>
      <c r="C126" s="171">
        <v>1.69</v>
      </c>
      <c r="D126" s="171">
        <v>2.92</v>
      </c>
      <c r="E126" s="171">
        <v>4.1538461538461542</v>
      </c>
      <c r="F126" s="171">
        <v>5.384615384615385</v>
      </c>
      <c r="G126" s="171">
        <v>6.6153846153846159</v>
      </c>
      <c r="H126" s="171">
        <v>7.8461538461538449</v>
      </c>
      <c r="I126" s="3">
        <v>0.84615384615384615</v>
      </c>
      <c r="J126" s="26">
        <v>1.846653846153846</v>
      </c>
      <c r="K126" s="26"/>
      <c r="L126" s="26">
        <v>0.76153846153846161</v>
      </c>
      <c r="M126" s="26">
        <f t="shared" si="72"/>
        <v>1.5230769230769232</v>
      </c>
      <c r="N126" s="26">
        <f t="shared" si="73"/>
        <v>2.2846153846153849</v>
      </c>
      <c r="O126" s="26">
        <v>0.84615384615384615</v>
      </c>
      <c r="P126" s="26">
        <f t="shared" si="74"/>
        <v>1.6923076923076923</v>
      </c>
      <c r="Q126" s="26">
        <f t="shared" si="75"/>
        <v>2.5384615384615383</v>
      </c>
      <c r="R126" s="26">
        <v>1.2692307692307694</v>
      </c>
      <c r="S126" s="26">
        <f t="shared" si="76"/>
        <v>2.5384615384615388</v>
      </c>
      <c r="T126" s="26">
        <f t="shared" si="77"/>
        <v>3.8076923076923084</v>
      </c>
      <c r="U126" s="26">
        <v>1.9038461538461537</v>
      </c>
      <c r="V126" s="26">
        <f t="shared" si="78"/>
        <v>3.8076923076923075</v>
      </c>
      <c r="W126" s="26">
        <f t="shared" si="79"/>
        <v>5.7115384615384617</v>
      </c>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63"/>
      <c r="CF126" s="63"/>
      <c r="CG126" s="63"/>
      <c r="CH126" s="63"/>
      <c r="CI126" s="63"/>
      <c r="CJ126" s="63"/>
      <c r="CK126" s="63"/>
      <c r="CL126" s="63"/>
      <c r="CM126" s="63"/>
      <c r="CN126" s="63"/>
      <c r="CO126" s="63"/>
      <c r="CP126" s="63"/>
      <c r="CQ126" s="63"/>
      <c r="CR126" s="63"/>
      <c r="CS126" s="63"/>
      <c r="CT126" s="63"/>
      <c r="CU126" s="63"/>
      <c r="CV126" s="63"/>
      <c r="CW126" s="63"/>
      <c r="CX126" s="63"/>
      <c r="CY126" s="63"/>
      <c r="CZ126" s="63"/>
      <c r="DA126" s="63"/>
      <c r="DB126" s="63"/>
      <c r="DC126" s="63"/>
      <c r="DD126" s="63"/>
      <c r="DE126" s="63"/>
      <c r="DF126" s="63"/>
      <c r="DG126" s="63"/>
      <c r="DH126" s="63"/>
      <c r="DI126" s="63"/>
      <c r="DJ126" s="63"/>
      <c r="DK126" s="63"/>
      <c r="DL126" s="63"/>
      <c r="DM126" s="63"/>
      <c r="DN126" s="63"/>
      <c r="DO126" s="63"/>
      <c r="DP126" s="63"/>
      <c r="DQ126" s="63"/>
      <c r="DR126" s="63"/>
      <c r="DS126" s="63"/>
      <c r="DT126" s="63"/>
      <c r="DU126" s="63"/>
      <c r="DV126" s="63"/>
      <c r="DW126" s="63"/>
      <c r="DX126" s="63"/>
      <c r="DY126" s="63"/>
      <c r="DZ126" s="63"/>
      <c r="EA126" s="63"/>
      <c r="EB126" s="63"/>
      <c r="EC126" s="63"/>
      <c r="ED126" s="63"/>
      <c r="EE126" s="63"/>
      <c r="EF126" s="63"/>
      <c r="EG126" s="63"/>
      <c r="EH126" s="63"/>
      <c r="EI126" s="63"/>
      <c r="EJ126" s="63"/>
      <c r="EK126" s="63"/>
      <c r="EL126" s="63"/>
      <c r="EM126" s="63"/>
      <c r="EN126" s="63"/>
      <c r="EO126" s="63"/>
      <c r="EP126" s="63"/>
      <c r="EQ126" s="63"/>
      <c r="ER126" s="63"/>
      <c r="ES126" s="63"/>
      <c r="ET126" s="63"/>
      <c r="EU126" s="63"/>
      <c r="EV126" s="63"/>
      <c r="EW126" s="63"/>
      <c r="EX126" s="63"/>
      <c r="EY126" s="63"/>
      <c r="EZ126" s="63"/>
      <c r="FA126" s="63"/>
      <c r="FB126" s="63"/>
      <c r="FC126" s="63"/>
      <c r="FD126" s="63"/>
      <c r="FE126" s="63"/>
      <c r="FF126" s="63"/>
      <c r="FG126" s="63"/>
      <c r="FH126" s="63"/>
      <c r="FI126" s="63"/>
      <c r="FJ126" s="63"/>
      <c r="FK126" s="63"/>
      <c r="FL126" s="63"/>
      <c r="FM126" s="63"/>
      <c r="FN126" s="63"/>
      <c r="FO126" s="63"/>
      <c r="FP126" s="63"/>
      <c r="FQ126" s="63"/>
      <c r="FR126" s="63"/>
      <c r="FS126" s="63"/>
      <c r="FT126" s="63"/>
      <c r="FU126" s="63"/>
      <c r="FV126" s="63"/>
      <c r="FW126" s="63"/>
      <c r="FX126" s="63"/>
      <c r="FY126" s="63"/>
      <c r="FZ126" s="63"/>
      <c r="GA126" s="63"/>
      <c r="GB126" s="63"/>
      <c r="GC126" s="63"/>
      <c r="GD126" s="63"/>
      <c r="GE126" s="63"/>
      <c r="GF126" s="63"/>
      <c r="GG126" s="63"/>
      <c r="GH126" s="63"/>
      <c r="GI126" s="63"/>
      <c r="GJ126" s="63"/>
      <c r="GK126" s="63"/>
      <c r="GL126" s="63"/>
      <c r="GM126" s="63"/>
      <c r="GN126" s="63"/>
      <c r="GO126" s="63"/>
      <c r="GP126" s="63"/>
      <c r="GQ126" s="63"/>
      <c r="GR126" s="63"/>
      <c r="GS126" s="63"/>
      <c r="GT126" s="63"/>
      <c r="GU126" s="63"/>
      <c r="GV126" s="63"/>
      <c r="GW126" s="63"/>
      <c r="GX126" s="63"/>
      <c r="GY126" s="63"/>
      <c r="GZ126" s="63"/>
      <c r="HA126" s="63"/>
      <c r="HB126" s="63"/>
      <c r="HC126" s="63"/>
      <c r="HD126" s="63"/>
      <c r="HE126" s="63"/>
      <c r="HF126" s="63"/>
      <c r="HG126" s="63"/>
      <c r="HH126" s="63"/>
      <c r="HI126" s="63"/>
      <c r="HJ126" s="63"/>
      <c r="HK126" s="63"/>
      <c r="HL126" s="63"/>
      <c r="HM126" s="63"/>
      <c r="HN126" s="63"/>
      <c r="HO126" s="63"/>
      <c r="HP126" s="63"/>
      <c r="HQ126" s="63"/>
      <c r="HR126" s="63"/>
      <c r="HS126" s="63"/>
      <c r="HT126" s="63"/>
      <c r="HU126" s="63"/>
      <c r="HV126" s="63"/>
      <c r="HW126" s="63"/>
      <c r="HX126" s="63"/>
      <c r="HY126" s="63"/>
      <c r="HZ126" s="63"/>
      <c r="IA126" s="63"/>
      <c r="IB126" s="63"/>
      <c r="IC126" s="63"/>
      <c r="ID126" s="63"/>
      <c r="IE126" s="63"/>
      <c r="IF126" s="63"/>
      <c r="IG126" s="63"/>
      <c r="IH126" s="63"/>
      <c r="II126" s="63"/>
      <c r="IJ126" s="63"/>
      <c r="IK126" s="63"/>
      <c r="IL126" s="63"/>
      <c r="IM126" s="63"/>
      <c r="IN126" s="63"/>
      <c r="IO126" s="63"/>
      <c r="IP126" s="63"/>
      <c r="IQ126" s="63"/>
      <c r="IR126" s="63"/>
      <c r="IS126" s="63"/>
      <c r="IT126" s="63"/>
      <c r="IU126" s="63"/>
      <c r="IV126" s="63"/>
      <c r="IW126" s="63"/>
      <c r="IX126" s="63"/>
      <c r="IY126" s="63"/>
      <c r="IZ126" s="63"/>
      <c r="JA126" s="63"/>
      <c r="JB126" s="63"/>
      <c r="JC126" s="63"/>
      <c r="JD126" s="63"/>
      <c r="JE126" s="63"/>
      <c r="JF126" s="63"/>
      <c r="JG126" s="63"/>
      <c r="JH126" s="63"/>
      <c r="JI126" s="63"/>
      <c r="JJ126" s="63"/>
      <c r="JK126" s="63"/>
      <c r="JL126" s="63"/>
      <c r="JM126" s="63"/>
      <c r="JN126" s="63"/>
      <c r="JO126" s="63"/>
      <c r="JP126" s="63"/>
      <c r="JQ126" s="63"/>
      <c r="JR126" s="63"/>
      <c r="JS126" s="63"/>
      <c r="JT126" s="63"/>
      <c r="JU126" s="63"/>
      <c r="JV126" s="63"/>
      <c r="JW126" s="63"/>
      <c r="JX126" s="63"/>
      <c r="JY126" s="63"/>
      <c r="JZ126" s="63"/>
      <c r="KA126" s="63"/>
      <c r="KB126" s="63"/>
      <c r="KC126" s="63"/>
      <c r="KD126" s="63"/>
      <c r="KE126" s="63"/>
      <c r="KF126" s="63"/>
      <c r="KG126" s="63"/>
      <c r="KH126" s="63"/>
      <c r="KI126" s="63"/>
      <c r="KJ126" s="63"/>
      <c r="KK126" s="63"/>
      <c r="KL126" s="63"/>
      <c r="KM126" s="63"/>
      <c r="KN126" s="63"/>
      <c r="KO126" s="63"/>
      <c r="KP126" s="63"/>
      <c r="KQ126" s="63"/>
      <c r="KR126" s="63"/>
      <c r="KS126" s="63"/>
      <c r="KT126" s="63"/>
      <c r="KU126" s="63"/>
      <c r="KV126" s="63"/>
      <c r="KW126" s="63"/>
      <c r="KX126" s="23"/>
      <c r="KY126" s="23"/>
      <c r="KZ126" s="23"/>
      <c r="LA126" s="3"/>
      <c r="LB126" s="3"/>
      <c r="LC126" s="3"/>
      <c r="LD126" s="3"/>
      <c r="LE126" s="3"/>
    </row>
    <row r="127" spans="1:317" s="6" customFormat="1" ht="14.5" customHeight="1" x14ac:dyDescent="0.35">
      <c r="A127" s="557"/>
      <c r="B127" s="34">
        <v>10000</v>
      </c>
      <c r="C127" s="171">
        <v>1.54</v>
      </c>
      <c r="D127" s="171">
        <v>2.69</v>
      </c>
      <c r="E127" s="171">
        <v>3.8461538461538458</v>
      </c>
      <c r="F127" s="171">
        <v>5</v>
      </c>
      <c r="G127" s="171">
        <v>6.1538461538461533</v>
      </c>
      <c r="H127" s="171">
        <v>7.3076923076923075</v>
      </c>
      <c r="I127" s="3">
        <v>0.76923076923076916</v>
      </c>
      <c r="J127" s="26">
        <v>1.7543211538461534</v>
      </c>
      <c r="K127" s="26"/>
      <c r="L127" s="26">
        <v>0.69230769230769229</v>
      </c>
      <c r="M127" s="26">
        <f t="shared" si="72"/>
        <v>1.3846153846153846</v>
      </c>
      <c r="N127" s="26">
        <f t="shared" si="73"/>
        <v>2.0769230769230766</v>
      </c>
      <c r="O127" s="26">
        <v>0.76923076923076916</v>
      </c>
      <c r="P127" s="26">
        <f t="shared" si="74"/>
        <v>1.5384615384615383</v>
      </c>
      <c r="Q127" s="26">
        <f t="shared" si="75"/>
        <v>2.3076923076923075</v>
      </c>
      <c r="R127" s="26">
        <v>1.1538461538461537</v>
      </c>
      <c r="S127" s="26">
        <f t="shared" si="76"/>
        <v>2.3076923076923075</v>
      </c>
      <c r="T127" s="26">
        <f t="shared" si="77"/>
        <v>3.4615384615384612</v>
      </c>
      <c r="U127" s="26">
        <v>1.7307692307692306</v>
      </c>
      <c r="V127" s="26">
        <f t="shared" si="78"/>
        <v>3.4615384615384612</v>
      </c>
      <c r="W127" s="26">
        <f t="shared" si="79"/>
        <v>5.1923076923076916</v>
      </c>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63"/>
      <c r="BD127" s="63"/>
      <c r="BE127" s="63"/>
      <c r="BF127" s="63"/>
      <c r="BG127" s="63"/>
      <c r="BH127" s="63"/>
      <c r="BI127" s="63"/>
      <c r="BJ127" s="63"/>
      <c r="BK127" s="63"/>
      <c r="BL127" s="63"/>
      <c r="BM127" s="63"/>
      <c r="BN127" s="63"/>
      <c r="BO127" s="63"/>
      <c r="BP127" s="63"/>
      <c r="BQ127" s="63"/>
      <c r="BR127" s="63"/>
      <c r="BS127" s="63"/>
      <c r="BT127" s="63"/>
      <c r="BU127" s="63"/>
      <c r="BV127" s="63"/>
      <c r="BW127" s="63"/>
      <c r="BX127" s="63"/>
      <c r="BY127" s="63"/>
      <c r="BZ127" s="63"/>
      <c r="CA127" s="63"/>
      <c r="CB127" s="63"/>
      <c r="CC127" s="63"/>
      <c r="CD127" s="63"/>
      <c r="CE127" s="63"/>
      <c r="CF127" s="63"/>
      <c r="CG127" s="63"/>
      <c r="CH127" s="63"/>
      <c r="CI127" s="63"/>
      <c r="CJ127" s="63"/>
      <c r="CK127" s="63"/>
      <c r="CL127" s="63"/>
      <c r="CM127" s="63"/>
      <c r="CN127" s="63"/>
      <c r="CO127" s="63"/>
      <c r="CP127" s="63"/>
      <c r="CQ127" s="63"/>
      <c r="CR127" s="63"/>
      <c r="CS127" s="63"/>
      <c r="CT127" s="63"/>
      <c r="CU127" s="63"/>
      <c r="CV127" s="63"/>
      <c r="CW127" s="63"/>
      <c r="CX127" s="63"/>
      <c r="CY127" s="63"/>
      <c r="CZ127" s="63"/>
      <c r="DA127" s="63"/>
      <c r="DB127" s="63"/>
      <c r="DC127" s="63"/>
      <c r="DD127" s="63"/>
      <c r="DE127" s="63"/>
      <c r="DF127" s="63"/>
      <c r="DG127" s="63"/>
      <c r="DH127" s="63"/>
      <c r="DI127" s="63"/>
      <c r="DJ127" s="63"/>
      <c r="DK127" s="63"/>
      <c r="DL127" s="63"/>
      <c r="DM127" s="63"/>
      <c r="DN127" s="63"/>
      <c r="DO127" s="63"/>
      <c r="DP127" s="63"/>
      <c r="DQ127" s="63"/>
      <c r="DR127" s="63"/>
      <c r="DS127" s="63"/>
      <c r="DT127" s="63"/>
      <c r="DU127" s="63"/>
      <c r="DV127" s="63"/>
      <c r="DW127" s="63"/>
      <c r="DX127" s="63"/>
      <c r="DY127" s="63"/>
      <c r="DZ127" s="63"/>
      <c r="EA127" s="63"/>
      <c r="EB127" s="63"/>
      <c r="EC127" s="63"/>
      <c r="ED127" s="63"/>
      <c r="EE127" s="63"/>
      <c r="EF127" s="63"/>
      <c r="EG127" s="63"/>
      <c r="EH127" s="63"/>
      <c r="EI127" s="63"/>
      <c r="EJ127" s="63"/>
      <c r="EK127" s="63"/>
      <c r="EL127" s="63"/>
      <c r="EM127" s="63"/>
      <c r="EN127" s="63"/>
      <c r="EO127" s="63"/>
      <c r="EP127" s="63"/>
      <c r="EQ127" s="63"/>
      <c r="ER127" s="63"/>
      <c r="ES127" s="63"/>
      <c r="ET127" s="63"/>
      <c r="EU127" s="63"/>
      <c r="EV127" s="63"/>
      <c r="EW127" s="63"/>
      <c r="EX127" s="63"/>
      <c r="EY127" s="63"/>
      <c r="EZ127" s="63"/>
      <c r="FA127" s="63"/>
      <c r="FB127" s="63"/>
      <c r="FC127" s="63"/>
      <c r="FD127" s="63"/>
      <c r="FE127" s="63"/>
      <c r="FF127" s="63"/>
      <c r="FG127" s="63"/>
      <c r="FH127" s="63"/>
      <c r="FI127" s="63"/>
      <c r="FJ127" s="63"/>
      <c r="FK127" s="63"/>
      <c r="FL127" s="63"/>
      <c r="FM127" s="63"/>
      <c r="FN127" s="63"/>
      <c r="FO127" s="63"/>
      <c r="FP127" s="63"/>
      <c r="FQ127" s="63"/>
      <c r="FR127" s="63"/>
      <c r="FS127" s="63"/>
      <c r="FT127" s="63"/>
      <c r="FU127" s="63"/>
      <c r="FV127" s="63"/>
      <c r="FW127" s="63"/>
      <c r="FX127" s="63"/>
      <c r="FY127" s="63"/>
      <c r="FZ127" s="63"/>
      <c r="GA127" s="63"/>
      <c r="GB127" s="63"/>
      <c r="GC127" s="63"/>
      <c r="GD127" s="63"/>
      <c r="GE127" s="63"/>
      <c r="GF127" s="63"/>
      <c r="GG127" s="63"/>
      <c r="GH127" s="63"/>
      <c r="GI127" s="63"/>
      <c r="GJ127" s="63"/>
      <c r="GK127" s="63"/>
      <c r="GL127" s="63"/>
      <c r="GM127" s="63"/>
      <c r="GN127" s="63"/>
      <c r="GO127" s="63"/>
      <c r="GP127" s="63"/>
      <c r="GQ127" s="63"/>
      <c r="GR127" s="63"/>
      <c r="GS127" s="63"/>
      <c r="GT127" s="63"/>
      <c r="GU127" s="63"/>
      <c r="GV127" s="63"/>
      <c r="GW127" s="63"/>
      <c r="GX127" s="63"/>
      <c r="GY127" s="63"/>
      <c r="GZ127" s="63"/>
      <c r="HA127" s="63"/>
      <c r="HB127" s="63"/>
      <c r="HC127" s="63"/>
      <c r="HD127" s="63"/>
      <c r="HE127" s="63"/>
      <c r="HF127" s="63"/>
      <c r="HG127" s="63"/>
      <c r="HH127" s="63"/>
      <c r="HI127" s="63"/>
      <c r="HJ127" s="63"/>
      <c r="HK127" s="63"/>
      <c r="HL127" s="63"/>
      <c r="HM127" s="63"/>
      <c r="HN127" s="63"/>
      <c r="HO127" s="63"/>
      <c r="HP127" s="63"/>
      <c r="HQ127" s="63"/>
      <c r="HR127" s="63"/>
      <c r="HS127" s="63"/>
      <c r="HT127" s="63"/>
      <c r="HU127" s="63"/>
      <c r="HV127" s="63"/>
      <c r="HW127" s="63"/>
      <c r="HX127" s="63"/>
      <c r="HY127" s="63"/>
      <c r="HZ127" s="63"/>
      <c r="IA127" s="63"/>
      <c r="IB127" s="63"/>
      <c r="IC127" s="63"/>
      <c r="ID127" s="63"/>
      <c r="IE127" s="63"/>
      <c r="IF127" s="63"/>
      <c r="IG127" s="63"/>
      <c r="IH127" s="63"/>
      <c r="II127" s="63"/>
      <c r="IJ127" s="63"/>
      <c r="IK127" s="63"/>
      <c r="IL127" s="63"/>
      <c r="IM127" s="63"/>
      <c r="IN127" s="63"/>
      <c r="IO127" s="63"/>
      <c r="IP127" s="63"/>
      <c r="IQ127" s="63"/>
      <c r="IR127" s="63"/>
      <c r="IS127" s="63"/>
      <c r="IT127" s="63"/>
      <c r="IU127" s="63"/>
      <c r="IV127" s="63"/>
      <c r="IW127" s="63"/>
      <c r="IX127" s="63"/>
      <c r="IY127" s="63"/>
      <c r="IZ127" s="63"/>
      <c r="JA127" s="63"/>
      <c r="JB127" s="63"/>
      <c r="JC127" s="63"/>
      <c r="JD127" s="63"/>
      <c r="JE127" s="63"/>
      <c r="JF127" s="63"/>
      <c r="JG127" s="63"/>
      <c r="JH127" s="63"/>
      <c r="JI127" s="63"/>
      <c r="JJ127" s="63"/>
      <c r="JK127" s="63"/>
      <c r="JL127" s="63"/>
      <c r="JM127" s="63"/>
      <c r="JN127" s="63"/>
      <c r="JO127" s="63"/>
      <c r="JP127" s="63"/>
      <c r="JQ127" s="63"/>
      <c r="JR127" s="63"/>
      <c r="JS127" s="63"/>
      <c r="JT127" s="63"/>
      <c r="JU127" s="63"/>
      <c r="JV127" s="63"/>
      <c r="JW127" s="63"/>
      <c r="JX127" s="63"/>
      <c r="JY127" s="63"/>
      <c r="JZ127" s="63"/>
      <c r="KA127" s="63"/>
      <c r="KB127" s="63"/>
      <c r="KC127" s="63"/>
      <c r="KD127" s="63"/>
      <c r="KE127" s="63"/>
      <c r="KF127" s="63"/>
      <c r="KG127" s="63"/>
      <c r="KH127" s="63"/>
      <c r="KI127" s="63"/>
      <c r="KJ127" s="63"/>
      <c r="KK127" s="63"/>
      <c r="KL127" s="63"/>
      <c r="KM127" s="63"/>
      <c r="KN127" s="63"/>
      <c r="KO127" s="63"/>
      <c r="KP127" s="63"/>
      <c r="KQ127" s="63"/>
      <c r="KR127" s="63"/>
      <c r="KS127" s="63"/>
      <c r="KT127" s="63"/>
      <c r="KU127" s="63"/>
      <c r="KV127" s="63"/>
      <c r="KW127" s="63"/>
      <c r="KX127" s="23"/>
      <c r="KY127" s="23"/>
      <c r="KZ127" s="23"/>
      <c r="LA127" s="3"/>
      <c r="LB127" s="3"/>
      <c r="LC127" s="3"/>
      <c r="LD127" s="3"/>
      <c r="LE127" s="3"/>
    </row>
    <row r="128" spans="1:317" s="6" customFormat="1" ht="33.75" customHeight="1" x14ac:dyDescent="0.35">
      <c r="A128" s="558" t="s">
        <v>78</v>
      </c>
      <c r="B128" s="36" t="s">
        <v>79</v>
      </c>
      <c r="C128" s="172">
        <v>71.430000000000007</v>
      </c>
      <c r="D128" s="172">
        <f>$C$128*2</f>
        <v>142.86000000000001</v>
      </c>
      <c r="E128" s="172">
        <f>C128*3</f>
        <v>214.29000000000002</v>
      </c>
      <c r="F128">
        <f>C128*4</f>
        <v>285.72000000000003</v>
      </c>
      <c r="G128">
        <f>C128*5</f>
        <v>357.15000000000003</v>
      </c>
      <c r="H128">
        <f>C128*6</f>
        <v>428.58000000000004</v>
      </c>
      <c r="I128" s="26"/>
      <c r="J128" s="26"/>
      <c r="K128" s="26"/>
      <c r="L128" s="26">
        <v>42.86</v>
      </c>
      <c r="M128" s="26">
        <f t="shared" si="72"/>
        <v>85.72</v>
      </c>
      <c r="N128" s="26">
        <f t="shared" si="73"/>
        <v>128.57999999999998</v>
      </c>
      <c r="O128" s="26">
        <v>57.14</v>
      </c>
      <c r="P128" s="26">
        <f t="shared" si="74"/>
        <v>114.28</v>
      </c>
      <c r="Q128" s="26">
        <f t="shared" si="75"/>
        <v>171.42000000000002</v>
      </c>
      <c r="R128" s="26">
        <v>71.430000000000007</v>
      </c>
      <c r="S128" s="26">
        <f t="shared" si="76"/>
        <v>142.86000000000001</v>
      </c>
      <c r="T128" s="26">
        <f t="shared" si="77"/>
        <v>214.29000000000002</v>
      </c>
      <c r="U128" s="26">
        <v>92.86</v>
      </c>
      <c r="V128" s="26">
        <f t="shared" si="78"/>
        <v>185.72</v>
      </c>
      <c r="W128" s="26">
        <f t="shared" si="79"/>
        <v>278.58</v>
      </c>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63"/>
      <c r="BD128" s="63"/>
      <c r="BE128" s="63"/>
      <c r="BF128" s="63"/>
      <c r="BG128" s="63"/>
      <c r="BH128" s="63"/>
      <c r="BI128" s="63"/>
      <c r="BJ128" s="63"/>
      <c r="BK128" s="63"/>
      <c r="BL128" s="63"/>
      <c r="BM128" s="63"/>
      <c r="BN128" s="63"/>
      <c r="BO128" s="63"/>
      <c r="BP128" s="63"/>
      <c r="BQ128" s="63"/>
      <c r="BR128" s="63"/>
      <c r="BS128" s="63"/>
      <c r="BT128" s="63"/>
      <c r="BU128" s="63"/>
      <c r="BV128" s="63"/>
      <c r="BW128" s="63"/>
      <c r="BX128" s="63"/>
      <c r="BY128" s="63"/>
      <c r="BZ128" s="63"/>
      <c r="CA128" s="63"/>
      <c r="CB128" s="63"/>
      <c r="CC128" s="63"/>
      <c r="CD128" s="63"/>
      <c r="CE128" s="63"/>
      <c r="CF128" s="63"/>
      <c r="CG128" s="63"/>
      <c r="CH128" s="63"/>
      <c r="CI128" s="63"/>
      <c r="CJ128" s="63"/>
      <c r="CK128" s="63"/>
      <c r="CL128" s="63"/>
      <c r="CM128" s="63"/>
      <c r="CN128" s="63"/>
      <c r="CO128" s="63"/>
      <c r="CP128" s="63"/>
      <c r="CQ128" s="63"/>
      <c r="CR128" s="63"/>
      <c r="CS128" s="63"/>
      <c r="CT128" s="63"/>
      <c r="CU128" s="63"/>
      <c r="CV128" s="63"/>
      <c r="CW128" s="63"/>
      <c r="CX128" s="63"/>
      <c r="CY128" s="63"/>
      <c r="CZ128" s="63"/>
      <c r="DA128" s="63"/>
      <c r="DB128" s="63"/>
      <c r="DC128" s="63"/>
      <c r="DD128" s="63"/>
      <c r="DE128" s="63"/>
      <c r="DF128" s="63"/>
      <c r="DG128" s="63"/>
      <c r="DH128" s="63"/>
      <c r="DI128" s="63"/>
      <c r="DJ128" s="63"/>
      <c r="DK128" s="63"/>
      <c r="DL128" s="63"/>
      <c r="DM128" s="63"/>
      <c r="DN128" s="63"/>
      <c r="DO128" s="63"/>
      <c r="DP128" s="63"/>
      <c r="DQ128" s="63"/>
      <c r="DR128" s="63"/>
      <c r="DS128" s="63"/>
      <c r="DT128" s="63"/>
      <c r="DU128" s="63"/>
      <c r="DV128" s="63"/>
      <c r="DW128" s="63"/>
      <c r="DX128" s="63"/>
      <c r="DY128" s="63"/>
      <c r="DZ128" s="63"/>
      <c r="EA128" s="63"/>
      <c r="EB128" s="63"/>
      <c r="EC128" s="63"/>
      <c r="ED128" s="63"/>
      <c r="EE128" s="63"/>
      <c r="EF128" s="63"/>
      <c r="EG128" s="63"/>
      <c r="EH128" s="63"/>
      <c r="EI128" s="63"/>
      <c r="EJ128" s="63"/>
      <c r="EK128" s="63"/>
      <c r="EL128" s="63"/>
      <c r="EM128" s="63"/>
      <c r="EN128" s="63"/>
      <c r="EO128" s="63"/>
      <c r="EP128" s="63"/>
      <c r="EQ128" s="63"/>
      <c r="ER128" s="63"/>
      <c r="ES128" s="63"/>
      <c r="ET128" s="63"/>
      <c r="EU128" s="63"/>
      <c r="EV128" s="63"/>
      <c r="EW128" s="63"/>
      <c r="EX128" s="63"/>
      <c r="EY128" s="63"/>
      <c r="EZ128" s="63"/>
      <c r="FA128" s="63"/>
      <c r="FB128" s="63"/>
      <c r="FC128" s="63"/>
      <c r="FD128" s="63"/>
      <c r="FE128" s="63"/>
      <c r="FF128" s="63"/>
      <c r="FG128" s="63"/>
      <c r="FH128" s="63"/>
      <c r="FI128" s="63"/>
      <c r="FJ128" s="63"/>
      <c r="FK128" s="63"/>
      <c r="FL128" s="63"/>
      <c r="FM128" s="63"/>
      <c r="FN128" s="63"/>
      <c r="FO128" s="63"/>
      <c r="FP128" s="63"/>
      <c r="FQ128" s="63"/>
      <c r="FR128" s="63"/>
      <c r="FS128" s="63"/>
      <c r="FT128" s="63"/>
      <c r="FU128" s="63"/>
      <c r="FV128" s="63"/>
      <c r="FW128" s="63"/>
      <c r="FX128" s="63"/>
      <c r="FY128" s="63"/>
      <c r="FZ128" s="63"/>
      <c r="GA128" s="63"/>
      <c r="GB128" s="63"/>
      <c r="GC128" s="63"/>
      <c r="GD128" s="63"/>
      <c r="GE128" s="63"/>
      <c r="GF128" s="63"/>
      <c r="GG128" s="63"/>
      <c r="GH128" s="63"/>
      <c r="GI128" s="63"/>
      <c r="GJ128" s="63"/>
      <c r="GK128" s="63"/>
      <c r="GL128" s="63"/>
      <c r="GM128" s="63"/>
      <c r="GN128" s="63"/>
      <c r="GO128" s="63"/>
      <c r="GP128" s="63"/>
      <c r="GQ128" s="63"/>
      <c r="GR128" s="63"/>
      <c r="GS128" s="63"/>
      <c r="GT128" s="63"/>
      <c r="GU128" s="63"/>
      <c r="GV128" s="63"/>
      <c r="GW128" s="63"/>
      <c r="GX128" s="63"/>
      <c r="GY128" s="63"/>
      <c r="GZ128" s="63"/>
      <c r="HA128" s="63"/>
      <c r="HB128" s="63"/>
      <c r="HC128" s="63"/>
      <c r="HD128" s="63"/>
      <c r="HE128" s="63"/>
      <c r="HF128" s="63"/>
      <c r="HG128" s="63"/>
      <c r="HH128" s="63"/>
      <c r="HI128" s="63"/>
      <c r="HJ128" s="63"/>
      <c r="HK128" s="63"/>
      <c r="HL128" s="63"/>
      <c r="HM128" s="63"/>
      <c r="HN128" s="63"/>
      <c r="HO128" s="63"/>
      <c r="HP128" s="63"/>
      <c r="HQ128" s="63"/>
      <c r="HR128" s="63"/>
      <c r="HS128" s="63"/>
      <c r="HT128" s="63"/>
      <c r="HU128" s="63"/>
      <c r="HV128" s="63"/>
      <c r="HW128" s="63"/>
      <c r="HX128" s="63"/>
      <c r="HY128" s="63"/>
      <c r="HZ128" s="63"/>
      <c r="IA128" s="63"/>
      <c r="IB128" s="63"/>
      <c r="IC128" s="63"/>
      <c r="ID128" s="63"/>
      <c r="IE128" s="63"/>
      <c r="IF128" s="63"/>
      <c r="IG128" s="63"/>
      <c r="IH128" s="63"/>
      <c r="II128" s="63"/>
      <c r="IJ128" s="63"/>
      <c r="IK128" s="63"/>
      <c r="IL128" s="63"/>
      <c r="IM128" s="63"/>
      <c r="IN128" s="63"/>
      <c r="IO128" s="63"/>
      <c r="IP128" s="63"/>
      <c r="IQ128" s="63"/>
      <c r="IR128" s="63"/>
      <c r="IS128" s="63"/>
      <c r="IT128" s="63"/>
      <c r="IU128" s="63"/>
      <c r="IV128" s="63"/>
      <c r="IW128" s="63"/>
      <c r="IX128" s="63"/>
      <c r="IY128" s="63"/>
      <c r="IZ128" s="63"/>
      <c r="JA128" s="63"/>
      <c r="JB128" s="63"/>
      <c r="JC128" s="63"/>
      <c r="JD128" s="63"/>
      <c r="JE128" s="63"/>
      <c r="JF128" s="63"/>
      <c r="JG128" s="63"/>
      <c r="JH128" s="63"/>
      <c r="JI128" s="63"/>
      <c r="JJ128" s="63"/>
      <c r="JK128" s="63"/>
      <c r="JL128" s="63"/>
      <c r="JM128" s="63"/>
      <c r="JN128" s="63"/>
      <c r="JO128" s="63"/>
      <c r="JP128" s="63"/>
      <c r="JQ128" s="63"/>
      <c r="JR128" s="63"/>
      <c r="JS128" s="63"/>
      <c r="JT128" s="63"/>
      <c r="JU128" s="63"/>
      <c r="JV128" s="63"/>
      <c r="JW128" s="63"/>
      <c r="JX128" s="63"/>
      <c r="JY128" s="63"/>
      <c r="JZ128" s="63"/>
      <c r="KA128" s="63"/>
      <c r="KB128" s="63"/>
      <c r="KC128" s="63"/>
      <c r="KD128" s="63"/>
      <c r="KE128" s="63"/>
      <c r="KF128" s="63"/>
      <c r="KG128" s="63"/>
      <c r="KH128" s="63"/>
      <c r="KI128" s="63"/>
      <c r="KJ128" s="63"/>
      <c r="KK128" s="63"/>
      <c r="KL128" s="63"/>
      <c r="KM128" s="63"/>
      <c r="KN128" s="63"/>
      <c r="KO128" s="63"/>
      <c r="KP128" s="63"/>
      <c r="KQ128" s="63"/>
      <c r="KR128" s="63"/>
      <c r="KS128" s="63"/>
      <c r="KT128" s="63"/>
      <c r="KU128" s="63"/>
      <c r="KV128" s="63"/>
      <c r="KW128" s="63"/>
      <c r="KX128" s="45"/>
      <c r="KY128" s="45"/>
      <c r="KZ128" s="45"/>
      <c r="LA128" s="38"/>
      <c r="LB128" s="38"/>
      <c r="LC128" s="40"/>
      <c r="LD128" s="42"/>
      <c r="LE128" s="44"/>
    </row>
    <row r="129" spans="1:317" s="6" customFormat="1" ht="14.5" customHeight="1" x14ac:dyDescent="0.35">
      <c r="A129" s="559"/>
      <c r="B129" s="46" t="s">
        <v>872</v>
      </c>
      <c r="C129" s="171">
        <f t="shared" ref="C129:H129" si="80">C128/2</f>
        <v>35.715000000000003</v>
      </c>
      <c r="D129" s="171">
        <f t="shared" si="80"/>
        <v>71.430000000000007</v>
      </c>
      <c r="E129" s="171">
        <f t="shared" si="80"/>
        <v>107.14500000000001</v>
      </c>
      <c r="F129" s="171">
        <f t="shared" si="80"/>
        <v>142.86000000000001</v>
      </c>
      <c r="G129" s="171">
        <f t="shared" si="80"/>
        <v>178.57500000000002</v>
      </c>
      <c r="H129" s="171">
        <f t="shared" si="80"/>
        <v>214.29000000000002</v>
      </c>
      <c r="I129" s="26"/>
      <c r="J129" s="26"/>
      <c r="K129" s="26"/>
      <c r="L129" s="171">
        <f>L128/2</f>
        <v>21.43</v>
      </c>
      <c r="M129" s="26">
        <f t="shared" si="72"/>
        <v>42.86</v>
      </c>
      <c r="N129" s="26">
        <f t="shared" si="73"/>
        <v>64.289999999999992</v>
      </c>
      <c r="O129" s="171">
        <f>O128/2</f>
        <v>28.57</v>
      </c>
      <c r="P129" s="26">
        <f t="shared" si="74"/>
        <v>57.14</v>
      </c>
      <c r="Q129" s="26">
        <f t="shared" si="75"/>
        <v>85.710000000000008</v>
      </c>
      <c r="R129" s="171">
        <f>R128/2</f>
        <v>35.715000000000003</v>
      </c>
      <c r="S129" s="26">
        <f t="shared" si="76"/>
        <v>71.430000000000007</v>
      </c>
      <c r="T129" s="26">
        <f t="shared" si="77"/>
        <v>107.14500000000001</v>
      </c>
      <c r="U129" s="171">
        <f>U128/2</f>
        <v>46.43</v>
      </c>
      <c r="V129" s="26">
        <f t="shared" si="78"/>
        <v>92.86</v>
      </c>
      <c r="W129" s="26">
        <f t="shared" si="79"/>
        <v>139.29</v>
      </c>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63"/>
      <c r="BD129" s="63"/>
      <c r="BE129" s="63"/>
      <c r="BF129" s="63"/>
      <c r="BG129" s="63"/>
      <c r="BH129" s="63"/>
      <c r="BI129" s="63"/>
      <c r="BJ129" s="63"/>
      <c r="BK129" s="63"/>
      <c r="BL129" s="63"/>
      <c r="BM129" s="63"/>
      <c r="BN129" s="63"/>
      <c r="BO129" s="63"/>
      <c r="BP129" s="63"/>
      <c r="BQ129" s="63"/>
      <c r="BR129" s="63"/>
      <c r="BS129" s="63"/>
      <c r="BT129" s="63"/>
      <c r="BU129" s="63"/>
      <c r="BV129" s="63"/>
      <c r="BW129" s="63"/>
      <c r="BX129" s="63"/>
      <c r="BY129" s="63"/>
      <c r="BZ129" s="63"/>
      <c r="CA129" s="63"/>
      <c r="CB129" s="63"/>
      <c r="CC129" s="63"/>
      <c r="CD129" s="63"/>
      <c r="CE129" s="63"/>
      <c r="CF129" s="63"/>
      <c r="CG129" s="63"/>
      <c r="CH129" s="63"/>
      <c r="CI129" s="63"/>
      <c r="CJ129" s="63"/>
      <c r="CK129" s="63"/>
      <c r="CL129" s="63"/>
      <c r="CM129" s="63"/>
      <c r="CN129" s="63"/>
      <c r="CO129" s="63"/>
      <c r="CP129" s="63"/>
      <c r="CQ129" s="63"/>
      <c r="CR129" s="63"/>
      <c r="CS129" s="63"/>
      <c r="CT129" s="63"/>
      <c r="CU129" s="63"/>
      <c r="CV129" s="63"/>
      <c r="CW129" s="63"/>
      <c r="CX129" s="63"/>
      <c r="CY129" s="63"/>
      <c r="CZ129" s="63"/>
      <c r="DA129" s="63"/>
      <c r="DB129" s="63"/>
      <c r="DC129" s="63"/>
      <c r="DD129" s="63"/>
      <c r="DE129" s="63"/>
      <c r="DF129" s="63"/>
      <c r="DG129" s="63"/>
      <c r="DH129" s="63"/>
      <c r="DI129" s="63"/>
      <c r="DJ129" s="63"/>
      <c r="DK129" s="63"/>
      <c r="DL129" s="63"/>
      <c r="DM129" s="63"/>
      <c r="DN129" s="63"/>
      <c r="DO129" s="63"/>
      <c r="DP129" s="63"/>
      <c r="DQ129" s="63"/>
      <c r="DR129" s="63"/>
      <c r="DS129" s="63"/>
      <c r="DT129" s="63"/>
      <c r="DU129" s="63"/>
      <c r="DV129" s="63"/>
      <c r="DW129" s="63"/>
      <c r="DX129" s="63"/>
      <c r="DY129" s="63"/>
      <c r="DZ129" s="63"/>
      <c r="EA129" s="63"/>
      <c r="EB129" s="63"/>
      <c r="EC129" s="63"/>
      <c r="ED129" s="63"/>
      <c r="EE129" s="63"/>
      <c r="EF129" s="63"/>
      <c r="EG129" s="63"/>
      <c r="EH129" s="63"/>
      <c r="EI129" s="63"/>
      <c r="EJ129" s="63"/>
      <c r="EK129" s="63"/>
      <c r="EL129" s="63"/>
      <c r="EM129" s="63"/>
      <c r="EN129" s="63"/>
      <c r="EO129" s="63"/>
      <c r="EP129" s="63"/>
      <c r="EQ129" s="63"/>
      <c r="ER129" s="63"/>
      <c r="ES129" s="63"/>
      <c r="ET129" s="63"/>
      <c r="EU129" s="63"/>
      <c r="EV129" s="63"/>
      <c r="EW129" s="63"/>
      <c r="EX129" s="63"/>
      <c r="EY129" s="63"/>
      <c r="EZ129" s="63"/>
      <c r="FA129" s="63"/>
      <c r="FB129" s="63"/>
      <c r="FC129" s="63"/>
      <c r="FD129" s="63"/>
      <c r="FE129" s="63"/>
      <c r="FF129" s="63"/>
      <c r="FG129" s="63"/>
      <c r="FH129" s="63"/>
      <c r="FI129" s="63"/>
      <c r="FJ129" s="63"/>
      <c r="FK129" s="63"/>
      <c r="FL129" s="63"/>
      <c r="FM129" s="63"/>
      <c r="FN129" s="63"/>
      <c r="FO129" s="63"/>
      <c r="FP129" s="63"/>
      <c r="FQ129" s="63"/>
      <c r="FR129" s="63"/>
      <c r="FS129" s="63"/>
      <c r="FT129" s="63"/>
      <c r="FU129" s="63"/>
      <c r="FV129" s="63"/>
      <c r="FW129" s="63"/>
      <c r="FX129" s="63"/>
      <c r="FY129" s="63"/>
      <c r="FZ129" s="63"/>
      <c r="GA129" s="63"/>
      <c r="GB129" s="63"/>
      <c r="GC129" s="63"/>
      <c r="GD129" s="63"/>
      <c r="GE129" s="63"/>
      <c r="GF129" s="63"/>
      <c r="GG129" s="63"/>
      <c r="GH129" s="63"/>
      <c r="GI129" s="63"/>
      <c r="GJ129" s="63"/>
      <c r="GK129" s="63"/>
      <c r="GL129" s="63"/>
      <c r="GM129" s="63"/>
      <c r="GN129" s="63"/>
      <c r="GO129" s="63"/>
      <c r="GP129" s="63"/>
      <c r="GQ129" s="63"/>
      <c r="GR129" s="63"/>
      <c r="GS129" s="63"/>
      <c r="GT129" s="63"/>
      <c r="GU129" s="63"/>
      <c r="GV129" s="63"/>
      <c r="GW129" s="63"/>
      <c r="GX129" s="63"/>
      <c r="GY129" s="63"/>
      <c r="GZ129" s="63"/>
      <c r="HA129" s="63"/>
      <c r="HB129" s="63"/>
      <c r="HC129" s="63"/>
      <c r="HD129" s="63"/>
      <c r="HE129" s="63"/>
      <c r="HF129" s="63"/>
      <c r="HG129" s="63"/>
      <c r="HH129" s="63"/>
      <c r="HI129" s="63"/>
      <c r="HJ129" s="63"/>
      <c r="HK129" s="63"/>
      <c r="HL129" s="63"/>
      <c r="HM129" s="63"/>
      <c r="HN129" s="63"/>
      <c r="HO129" s="63"/>
      <c r="HP129" s="63"/>
      <c r="HQ129" s="63"/>
      <c r="HR129" s="63"/>
      <c r="HS129" s="63"/>
      <c r="HT129" s="63"/>
      <c r="HU129" s="63"/>
      <c r="HV129" s="63"/>
      <c r="HW129" s="63"/>
      <c r="HX129" s="63"/>
      <c r="HY129" s="63"/>
      <c r="HZ129" s="63"/>
      <c r="IA129" s="63"/>
      <c r="IB129" s="63"/>
      <c r="IC129" s="63"/>
      <c r="ID129" s="63"/>
      <c r="IE129" s="63"/>
      <c r="IF129" s="63"/>
      <c r="IG129" s="63"/>
      <c r="IH129" s="63"/>
      <c r="II129" s="63"/>
      <c r="IJ129" s="63"/>
      <c r="IK129" s="63"/>
      <c r="IL129" s="63"/>
      <c r="IM129" s="63"/>
      <c r="IN129" s="63"/>
      <c r="IO129" s="63"/>
      <c r="IP129" s="63"/>
      <c r="IQ129" s="63"/>
      <c r="IR129" s="63"/>
      <c r="IS129" s="63"/>
      <c r="IT129" s="63"/>
      <c r="IU129" s="63"/>
      <c r="IV129" s="63"/>
      <c r="IW129" s="63"/>
      <c r="IX129" s="63"/>
      <c r="IY129" s="63"/>
      <c r="IZ129" s="63"/>
      <c r="JA129" s="63"/>
      <c r="JB129" s="63"/>
      <c r="JC129" s="63"/>
      <c r="JD129" s="63"/>
      <c r="JE129" s="63"/>
      <c r="JF129" s="63"/>
      <c r="JG129" s="63"/>
      <c r="JH129" s="63"/>
      <c r="JI129" s="63"/>
      <c r="JJ129" s="63"/>
      <c r="JK129" s="63"/>
      <c r="JL129" s="63"/>
      <c r="JM129" s="63"/>
      <c r="JN129" s="63"/>
      <c r="JO129" s="63"/>
      <c r="JP129" s="63"/>
      <c r="JQ129" s="63"/>
      <c r="JR129" s="63"/>
      <c r="JS129" s="63"/>
      <c r="JT129" s="63"/>
      <c r="JU129" s="63"/>
      <c r="JV129" s="63"/>
      <c r="JW129" s="63"/>
      <c r="JX129" s="63"/>
      <c r="JY129" s="63"/>
      <c r="JZ129" s="63"/>
      <c r="KA129" s="63"/>
      <c r="KB129" s="63"/>
      <c r="KC129" s="63"/>
      <c r="KD129" s="63"/>
      <c r="KE129" s="63"/>
      <c r="KF129" s="63"/>
      <c r="KG129" s="63"/>
      <c r="KH129" s="63"/>
      <c r="KI129" s="63"/>
      <c r="KJ129" s="63"/>
      <c r="KK129" s="63"/>
      <c r="KL129" s="63"/>
      <c r="KM129" s="63"/>
      <c r="KN129" s="63"/>
      <c r="KO129" s="63"/>
      <c r="KP129" s="63"/>
      <c r="KQ129" s="63"/>
      <c r="KR129" s="63"/>
      <c r="KS129" s="63"/>
      <c r="KT129" s="63"/>
      <c r="KU129" s="63"/>
      <c r="KV129" s="63"/>
      <c r="KW129" s="63"/>
      <c r="KX129" s="47"/>
      <c r="KY129" s="47"/>
      <c r="KZ129" s="47"/>
      <c r="LA129" s="48"/>
      <c r="LB129" s="48"/>
      <c r="LC129" s="49"/>
      <c r="LD129" s="50"/>
      <c r="LE129" s="51"/>
    </row>
    <row r="130" spans="1:317" s="6" customFormat="1" ht="14.5" customHeight="1" x14ac:dyDescent="0.35">
      <c r="A130" s="559"/>
      <c r="B130" s="52"/>
      <c r="C130" s="35"/>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c r="AX130" s="122"/>
      <c r="AY130" s="122"/>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3"/>
      <c r="BW130" s="63"/>
      <c r="BX130" s="63"/>
      <c r="BY130" s="63"/>
      <c r="BZ130" s="63"/>
      <c r="CA130" s="63"/>
      <c r="CB130" s="63"/>
      <c r="CC130" s="63"/>
      <c r="CD130" s="63"/>
      <c r="CE130" s="63"/>
      <c r="CF130" s="63"/>
      <c r="CG130" s="63"/>
      <c r="CH130" s="63"/>
      <c r="CI130" s="63"/>
      <c r="CJ130" s="63"/>
      <c r="CK130" s="63"/>
      <c r="CL130" s="63"/>
      <c r="CM130" s="63"/>
      <c r="CN130" s="63"/>
      <c r="CO130" s="63"/>
      <c r="CP130" s="63"/>
      <c r="CQ130" s="63"/>
      <c r="CR130" s="63"/>
      <c r="CS130" s="63"/>
      <c r="CT130" s="63"/>
      <c r="CU130" s="63"/>
      <c r="CV130" s="63"/>
      <c r="CW130" s="63"/>
      <c r="CX130" s="63"/>
      <c r="CY130" s="63"/>
      <c r="CZ130" s="63"/>
      <c r="DA130" s="63"/>
      <c r="DB130" s="63"/>
      <c r="DC130" s="63"/>
      <c r="DD130" s="63"/>
      <c r="DE130" s="63"/>
      <c r="DF130" s="63"/>
      <c r="DG130" s="63"/>
      <c r="DH130" s="63"/>
      <c r="DI130" s="63"/>
      <c r="DJ130" s="63"/>
      <c r="DK130" s="63"/>
      <c r="DL130" s="63"/>
      <c r="DM130" s="63"/>
      <c r="DN130" s="63"/>
      <c r="DO130" s="63"/>
      <c r="DP130" s="63"/>
      <c r="DQ130" s="63"/>
      <c r="DR130" s="63"/>
      <c r="DS130" s="63"/>
      <c r="DT130" s="63"/>
      <c r="DU130" s="63"/>
      <c r="DV130" s="63"/>
      <c r="DW130" s="63"/>
      <c r="DX130" s="63"/>
      <c r="DY130" s="63"/>
      <c r="DZ130" s="63"/>
      <c r="EA130" s="63"/>
      <c r="EB130" s="63"/>
      <c r="EC130" s="63"/>
      <c r="ED130" s="63"/>
      <c r="EE130" s="63"/>
      <c r="EF130" s="63"/>
      <c r="EG130" s="63"/>
      <c r="EH130" s="63"/>
      <c r="EI130" s="63"/>
      <c r="EJ130" s="63"/>
      <c r="EK130" s="63"/>
      <c r="EL130" s="63"/>
      <c r="EM130" s="63"/>
      <c r="EN130" s="63"/>
      <c r="EO130" s="63"/>
      <c r="EP130" s="63"/>
      <c r="EQ130" s="63"/>
      <c r="ER130" s="63"/>
      <c r="ES130" s="63"/>
      <c r="ET130" s="63"/>
      <c r="EU130" s="63"/>
      <c r="EV130" s="63"/>
      <c r="EW130" s="63"/>
      <c r="EX130" s="63"/>
      <c r="EY130" s="63"/>
      <c r="EZ130" s="63"/>
      <c r="FA130" s="63"/>
      <c r="FB130" s="63"/>
      <c r="FC130" s="63"/>
      <c r="FD130" s="63"/>
      <c r="FE130" s="63"/>
      <c r="FF130" s="63"/>
      <c r="FG130" s="63"/>
      <c r="FH130" s="63"/>
      <c r="FI130" s="63"/>
      <c r="FJ130" s="63"/>
      <c r="FK130" s="63"/>
      <c r="FL130" s="63"/>
      <c r="FM130" s="63"/>
      <c r="FN130" s="63"/>
      <c r="FO130" s="63"/>
      <c r="FP130" s="63"/>
      <c r="FQ130" s="63"/>
      <c r="FR130" s="63"/>
      <c r="FS130" s="63"/>
      <c r="FT130" s="63"/>
      <c r="FU130" s="63"/>
      <c r="FV130" s="63"/>
      <c r="FW130" s="63"/>
      <c r="FX130" s="63"/>
      <c r="FY130" s="63"/>
      <c r="FZ130" s="63"/>
      <c r="GA130" s="63"/>
      <c r="GB130" s="63"/>
      <c r="GC130" s="63"/>
      <c r="GD130" s="63"/>
      <c r="GE130" s="63"/>
      <c r="GF130" s="63"/>
      <c r="GG130" s="63"/>
      <c r="GH130" s="63"/>
      <c r="GI130" s="63"/>
      <c r="GJ130" s="63"/>
      <c r="GK130" s="63"/>
      <c r="GL130" s="63"/>
      <c r="GM130" s="63"/>
      <c r="GN130" s="63"/>
      <c r="GO130" s="63"/>
      <c r="GP130" s="63"/>
      <c r="GQ130" s="63"/>
      <c r="GR130" s="63"/>
      <c r="GS130" s="63"/>
      <c r="GT130" s="63"/>
      <c r="GU130" s="63"/>
      <c r="GV130" s="63"/>
      <c r="GW130" s="63"/>
      <c r="GX130" s="63"/>
      <c r="GY130" s="63"/>
      <c r="GZ130" s="63"/>
      <c r="HA130" s="63"/>
      <c r="HB130" s="63"/>
      <c r="HC130" s="63"/>
      <c r="HD130" s="63"/>
      <c r="HE130" s="63"/>
      <c r="HF130" s="63"/>
      <c r="HG130" s="63"/>
      <c r="HH130" s="63"/>
      <c r="HI130" s="63"/>
      <c r="HJ130" s="63"/>
      <c r="HK130" s="63"/>
      <c r="HL130" s="63"/>
      <c r="HM130" s="63"/>
      <c r="HN130" s="63"/>
      <c r="HO130" s="63"/>
      <c r="HP130" s="63"/>
      <c r="HQ130" s="63"/>
      <c r="HR130" s="63"/>
      <c r="HS130" s="63"/>
      <c r="HT130" s="63"/>
      <c r="HU130" s="63"/>
      <c r="HV130" s="63"/>
      <c r="HW130" s="63"/>
      <c r="HX130" s="63"/>
      <c r="HY130" s="63"/>
      <c r="HZ130" s="63"/>
      <c r="IA130" s="63"/>
      <c r="IB130" s="63"/>
      <c r="IC130" s="63"/>
      <c r="ID130" s="63"/>
      <c r="IE130" s="63"/>
      <c r="IF130" s="63"/>
      <c r="IG130" s="63"/>
      <c r="IH130" s="63"/>
      <c r="II130" s="63"/>
      <c r="IJ130" s="63"/>
      <c r="IK130" s="63"/>
      <c r="IL130" s="63"/>
      <c r="IM130" s="63"/>
      <c r="IN130" s="63"/>
      <c r="IO130" s="63"/>
      <c r="IP130" s="63"/>
      <c r="IQ130" s="63"/>
      <c r="IR130" s="63"/>
      <c r="IS130" s="63"/>
      <c r="IT130" s="63"/>
      <c r="IU130" s="63"/>
      <c r="IV130" s="63"/>
      <c r="IW130" s="63"/>
      <c r="IX130" s="63"/>
      <c r="IY130" s="63"/>
      <c r="IZ130" s="63"/>
      <c r="JA130" s="63"/>
      <c r="JB130" s="63"/>
      <c r="JC130" s="63"/>
      <c r="JD130" s="63"/>
      <c r="JE130" s="63"/>
      <c r="JF130" s="63"/>
      <c r="JG130" s="63"/>
      <c r="JH130" s="63"/>
      <c r="JI130" s="63"/>
      <c r="JJ130" s="63"/>
      <c r="JK130" s="63"/>
      <c r="JL130" s="63"/>
      <c r="JM130" s="63"/>
      <c r="JN130" s="63"/>
      <c r="JO130" s="63"/>
      <c r="JP130" s="63"/>
      <c r="JQ130" s="63"/>
      <c r="JR130" s="63"/>
      <c r="JS130" s="63"/>
      <c r="JT130" s="63"/>
      <c r="JU130" s="63"/>
      <c r="JV130" s="63"/>
      <c r="JW130" s="63"/>
      <c r="JX130" s="63"/>
      <c r="JY130" s="63"/>
      <c r="JZ130" s="63"/>
      <c r="KA130" s="63"/>
      <c r="KB130" s="63"/>
      <c r="KC130" s="63"/>
      <c r="KD130" s="63"/>
      <c r="KE130" s="63"/>
      <c r="KF130" s="63"/>
      <c r="KG130" s="63"/>
      <c r="KH130" s="63"/>
      <c r="KI130" s="63"/>
      <c r="KJ130" s="63"/>
      <c r="KK130" s="63"/>
      <c r="KL130" s="63"/>
      <c r="KM130" s="63"/>
      <c r="KN130" s="63"/>
      <c r="KO130" s="63"/>
      <c r="KP130" s="63"/>
      <c r="KQ130" s="63"/>
      <c r="KR130" s="63"/>
      <c r="KS130" s="63"/>
      <c r="KT130" s="63"/>
      <c r="KU130" s="47"/>
      <c r="KV130" s="47"/>
      <c r="KW130" s="47"/>
      <c r="KX130" s="48"/>
      <c r="KY130" s="48"/>
      <c r="KZ130" s="49"/>
      <c r="LA130" s="50"/>
      <c r="LB130" s="51"/>
    </row>
    <row r="132" spans="1:317" x14ac:dyDescent="0.35">
      <c r="A132" t="s">
        <v>921</v>
      </c>
    </row>
    <row r="133" spans="1:317" hidden="1" x14ac:dyDescent="0.35">
      <c r="B133" s="24"/>
      <c r="C133" s="570" t="s">
        <v>918</v>
      </c>
      <c r="D133" s="571"/>
      <c r="E133" s="571"/>
      <c r="F133" s="571"/>
    </row>
    <row r="134" spans="1:317" ht="15.65" hidden="1" customHeight="1" x14ac:dyDescent="0.35">
      <c r="A134" s="572" t="s">
        <v>904</v>
      </c>
      <c r="B134" s="24"/>
      <c r="C134" s="174" t="s">
        <v>914</v>
      </c>
      <c r="D134" s="175" t="s">
        <v>915</v>
      </c>
      <c r="E134" s="175" t="s">
        <v>916</v>
      </c>
      <c r="F134" s="175" t="s">
        <v>917</v>
      </c>
    </row>
    <row r="135" spans="1:317" hidden="1" x14ac:dyDescent="0.35">
      <c r="A135" s="572"/>
      <c r="B135" s="24">
        <v>10</v>
      </c>
      <c r="C135" s="123">
        <v>15.828461538461534</v>
      </c>
      <c r="D135" s="123">
        <v>31.129307692307691</v>
      </c>
      <c r="E135" s="123">
        <v>46.430153846153843</v>
      </c>
      <c r="F135" s="123">
        <v>61.730999999999995</v>
      </c>
    </row>
    <row r="136" spans="1:317" hidden="1" x14ac:dyDescent="0.35">
      <c r="A136" s="572"/>
      <c r="B136" s="24">
        <v>15</v>
      </c>
      <c r="C136" s="123">
        <v>8.3307692307692296</v>
      </c>
      <c r="D136" s="123">
        <v>16.383846153846154</v>
      </c>
      <c r="E136" s="123">
        <v>24.436923076923073</v>
      </c>
      <c r="F136" s="123">
        <v>32.49</v>
      </c>
    </row>
    <row r="137" spans="1:317" hidden="1" x14ac:dyDescent="0.35">
      <c r="A137" s="572"/>
      <c r="B137" s="24">
        <v>25</v>
      </c>
      <c r="C137" s="123">
        <v>4.3846153846153841</v>
      </c>
      <c r="D137" s="123">
        <v>8.6230769230769226</v>
      </c>
      <c r="E137" s="123">
        <v>12.86153846153846</v>
      </c>
      <c r="F137" s="123">
        <v>17.100000000000001</v>
      </c>
    </row>
    <row r="138" spans="1:317" hidden="1" x14ac:dyDescent="0.35">
      <c r="A138" s="572"/>
      <c r="B138" s="24">
        <v>50</v>
      </c>
      <c r="C138" s="123">
        <v>2.3076923076923075</v>
      </c>
      <c r="D138" s="123">
        <v>4.5384615384615383</v>
      </c>
      <c r="E138" s="123">
        <v>6.7692307692307692</v>
      </c>
      <c r="F138" s="123">
        <v>9</v>
      </c>
    </row>
    <row r="139" spans="1:317" hidden="1" x14ac:dyDescent="0.35">
      <c r="A139" s="572"/>
      <c r="B139" s="24">
        <v>75</v>
      </c>
      <c r="C139" s="123">
        <v>1.5384615384615383</v>
      </c>
      <c r="D139" s="123">
        <v>3</v>
      </c>
      <c r="E139" s="123">
        <v>4.4615384615384617</v>
      </c>
      <c r="F139" s="123">
        <v>5.9230769230769234</v>
      </c>
    </row>
    <row r="140" spans="1:317" hidden="1" x14ac:dyDescent="0.35">
      <c r="A140" s="572"/>
      <c r="B140" s="24">
        <v>100</v>
      </c>
      <c r="C140" s="123">
        <v>1.384615384615385</v>
      </c>
      <c r="D140" s="123">
        <v>2.6923076923076934</v>
      </c>
      <c r="E140" s="123">
        <v>4.0000000000000018</v>
      </c>
      <c r="F140" s="123">
        <v>5.3076923076923102</v>
      </c>
    </row>
    <row r="141" spans="1:317" hidden="1" x14ac:dyDescent="0.35">
      <c r="A141" s="572"/>
      <c r="B141" s="24">
        <v>250</v>
      </c>
      <c r="C141" s="123">
        <v>1.3076923076923082</v>
      </c>
      <c r="D141" s="123">
        <v>2.5384615384615392</v>
      </c>
      <c r="E141" s="123">
        <v>3.7692307692307709</v>
      </c>
      <c r="F141" s="123">
        <v>5.0000000000000027</v>
      </c>
    </row>
    <row r="142" spans="1:317" hidden="1" x14ac:dyDescent="0.35">
      <c r="A142" s="572"/>
      <c r="B142" s="24">
        <v>500</v>
      </c>
      <c r="C142" s="123">
        <v>1.2307692307692311</v>
      </c>
      <c r="D142" s="123">
        <v>2.3846153846153855</v>
      </c>
      <c r="E142" s="123">
        <v>3.5384615384615392</v>
      </c>
      <c r="F142" s="123">
        <v>4.6923076923076943</v>
      </c>
    </row>
    <row r="143" spans="1:317" hidden="1" x14ac:dyDescent="0.35">
      <c r="A143" s="572"/>
      <c r="B143" s="24">
        <v>750</v>
      </c>
      <c r="C143" s="123">
        <v>1.1538461538461542</v>
      </c>
      <c r="D143" s="123">
        <v>2.2307692307692313</v>
      </c>
      <c r="E143" s="123">
        <v>3.3076923076923088</v>
      </c>
      <c r="F143" s="123">
        <v>4.3846153846153868</v>
      </c>
    </row>
    <row r="144" spans="1:317" hidden="1" x14ac:dyDescent="0.35">
      <c r="A144" s="572"/>
      <c r="B144" s="34">
        <v>1000</v>
      </c>
      <c r="C144" s="123">
        <v>1.0769230769230771</v>
      </c>
      <c r="D144" s="123">
        <v>2.0769230769230775</v>
      </c>
      <c r="E144" s="123">
        <v>3.076923076923078</v>
      </c>
      <c r="F144" s="123">
        <v>4.0769230769230784</v>
      </c>
    </row>
    <row r="145" spans="1:15" hidden="1" x14ac:dyDescent="0.35">
      <c r="A145" s="572"/>
      <c r="B145" s="34">
        <v>2500</v>
      </c>
      <c r="C145" s="123">
        <v>1.0000000000000002</v>
      </c>
      <c r="D145" s="123">
        <v>1.9230769230769234</v>
      </c>
      <c r="E145" s="123">
        <v>2.8461538461538467</v>
      </c>
      <c r="F145" s="123">
        <v>3.7692307692307701</v>
      </c>
    </row>
    <row r="146" spans="1:15" hidden="1" x14ac:dyDescent="0.35">
      <c r="A146" s="572"/>
      <c r="B146" s="34">
        <v>5000</v>
      </c>
      <c r="C146" s="123">
        <v>0.92307692307692313</v>
      </c>
      <c r="D146" s="123">
        <v>1.7692307692307694</v>
      </c>
      <c r="E146" s="123">
        <v>2.6153846153846154</v>
      </c>
      <c r="F146" s="123">
        <v>3.4615384615384621</v>
      </c>
    </row>
    <row r="147" spans="1:15" hidden="1" x14ac:dyDescent="0.35">
      <c r="A147" s="572"/>
      <c r="B147" s="34">
        <v>7500</v>
      </c>
      <c r="C147" s="123">
        <v>0.84615384615384615</v>
      </c>
      <c r="D147" s="123">
        <v>1.6153846153846154</v>
      </c>
      <c r="E147" s="123">
        <v>2.3846153846153846</v>
      </c>
      <c r="F147" s="123">
        <v>3.1538461538461542</v>
      </c>
    </row>
    <row r="148" spans="1:15" hidden="1" x14ac:dyDescent="0.35">
      <c r="A148" s="572"/>
      <c r="B148" s="34">
        <v>10000</v>
      </c>
      <c r="C148" s="123">
        <v>0.76923076923076916</v>
      </c>
      <c r="D148" s="123">
        <v>1.4615384615384615</v>
      </c>
      <c r="E148" s="123">
        <v>2.1538461538461537</v>
      </c>
      <c r="F148" s="123">
        <v>2.8461538461538458</v>
      </c>
    </row>
    <row r="149" spans="1:15" hidden="1" x14ac:dyDescent="0.35">
      <c r="A149" s="562" t="s">
        <v>922</v>
      </c>
      <c r="B149" s="36" t="s">
        <v>79</v>
      </c>
      <c r="C149" s="172">
        <v>71.430000000000007</v>
      </c>
      <c r="D149" s="172">
        <f>$C$128*2</f>
        <v>142.86000000000001</v>
      </c>
      <c r="E149" s="172">
        <f>C149*3</f>
        <v>214.29000000000002</v>
      </c>
      <c r="F149">
        <f>C149*4</f>
        <v>285.72000000000003</v>
      </c>
    </row>
    <row r="150" spans="1:15" hidden="1" x14ac:dyDescent="0.35">
      <c r="A150" s="562"/>
      <c r="B150" s="46" t="s">
        <v>500</v>
      </c>
      <c r="C150" s="123">
        <f>C149/2</f>
        <v>35.715000000000003</v>
      </c>
      <c r="D150" s="123">
        <f>D149/2</f>
        <v>71.430000000000007</v>
      </c>
      <c r="E150" s="123">
        <f>E149/2</f>
        <v>107.14500000000001</v>
      </c>
      <c r="F150" s="123">
        <f>F149/2</f>
        <v>142.86000000000001</v>
      </c>
    </row>
    <row r="151" spans="1:15" ht="29.15" hidden="1" customHeight="1" x14ac:dyDescent="0.35">
      <c r="A151" s="562"/>
      <c r="B151" s="52" t="s">
        <v>919</v>
      </c>
      <c r="C151" s="123">
        <v>0</v>
      </c>
      <c r="D151" s="123">
        <v>0</v>
      </c>
      <c r="E151" s="123">
        <v>0</v>
      </c>
      <c r="F151" s="123">
        <v>0</v>
      </c>
    </row>
    <row r="154" spans="1:15" x14ac:dyDescent="0.35">
      <c r="A154" t="s">
        <v>931</v>
      </c>
    </row>
    <row r="155" spans="1:15" ht="33.65" hidden="1" customHeight="1" x14ac:dyDescent="0.35">
      <c r="B155" s="567" t="s">
        <v>933</v>
      </c>
      <c r="C155" s="567"/>
      <c r="D155" s="567"/>
      <c r="E155" s="567"/>
      <c r="F155" s="567"/>
      <c r="G155" s="567"/>
      <c r="H155" s="567"/>
    </row>
    <row r="156" spans="1:15" hidden="1" x14ac:dyDescent="0.35">
      <c r="C156" t="s">
        <v>923</v>
      </c>
      <c r="D156" t="s">
        <v>924</v>
      </c>
      <c r="E156" t="s">
        <v>925</v>
      </c>
      <c r="F156" t="s">
        <v>926</v>
      </c>
      <c r="G156" t="s">
        <v>929</v>
      </c>
      <c r="H156" t="s">
        <v>930</v>
      </c>
      <c r="N156" t="s">
        <v>379</v>
      </c>
      <c r="O156" t="s">
        <v>380</v>
      </c>
    </row>
    <row r="157" spans="1:15" hidden="1" x14ac:dyDescent="0.35">
      <c r="A157" s="568" t="s">
        <v>932</v>
      </c>
      <c r="B157" s="24">
        <v>25</v>
      </c>
      <c r="C157" s="76">
        <v>10.769230769230768</v>
      </c>
      <c r="D157" s="76">
        <v>13.846153846153845</v>
      </c>
      <c r="E157" s="76">
        <v>16.923076923076923</v>
      </c>
      <c r="F157" s="76">
        <v>20</v>
      </c>
      <c r="G157" s="76">
        <v>23.076923076923077</v>
      </c>
      <c r="H157" s="76">
        <v>26.153846153846153</v>
      </c>
      <c r="M157" s="24">
        <v>25</v>
      </c>
      <c r="N157">
        <v>0</v>
      </c>
      <c r="O157" s="76">
        <v>4.615384615384615</v>
      </c>
    </row>
    <row r="158" spans="1:15" hidden="1" x14ac:dyDescent="0.35">
      <c r="A158" s="568"/>
      <c r="B158" s="24">
        <v>50</v>
      </c>
      <c r="C158" s="76">
        <v>8.3076923076923084</v>
      </c>
      <c r="D158" s="76">
        <v>10.076923076923077</v>
      </c>
      <c r="E158" s="76">
        <v>12</v>
      </c>
      <c r="F158" s="76">
        <v>13.923076923076923</v>
      </c>
      <c r="G158" s="76">
        <v>16</v>
      </c>
      <c r="H158" s="76">
        <v>18.076923076923077</v>
      </c>
      <c r="M158" s="24">
        <v>50</v>
      </c>
      <c r="N158">
        <v>0</v>
      </c>
      <c r="O158" s="76">
        <v>4.615384615384615</v>
      </c>
    </row>
    <row r="159" spans="1:15" hidden="1" x14ac:dyDescent="0.35">
      <c r="A159" s="568"/>
      <c r="B159" s="24">
        <v>75</v>
      </c>
      <c r="C159" s="76">
        <v>5.7692307692307692</v>
      </c>
      <c r="D159" s="76">
        <v>6.3076923076923066</v>
      </c>
      <c r="E159" s="76">
        <v>6.9999999999999991</v>
      </c>
      <c r="F159" s="76">
        <v>7.8461538461538449</v>
      </c>
      <c r="G159" s="76">
        <v>8.8461538461538467</v>
      </c>
      <c r="H159" s="76">
        <v>10</v>
      </c>
      <c r="M159" s="24">
        <v>75</v>
      </c>
      <c r="N159">
        <v>0</v>
      </c>
      <c r="O159" s="76">
        <v>4.615384615384615</v>
      </c>
    </row>
    <row r="160" spans="1:15" hidden="1" x14ac:dyDescent="0.35">
      <c r="A160" s="568"/>
      <c r="B160" s="24">
        <v>100</v>
      </c>
      <c r="C160" s="76">
        <v>5.3846153846153841</v>
      </c>
      <c r="D160" s="76">
        <v>5.9230769230769234</v>
      </c>
      <c r="E160" s="76">
        <v>6.615384615384615</v>
      </c>
      <c r="F160" s="76">
        <v>7.4615384615384608</v>
      </c>
      <c r="G160" s="76">
        <v>8.4615384615384617</v>
      </c>
      <c r="H160" s="76">
        <v>9.615384615384615</v>
      </c>
      <c r="M160" s="24">
        <v>100</v>
      </c>
      <c r="N160">
        <v>0</v>
      </c>
      <c r="O160" s="76">
        <v>4.615384615384615</v>
      </c>
    </row>
    <row r="161" spans="1:46" hidden="1" x14ac:dyDescent="0.35">
      <c r="A161" s="568"/>
      <c r="B161" s="24">
        <v>250</v>
      </c>
      <c r="C161" s="76">
        <v>5</v>
      </c>
      <c r="D161" s="76">
        <v>5.5384615384615383</v>
      </c>
      <c r="E161" s="76">
        <v>6.2307692307692299</v>
      </c>
      <c r="F161" s="76">
        <v>7.0769230769230758</v>
      </c>
      <c r="G161" s="76">
        <v>8.0769230769230766</v>
      </c>
      <c r="H161" s="76">
        <v>9.2307692307692299</v>
      </c>
      <c r="M161" s="24">
        <v>250</v>
      </c>
      <c r="N161">
        <v>0</v>
      </c>
      <c r="O161" s="76">
        <v>4.615384615384615</v>
      </c>
    </row>
    <row r="162" spans="1:46" hidden="1" x14ac:dyDescent="0.35">
      <c r="A162" s="568"/>
      <c r="B162" s="24">
        <v>500</v>
      </c>
      <c r="C162" s="76">
        <v>4.615384615384615</v>
      </c>
      <c r="D162" s="76">
        <v>5.1538461538461542</v>
      </c>
      <c r="E162" s="76">
        <v>5.8461538461538467</v>
      </c>
      <c r="F162" s="76">
        <v>6.6923076923076925</v>
      </c>
      <c r="G162" s="76">
        <v>7.6923076923076934</v>
      </c>
      <c r="H162" s="76">
        <v>8.8461538461538467</v>
      </c>
      <c r="M162" s="24">
        <v>500</v>
      </c>
      <c r="N162">
        <v>0</v>
      </c>
      <c r="O162" s="76">
        <v>4.615384615384615</v>
      </c>
    </row>
    <row r="163" spans="1:46" hidden="1" x14ac:dyDescent="0.35">
      <c r="A163" s="568"/>
      <c r="B163" s="24">
        <v>750</v>
      </c>
      <c r="C163" s="76">
        <v>4.2307692307692308</v>
      </c>
      <c r="D163" s="76">
        <v>4.7692307692307692</v>
      </c>
      <c r="E163" s="76">
        <v>5.4615384615384617</v>
      </c>
      <c r="F163" s="76">
        <v>6.3076923076923084</v>
      </c>
      <c r="G163" s="76">
        <v>7.3076923076923084</v>
      </c>
      <c r="H163" s="76">
        <v>8.4615384615384635</v>
      </c>
      <c r="M163" s="24">
        <v>750</v>
      </c>
      <c r="N163">
        <v>0</v>
      </c>
      <c r="O163" s="76">
        <v>4.615384615384615</v>
      </c>
    </row>
    <row r="164" spans="1:46" hidden="1" x14ac:dyDescent="0.35">
      <c r="A164" s="568"/>
      <c r="B164" s="34">
        <v>1000</v>
      </c>
      <c r="C164" s="76">
        <v>3.8461538461538458</v>
      </c>
      <c r="D164" s="76">
        <v>4.384615384615385</v>
      </c>
      <c r="E164" s="76">
        <v>5.0769230769230775</v>
      </c>
      <c r="F164" s="76">
        <v>5.9230769230769234</v>
      </c>
      <c r="G164" s="76">
        <v>6.9230769230769242</v>
      </c>
      <c r="H164" s="76">
        <v>8.0769230769230784</v>
      </c>
      <c r="M164" s="34">
        <v>1000</v>
      </c>
      <c r="N164">
        <v>0</v>
      </c>
      <c r="O164" s="76">
        <v>4.615384615384615</v>
      </c>
    </row>
    <row r="165" spans="1:46" hidden="1" x14ac:dyDescent="0.35">
      <c r="A165" s="568"/>
      <c r="B165" s="34">
        <v>2500</v>
      </c>
      <c r="C165" s="76">
        <v>3.4615384615384612</v>
      </c>
      <c r="D165" s="76">
        <v>4</v>
      </c>
      <c r="E165" s="76">
        <v>4.6923076923076925</v>
      </c>
      <c r="F165" s="76">
        <v>5.5384615384615392</v>
      </c>
      <c r="G165" s="76">
        <v>6.5384615384615392</v>
      </c>
      <c r="H165" s="76">
        <v>7.6923076923076934</v>
      </c>
      <c r="M165" s="34">
        <v>2500</v>
      </c>
      <c r="N165">
        <v>0</v>
      </c>
      <c r="O165" s="76">
        <v>4.615384615384615</v>
      </c>
    </row>
    <row r="166" spans="1:46" hidden="1" x14ac:dyDescent="0.35">
      <c r="A166" s="568"/>
      <c r="B166" s="34">
        <v>5000</v>
      </c>
      <c r="C166" s="76">
        <v>3.0769230769230766</v>
      </c>
      <c r="D166" s="76">
        <v>3.6153846153846154</v>
      </c>
      <c r="E166" s="76">
        <v>4.3076923076923084</v>
      </c>
      <c r="F166" s="76">
        <v>5.1538461538461542</v>
      </c>
      <c r="G166" s="76">
        <v>6.1538461538461551</v>
      </c>
      <c r="H166" s="76">
        <v>7.3076923076923084</v>
      </c>
      <c r="M166" s="34">
        <v>5000</v>
      </c>
      <c r="N166">
        <v>0</v>
      </c>
      <c r="O166" s="76">
        <v>4.615384615384615</v>
      </c>
    </row>
    <row r="167" spans="1:46" hidden="1" x14ac:dyDescent="0.35">
      <c r="A167" s="568"/>
      <c r="B167" s="34">
        <v>7500</v>
      </c>
      <c r="C167" s="76">
        <v>2.6923076923076921</v>
      </c>
      <c r="D167" s="76">
        <v>3.2307692307692308</v>
      </c>
      <c r="E167" s="76">
        <v>3.9230769230769234</v>
      </c>
      <c r="F167" s="76">
        <v>4.7692307692307701</v>
      </c>
      <c r="G167" s="76">
        <v>5.7692307692307701</v>
      </c>
      <c r="H167" s="76">
        <v>6.9230769230769225</v>
      </c>
      <c r="M167" s="34">
        <v>7500</v>
      </c>
      <c r="N167">
        <v>0</v>
      </c>
      <c r="O167" s="76">
        <v>4.615384615384615</v>
      </c>
    </row>
    <row r="168" spans="1:46" hidden="1" x14ac:dyDescent="0.35">
      <c r="A168" s="568"/>
      <c r="B168" s="34">
        <v>10000</v>
      </c>
      <c r="C168" s="76">
        <v>2.3076923076923075</v>
      </c>
      <c r="D168" s="76">
        <v>2.8461538461538463</v>
      </c>
      <c r="E168" s="76">
        <v>3.5384615384615388</v>
      </c>
      <c r="F168" s="76">
        <v>4.384615384615385</v>
      </c>
      <c r="G168" s="76">
        <v>5.384615384615385</v>
      </c>
      <c r="H168" s="76">
        <v>6.5384615384615383</v>
      </c>
      <c r="M168" s="34">
        <v>10000</v>
      </c>
      <c r="N168">
        <v>0</v>
      </c>
      <c r="O168" s="76">
        <v>4.615384615384615</v>
      </c>
    </row>
    <row r="169" spans="1:46" hidden="1" x14ac:dyDescent="0.35">
      <c r="A169" s="569" t="s">
        <v>934</v>
      </c>
      <c r="B169" s="36" t="s">
        <v>79</v>
      </c>
      <c r="C169" s="76">
        <v>128.57</v>
      </c>
      <c r="D169" s="76">
        <v>257.14</v>
      </c>
      <c r="E169" s="76">
        <f>D169+$C$169</f>
        <v>385.71</v>
      </c>
      <c r="F169" s="76">
        <f>E169+$C$169</f>
        <v>514.28</v>
      </c>
      <c r="G169" s="76">
        <f>F169+$C$169</f>
        <v>642.84999999999991</v>
      </c>
      <c r="H169" s="76">
        <f>G169+$C$169</f>
        <v>771.41999999999985</v>
      </c>
    </row>
    <row r="170" spans="1:46" hidden="1" x14ac:dyDescent="0.35">
      <c r="A170" s="569"/>
      <c r="B170" s="46" t="s">
        <v>500</v>
      </c>
      <c r="C170" s="3">
        <f t="shared" ref="C170:H170" si="81">C169/2</f>
        <v>64.284999999999997</v>
      </c>
      <c r="D170" s="3">
        <f t="shared" si="81"/>
        <v>128.57</v>
      </c>
      <c r="E170" s="3">
        <f t="shared" si="81"/>
        <v>192.85499999999999</v>
      </c>
      <c r="F170" s="3">
        <f t="shared" si="81"/>
        <v>257.14</v>
      </c>
      <c r="G170" s="3">
        <f t="shared" si="81"/>
        <v>321.42499999999995</v>
      </c>
      <c r="H170" s="3">
        <f t="shared" si="81"/>
        <v>385.70999999999992</v>
      </c>
    </row>
    <row r="174" spans="1:46" s="89" customFormat="1" ht="80.150000000000006" hidden="1" customHeight="1" x14ac:dyDescent="0.35">
      <c r="C174" s="211"/>
      <c r="D174" s="211" t="s">
        <v>72</v>
      </c>
      <c r="E174" s="211"/>
      <c r="F174" s="211" t="s">
        <v>938</v>
      </c>
      <c r="G174" s="211" t="s">
        <v>939</v>
      </c>
      <c r="H174" s="211" t="s">
        <v>940</v>
      </c>
      <c r="I174" s="211" t="s">
        <v>941</v>
      </c>
      <c r="J174" s="211" t="s">
        <v>942</v>
      </c>
      <c r="K174" s="211" t="s">
        <v>943</v>
      </c>
      <c r="L174" s="211" t="s">
        <v>950</v>
      </c>
      <c r="M174" s="211" t="s">
        <v>951</v>
      </c>
      <c r="N174" s="211" t="s">
        <v>952</v>
      </c>
      <c r="O174" s="211" t="s">
        <v>953</v>
      </c>
      <c r="P174" s="211" t="s">
        <v>954</v>
      </c>
      <c r="Q174" s="211" t="s">
        <v>955</v>
      </c>
      <c r="R174" s="211" t="s">
        <v>944</v>
      </c>
      <c r="S174" s="211" t="s">
        <v>945</v>
      </c>
      <c r="T174" s="211" t="s">
        <v>946</v>
      </c>
      <c r="U174" s="211" t="s">
        <v>947</v>
      </c>
      <c r="V174" s="211" t="s">
        <v>948</v>
      </c>
      <c r="W174" s="211" t="s">
        <v>949</v>
      </c>
      <c r="X174" s="211" t="s">
        <v>956</v>
      </c>
      <c r="Y174" s="211" t="s">
        <v>957</v>
      </c>
      <c r="Z174" s="211" t="s">
        <v>958</v>
      </c>
      <c r="AA174" s="211" t="s">
        <v>959</v>
      </c>
      <c r="AB174" s="211" t="s">
        <v>960</v>
      </c>
      <c r="AC174" s="211" t="s">
        <v>961</v>
      </c>
      <c r="AD174" s="211" t="s">
        <v>962</v>
      </c>
      <c r="AE174" s="211" t="s">
        <v>963</v>
      </c>
      <c r="AF174" s="211" t="s">
        <v>964</v>
      </c>
      <c r="AG174" s="211" t="s">
        <v>965</v>
      </c>
      <c r="AH174" s="211" t="s">
        <v>966</v>
      </c>
      <c r="AI174" s="211" t="s">
        <v>967</v>
      </c>
      <c r="AJ174" s="211" t="s">
        <v>968</v>
      </c>
      <c r="AK174" s="211" t="s">
        <v>969</v>
      </c>
      <c r="AL174" s="211" t="s">
        <v>970</v>
      </c>
      <c r="AM174" s="211" t="s">
        <v>971</v>
      </c>
      <c r="AN174" s="211" t="s">
        <v>972</v>
      </c>
      <c r="AO174" s="211" t="s">
        <v>973</v>
      </c>
      <c r="AP174" s="211"/>
      <c r="AQ174" s="211"/>
      <c r="AR174" s="211"/>
    </row>
    <row r="175" spans="1:46" hidden="1" x14ac:dyDescent="0.35">
      <c r="C175" s="178">
        <v>1</v>
      </c>
      <c r="D175" s="177"/>
      <c r="E175" s="177"/>
      <c r="F175" s="181">
        <v>23.076923076923077</v>
      </c>
      <c r="G175" s="181">
        <v>28.615384615384617</v>
      </c>
      <c r="H175" s="181">
        <v>34.15384615384616</v>
      </c>
      <c r="I175" s="181">
        <v>39.692307692307701</v>
      </c>
      <c r="J175" s="181">
        <v>45.230769230769241</v>
      </c>
      <c r="K175" s="181">
        <v>50.769230769230781</v>
      </c>
      <c r="L175" s="181">
        <v>28.615384615384617</v>
      </c>
      <c r="M175" s="181">
        <v>34.15384615384616</v>
      </c>
      <c r="N175" s="181">
        <v>39.692307692307701</v>
      </c>
      <c r="O175" s="181">
        <v>45.230769230769241</v>
      </c>
      <c r="P175" s="181">
        <v>50.769230769230781</v>
      </c>
      <c r="Q175" s="181">
        <v>56.307692307692321</v>
      </c>
      <c r="R175" s="181">
        <v>34.15384615384616</v>
      </c>
      <c r="S175" s="181">
        <v>39.692307692307701</v>
      </c>
      <c r="T175" s="181">
        <v>45.230769230769241</v>
      </c>
      <c r="U175" s="181">
        <v>50.769230769230781</v>
      </c>
      <c r="V175" s="181">
        <v>56.307692307692321</v>
      </c>
      <c r="W175" s="181">
        <v>61.846153846153861</v>
      </c>
      <c r="X175" s="181">
        <v>29.076923076923073</v>
      </c>
      <c r="Y175" s="181">
        <v>35.723076923076917</v>
      </c>
      <c r="Z175" s="181">
        <v>42.369230769230775</v>
      </c>
      <c r="AA175" s="181">
        <v>49.015384615384619</v>
      </c>
      <c r="AB175" s="181">
        <v>55.66153846153847</v>
      </c>
      <c r="AC175" s="181">
        <v>62.307692307692314</v>
      </c>
      <c r="AD175" s="181">
        <v>35.723076923076917</v>
      </c>
      <c r="AE175" s="181">
        <v>42.369230769230775</v>
      </c>
      <c r="AF175" s="181">
        <v>49.015384615384619</v>
      </c>
      <c r="AG175" s="181">
        <v>55.66153846153847</v>
      </c>
      <c r="AH175" s="181">
        <v>62.307692307692314</v>
      </c>
      <c r="AI175" s="181">
        <v>68.953846153846158</v>
      </c>
      <c r="AJ175" s="181">
        <v>42.369230769230775</v>
      </c>
      <c r="AK175" s="181">
        <v>49.015384615384619</v>
      </c>
      <c r="AL175" s="181">
        <v>55.66153846153847</v>
      </c>
      <c r="AM175" s="181">
        <v>62.307692307692314</v>
      </c>
      <c r="AN175" s="181">
        <v>68.953846153846158</v>
      </c>
      <c r="AO175" s="181">
        <v>75.600000000000009</v>
      </c>
      <c r="AP175" s="177"/>
      <c r="AQ175" s="177"/>
      <c r="AR175" s="177"/>
      <c r="AS175" s="177"/>
      <c r="AT175" s="177"/>
    </row>
    <row r="176" spans="1:46" hidden="1" x14ac:dyDescent="0.35">
      <c r="C176" s="178">
        <v>5</v>
      </c>
      <c r="D176" s="177"/>
      <c r="E176" s="177"/>
      <c r="F176" s="181">
        <v>5.7692307692307692</v>
      </c>
      <c r="G176" s="181">
        <v>7.1538461538461542</v>
      </c>
      <c r="H176" s="181">
        <v>8.5384615384615401</v>
      </c>
      <c r="I176" s="181">
        <v>9.9230769230769251</v>
      </c>
      <c r="J176" s="181">
        <v>11.30769230769231</v>
      </c>
      <c r="K176" s="181">
        <v>12.692307692307695</v>
      </c>
      <c r="L176" s="181">
        <v>7.1538461538461542</v>
      </c>
      <c r="M176" s="181">
        <v>8.5384615384615401</v>
      </c>
      <c r="N176" s="181">
        <v>9.9230769230769251</v>
      </c>
      <c r="O176" s="181">
        <v>11.30769230769231</v>
      </c>
      <c r="P176" s="181">
        <v>12.692307692307695</v>
      </c>
      <c r="Q176" s="181">
        <v>14.07692307692308</v>
      </c>
      <c r="R176" s="181">
        <v>8.5384615384615401</v>
      </c>
      <c r="S176" s="181">
        <v>9.9230769230769251</v>
      </c>
      <c r="T176" s="181">
        <v>11.30769230769231</v>
      </c>
      <c r="U176" s="181">
        <v>12.692307692307695</v>
      </c>
      <c r="V176" s="181">
        <v>14.07692307692308</v>
      </c>
      <c r="W176" s="181">
        <v>15.461538461538465</v>
      </c>
      <c r="X176" s="181">
        <v>7.615384615384615</v>
      </c>
      <c r="Y176" s="181">
        <v>9.2769230769230777</v>
      </c>
      <c r="Z176" s="181">
        <v>10.93846153846154</v>
      </c>
      <c r="AA176" s="181">
        <v>12.600000000000001</v>
      </c>
      <c r="AB176" s="181">
        <v>14.261538461538462</v>
      </c>
      <c r="AC176" s="181">
        <v>15.923076923076925</v>
      </c>
      <c r="AD176" s="181">
        <v>9.2769230769230777</v>
      </c>
      <c r="AE176" s="181">
        <v>10.93846153846154</v>
      </c>
      <c r="AF176" s="181">
        <v>12.600000000000001</v>
      </c>
      <c r="AG176" s="181">
        <v>14.261538461538462</v>
      </c>
      <c r="AH176" s="181">
        <v>15.923076923076925</v>
      </c>
      <c r="AI176" s="181">
        <v>17.584615384615386</v>
      </c>
      <c r="AJ176" s="181">
        <v>10.93846153846154</v>
      </c>
      <c r="AK176" s="181">
        <v>12.600000000000001</v>
      </c>
      <c r="AL176" s="181">
        <v>14.261538461538462</v>
      </c>
      <c r="AM176" s="181">
        <v>15.923076923076925</v>
      </c>
      <c r="AN176" s="181">
        <v>17.584615384615386</v>
      </c>
      <c r="AO176" s="181">
        <v>19.246153846153849</v>
      </c>
      <c r="AP176" s="177"/>
      <c r="AQ176" s="177"/>
      <c r="AR176" s="177"/>
      <c r="AS176" s="177"/>
      <c r="AT176" s="177"/>
    </row>
    <row r="177" spans="3:46" hidden="1" x14ac:dyDescent="0.35">
      <c r="C177" s="178">
        <v>20</v>
      </c>
      <c r="D177" s="177"/>
      <c r="E177" s="177"/>
      <c r="F177" s="181">
        <v>3.8461538461538458</v>
      </c>
      <c r="G177" s="181">
        <v>4.7692307692307692</v>
      </c>
      <c r="H177" s="181">
        <v>5.6923076923076925</v>
      </c>
      <c r="I177" s="181">
        <v>6.615384615384615</v>
      </c>
      <c r="J177" s="181">
        <v>7.5384615384615374</v>
      </c>
      <c r="K177" s="181">
        <v>8.4615384615384599</v>
      </c>
      <c r="L177" s="181">
        <v>4.7692307692307692</v>
      </c>
      <c r="M177" s="181">
        <v>5.6923076923076925</v>
      </c>
      <c r="N177" s="181">
        <v>6.615384615384615</v>
      </c>
      <c r="O177" s="181">
        <v>7.5384615384615374</v>
      </c>
      <c r="P177" s="181">
        <v>8.4615384615384599</v>
      </c>
      <c r="Q177" s="181">
        <v>9.3846153846153832</v>
      </c>
      <c r="R177" s="181">
        <v>5.6923076923076925</v>
      </c>
      <c r="S177" s="181">
        <v>6.615384615384615</v>
      </c>
      <c r="T177" s="181">
        <v>7.5384615384615374</v>
      </c>
      <c r="U177" s="181">
        <v>8.4615384615384599</v>
      </c>
      <c r="V177" s="181">
        <v>9.3846153846153832</v>
      </c>
      <c r="W177" s="181">
        <v>10.307692307692305</v>
      </c>
      <c r="X177" s="181">
        <v>5.0769230769230766</v>
      </c>
      <c r="Y177" s="181">
        <v>6.184615384615384</v>
      </c>
      <c r="Z177" s="181">
        <v>7.2923076923076922</v>
      </c>
      <c r="AA177" s="181">
        <v>8.3999999999999986</v>
      </c>
      <c r="AB177" s="181">
        <v>9.5076923076923059</v>
      </c>
      <c r="AC177" s="181">
        <v>10.615384615384613</v>
      </c>
      <c r="AD177" s="181">
        <v>6.184615384615384</v>
      </c>
      <c r="AE177" s="181">
        <v>7.2923076923076922</v>
      </c>
      <c r="AF177" s="181">
        <v>8.3999999999999986</v>
      </c>
      <c r="AG177" s="181">
        <v>9.5076923076923059</v>
      </c>
      <c r="AH177" s="181">
        <v>10.615384615384613</v>
      </c>
      <c r="AI177" s="181">
        <v>11.723076923076921</v>
      </c>
      <c r="AJ177" s="181">
        <v>7.2923076923076922</v>
      </c>
      <c r="AK177" s="181">
        <v>8.3999999999999986</v>
      </c>
      <c r="AL177" s="181">
        <v>9.5076923076923059</v>
      </c>
      <c r="AM177" s="181">
        <v>10.615384615384613</v>
      </c>
      <c r="AN177" s="181">
        <v>11.723076923076921</v>
      </c>
      <c r="AO177" s="181">
        <v>12.830769230769228</v>
      </c>
      <c r="AP177" s="177"/>
      <c r="AQ177" s="177"/>
      <c r="AR177" s="177"/>
      <c r="AS177" s="177"/>
      <c r="AT177" s="177"/>
    </row>
    <row r="178" spans="3:46" hidden="1" x14ac:dyDescent="0.35">
      <c r="C178" s="178">
        <v>50</v>
      </c>
      <c r="D178" s="177"/>
      <c r="E178" s="177"/>
      <c r="F178" s="181">
        <v>1.9230769230769229</v>
      </c>
      <c r="G178" s="181">
        <v>2.3846153846153846</v>
      </c>
      <c r="H178" s="181">
        <v>2.6153846153846154</v>
      </c>
      <c r="I178" s="181">
        <v>2.8461538461538458</v>
      </c>
      <c r="J178" s="181">
        <v>3.0769230769230766</v>
      </c>
      <c r="K178" s="181">
        <v>3.3076923076923075</v>
      </c>
      <c r="L178" s="181">
        <v>2.3846153846153846</v>
      </c>
      <c r="M178" s="181">
        <v>2.6153846153846154</v>
      </c>
      <c r="N178" s="181">
        <v>2.8461538461538458</v>
      </c>
      <c r="O178" s="181">
        <v>3.0769230769230766</v>
      </c>
      <c r="P178" s="181">
        <v>3.3076923076923075</v>
      </c>
      <c r="Q178" s="181">
        <v>3.5384615384615379</v>
      </c>
      <c r="R178" s="181">
        <v>2.6153846153846154</v>
      </c>
      <c r="S178" s="181">
        <v>2.8461538461538458</v>
      </c>
      <c r="T178" s="181">
        <v>3.0769230769230766</v>
      </c>
      <c r="U178" s="181">
        <v>3.3076923076923075</v>
      </c>
      <c r="V178" s="181">
        <v>3.5384615384615379</v>
      </c>
      <c r="W178" s="181">
        <v>3.7692307692307687</v>
      </c>
      <c r="X178" s="181">
        <v>2.5384615384615383</v>
      </c>
      <c r="Y178" s="181">
        <v>3.1461538461538461</v>
      </c>
      <c r="Z178" s="181">
        <v>3.4230769230769229</v>
      </c>
      <c r="AA178" s="181">
        <v>3.6999999999999997</v>
      </c>
      <c r="AB178" s="181">
        <v>3.9769230769230761</v>
      </c>
      <c r="AC178" s="181">
        <v>4.2538461538461529</v>
      </c>
      <c r="AD178" s="181">
        <v>3.1461538461538461</v>
      </c>
      <c r="AE178" s="181">
        <v>3.4230769230769229</v>
      </c>
      <c r="AF178" s="181">
        <v>3.6999999999999997</v>
      </c>
      <c r="AG178" s="181">
        <v>3.9769230769230761</v>
      </c>
      <c r="AH178" s="181">
        <v>4.2538461538461529</v>
      </c>
      <c r="AI178" s="181">
        <v>4.5307692307692307</v>
      </c>
      <c r="AJ178" s="181">
        <v>3.4230769230769229</v>
      </c>
      <c r="AK178" s="181">
        <v>3.6999999999999997</v>
      </c>
      <c r="AL178" s="181">
        <v>3.9769230769230761</v>
      </c>
      <c r="AM178" s="181">
        <v>4.2538461538461529</v>
      </c>
      <c r="AN178" s="181">
        <v>4.5307692307692307</v>
      </c>
      <c r="AO178" s="181">
        <v>4.8076923076923066</v>
      </c>
      <c r="AP178" s="177"/>
      <c r="AQ178" s="177"/>
      <c r="AR178" s="177"/>
      <c r="AS178" s="177"/>
      <c r="AT178" s="177"/>
    </row>
    <row r="179" spans="3:46" hidden="1" x14ac:dyDescent="0.35">
      <c r="C179" s="178">
        <v>100</v>
      </c>
      <c r="D179" s="177"/>
      <c r="E179" s="177"/>
      <c r="F179" s="181">
        <v>1.0769230769230769</v>
      </c>
      <c r="G179" s="181">
        <v>1.3076923076923077</v>
      </c>
      <c r="H179" s="181">
        <v>1.5384615384615383</v>
      </c>
      <c r="I179" s="181">
        <v>1.846153846153846</v>
      </c>
      <c r="J179" s="181">
        <v>2.1538461538461537</v>
      </c>
      <c r="K179" s="181">
        <v>2.4615384615384612</v>
      </c>
      <c r="L179" s="181">
        <v>1.3076923076923077</v>
      </c>
      <c r="M179" s="181">
        <v>1.5384615384615383</v>
      </c>
      <c r="N179" s="181">
        <v>1.846153846153846</v>
      </c>
      <c r="O179" s="181">
        <v>2.1538461538461537</v>
      </c>
      <c r="P179" s="181">
        <v>2.4615384615384612</v>
      </c>
      <c r="Q179" s="181">
        <v>2.7692307692307687</v>
      </c>
      <c r="R179" s="181">
        <v>1.5384615384615383</v>
      </c>
      <c r="S179" s="181">
        <v>1.846153846153846</v>
      </c>
      <c r="T179" s="181">
        <v>2.1538461538461537</v>
      </c>
      <c r="U179" s="181">
        <v>2.4615384615384612</v>
      </c>
      <c r="V179" s="181">
        <v>2.7692307692307687</v>
      </c>
      <c r="W179" s="181">
        <v>3.0769230769230766</v>
      </c>
      <c r="X179" s="181">
        <v>1.4461538461538461</v>
      </c>
      <c r="Y179" s="181">
        <v>1.7999999999999998</v>
      </c>
      <c r="Z179" s="181">
        <v>2.0769230769230766</v>
      </c>
      <c r="AA179" s="181">
        <v>2.4461538461538459</v>
      </c>
      <c r="AB179" s="181">
        <v>2.8153846153846152</v>
      </c>
      <c r="AC179" s="181">
        <v>3.1846153846153844</v>
      </c>
      <c r="AD179" s="181">
        <v>1.7999999999999998</v>
      </c>
      <c r="AE179" s="181">
        <v>2.0769230769230766</v>
      </c>
      <c r="AF179" s="181">
        <v>2.4461538461538459</v>
      </c>
      <c r="AG179" s="181">
        <v>2.8153846153846152</v>
      </c>
      <c r="AH179" s="181">
        <v>3.1846153846153844</v>
      </c>
      <c r="AI179" s="181">
        <v>3.5538461538461532</v>
      </c>
      <c r="AJ179" s="181">
        <v>2.0769230769230766</v>
      </c>
      <c r="AK179" s="181">
        <v>2.4461538461538459</v>
      </c>
      <c r="AL179" s="181">
        <v>2.8153846153846152</v>
      </c>
      <c r="AM179" s="181">
        <v>3.1846153846153844</v>
      </c>
      <c r="AN179" s="181">
        <v>3.5538461538461532</v>
      </c>
      <c r="AO179" s="181">
        <v>3.923076923076922</v>
      </c>
      <c r="AP179" s="177"/>
      <c r="AQ179" s="177"/>
      <c r="AR179" s="177"/>
      <c r="AS179" s="177"/>
      <c r="AT179" s="177"/>
    </row>
    <row r="180" spans="3:46" hidden="1" x14ac:dyDescent="0.35">
      <c r="C180" s="178">
        <v>250</v>
      </c>
      <c r="D180" s="177"/>
      <c r="E180" s="177"/>
      <c r="F180" s="181">
        <v>1</v>
      </c>
      <c r="G180" s="181">
        <v>1.2307692307692308</v>
      </c>
      <c r="H180" s="181">
        <v>1.4615384615384617</v>
      </c>
      <c r="I180" s="181">
        <v>1.7692307692307694</v>
      </c>
      <c r="J180" s="181">
        <v>2.0769230769230771</v>
      </c>
      <c r="K180" s="181">
        <v>2.3846153846153846</v>
      </c>
      <c r="L180" s="181">
        <v>1.2307692307692308</v>
      </c>
      <c r="M180" s="181">
        <v>1.4615384615384617</v>
      </c>
      <c r="N180" s="181">
        <v>1.7692307692307694</v>
      </c>
      <c r="O180" s="181">
        <v>2.0769230769230771</v>
      </c>
      <c r="P180" s="181">
        <v>2.3846153846153846</v>
      </c>
      <c r="Q180" s="181">
        <v>2.6923076923076921</v>
      </c>
      <c r="R180" s="181">
        <v>1.4615384615384617</v>
      </c>
      <c r="S180" s="181">
        <v>1.7692307692307694</v>
      </c>
      <c r="T180" s="181">
        <v>2.0769230769230771</v>
      </c>
      <c r="U180" s="181">
        <v>2.3846153846153846</v>
      </c>
      <c r="V180" s="181">
        <v>2.6923076923076921</v>
      </c>
      <c r="W180" s="181">
        <v>3</v>
      </c>
      <c r="X180" s="181">
        <v>1.3384615384615384</v>
      </c>
      <c r="Y180" s="181">
        <v>1.6846153846153846</v>
      </c>
      <c r="Z180" s="181">
        <v>1.9615384615384617</v>
      </c>
      <c r="AA180" s="181">
        <v>2.3307692307692309</v>
      </c>
      <c r="AB180" s="181">
        <v>2.7</v>
      </c>
      <c r="AC180" s="181">
        <v>3.069230769230769</v>
      </c>
      <c r="AD180" s="181">
        <v>1.6846153846153846</v>
      </c>
      <c r="AE180" s="181">
        <v>1.9615384615384617</v>
      </c>
      <c r="AF180" s="181">
        <v>2.3307692307692309</v>
      </c>
      <c r="AG180" s="181">
        <v>2.7</v>
      </c>
      <c r="AH180" s="181">
        <v>3.069230769230769</v>
      </c>
      <c r="AI180" s="181">
        <v>3.4384615384615387</v>
      </c>
      <c r="AJ180" s="181">
        <v>1.9615384615384617</v>
      </c>
      <c r="AK180" s="181">
        <v>2.3307692307692309</v>
      </c>
      <c r="AL180" s="181">
        <v>2.7</v>
      </c>
      <c r="AM180" s="181">
        <v>3.069230769230769</v>
      </c>
      <c r="AN180" s="181">
        <v>3.4384615384615387</v>
      </c>
      <c r="AO180" s="181">
        <v>3.807692307692307</v>
      </c>
      <c r="AP180" s="177"/>
      <c r="AQ180" s="177"/>
      <c r="AR180" s="177"/>
      <c r="AS180" s="177"/>
      <c r="AT180" s="177"/>
    </row>
    <row r="181" spans="3:46" hidden="1" x14ac:dyDescent="0.35">
      <c r="C181" s="178">
        <v>500</v>
      </c>
      <c r="D181" s="177"/>
      <c r="E181" s="177"/>
      <c r="F181" s="181">
        <v>0.92307692307692302</v>
      </c>
      <c r="G181" s="181">
        <v>1.1538461538461537</v>
      </c>
      <c r="H181" s="181">
        <v>1.3846153846153846</v>
      </c>
      <c r="I181" s="181">
        <v>1.6923076923076923</v>
      </c>
      <c r="J181" s="181">
        <v>2</v>
      </c>
      <c r="K181" s="181">
        <v>2.3076923076923075</v>
      </c>
      <c r="L181" s="181">
        <v>1.1538461538461537</v>
      </c>
      <c r="M181" s="181">
        <v>1.3846153846153846</v>
      </c>
      <c r="N181" s="181">
        <v>1.6923076923076923</v>
      </c>
      <c r="O181" s="181">
        <v>2</v>
      </c>
      <c r="P181" s="181">
        <v>2.3076923076923075</v>
      </c>
      <c r="Q181" s="181">
        <v>2.6153846153846154</v>
      </c>
      <c r="R181" s="181">
        <v>1.3846153846153846</v>
      </c>
      <c r="S181" s="181">
        <v>1.6923076923076923</v>
      </c>
      <c r="T181" s="181">
        <v>2</v>
      </c>
      <c r="U181" s="181">
        <v>2.3076923076923075</v>
      </c>
      <c r="V181" s="181">
        <v>2.6153846153846154</v>
      </c>
      <c r="W181" s="181">
        <v>2.9230769230769229</v>
      </c>
      <c r="X181" s="181">
        <v>1.2307692307692306</v>
      </c>
      <c r="Y181" s="181">
        <v>1.5692307692307692</v>
      </c>
      <c r="Z181" s="181">
        <v>1.8461538461538463</v>
      </c>
      <c r="AA181" s="181">
        <v>2.2153846153846151</v>
      </c>
      <c r="AB181" s="181">
        <v>2.5846153846153848</v>
      </c>
      <c r="AC181" s="181">
        <v>2.9538461538461536</v>
      </c>
      <c r="AD181" s="181">
        <v>1.5692307692307692</v>
      </c>
      <c r="AE181" s="181">
        <v>1.8461538461538463</v>
      </c>
      <c r="AF181" s="181">
        <v>2.2153846153846151</v>
      </c>
      <c r="AG181" s="181">
        <v>2.5846153846153848</v>
      </c>
      <c r="AH181" s="181">
        <v>2.9538461538461536</v>
      </c>
      <c r="AI181" s="181">
        <v>3.3230769230769233</v>
      </c>
      <c r="AJ181" s="181">
        <v>1.8461538461538463</v>
      </c>
      <c r="AK181" s="181">
        <v>2.2153846153846151</v>
      </c>
      <c r="AL181" s="181">
        <v>2.5846153846153848</v>
      </c>
      <c r="AM181" s="181">
        <v>2.9538461538461536</v>
      </c>
      <c r="AN181" s="181">
        <v>3.3230769230769233</v>
      </c>
      <c r="AO181" s="181">
        <v>3.6923076923076921</v>
      </c>
      <c r="AP181" s="177"/>
      <c r="AQ181" s="177"/>
      <c r="AR181" s="177"/>
      <c r="AS181" s="177"/>
      <c r="AT181" s="177"/>
    </row>
    <row r="182" spans="3:46" hidden="1" x14ac:dyDescent="0.35">
      <c r="C182" s="178">
        <v>1000</v>
      </c>
      <c r="D182" s="177"/>
      <c r="E182" s="177"/>
      <c r="F182" s="181">
        <v>0.84615384615384615</v>
      </c>
      <c r="G182" s="181">
        <v>1.0769230769230771</v>
      </c>
      <c r="H182" s="181">
        <v>1.3076923076923077</v>
      </c>
      <c r="I182" s="181">
        <v>1.6153846153846154</v>
      </c>
      <c r="J182" s="181">
        <v>1.9230769230769229</v>
      </c>
      <c r="K182" s="181">
        <v>2.2307692307692308</v>
      </c>
      <c r="L182" s="181">
        <v>1.0769230769230771</v>
      </c>
      <c r="M182" s="181">
        <v>1.3076923076923077</v>
      </c>
      <c r="N182" s="181">
        <v>1.6153846153846154</v>
      </c>
      <c r="O182" s="181">
        <v>1.9230769230769229</v>
      </c>
      <c r="P182" s="181">
        <v>2.2307692307692308</v>
      </c>
      <c r="Q182" s="181">
        <v>2.5384615384615383</v>
      </c>
      <c r="R182" s="181">
        <v>1.3076923076923077</v>
      </c>
      <c r="S182" s="181">
        <v>1.6153846153846154</v>
      </c>
      <c r="T182" s="181">
        <v>1.9230769230769229</v>
      </c>
      <c r="U182" s="181">
        <v>2.2307692307692308</v>
      </c>
      <c r="V182" s="181">
        <v>2.5384615384615383</v>
      </c>
      <c r="W182" s="181">
        <v>2.8461538461538458</v>
      </c>
      <c r="X182" s="181">
        <v>1.1230769230769231</v>
      </c>
      <c r="Y182" s="181">
        <v>1.4538461538461538</v>
      </c>
      <c r="Z182" s="181">
        <v>1.7307692307692306</v>
      </c>
      <c r="AA182" s="181">
        <v>2.1</v>
      </c>
      <c r="AB182" s="181">
        <v>2.4692307692307693</v>
      </c>
      <c r="AC182" s="181">
        <v>2.8384615384615381</v>
      </c>
      <c r="AD182" s="181">
        <v>1.4538461538461538</v>
      </c>
      <c r="AE182" s="181">
        <v>1.7307692307692306</v>
      </c>
      <c r="AF182" s="181">
        <v>2.1</v>
      </c>
      <c r="AG182" s="181">
        <v>2.4692307692307693</v>
      </c>
      <c r="AH182" s="181">
        <v>2.8384615384615381</v>
      </c>
      <c r="AI182" s="181">
        <v>3.2076923076923074</v>
      </c>
      <c r="AJ182" s="181">
        <v>1.7307692307692306</v>
      </c>
      <c r="AK182" s="181">
        <v>2.1</v>
      </c>
      <c r="AL182" s="181">
        <v>2.4692307692307693</v>
      </c>
      <c r="AM182" s="181">
        <v>2.8384615384615381</v>
      </c>
      <c r="AN182" s="181">
        <v>3.2076923076923074</v>
      </c>
      <c r="AO182" s="181">
        <v>3.5769230769230762</v>
      </c>
      <c r="AP182" s="177"/>
      <c r="AQ182" s="177"/>
      <c r="AR182" s="177"/>
      <c r="AS182" s="177"/>
      <c r="AT182" s="177"/>
    </row>
    <row r="183" spans="3:46" hidden="1" x14ac:dyDescent="0.35">
      <c r="C183" s="178">
        <v>5000</v>
      </c>
      <c r="D183" s="177"/>
      <c r="E183" s="177"/>
      <c r="F183" s="181">
        <v>0.76923076923076916</v>
      </c>
      <c r="G183" s="181">
        <v>1</v>
      </c>
      <c r="H183" s="181">
        <v>1.2307692307692308</v>
      </c>
      <c r="I183" s="181">
        <v>1.5384615384615383</v>
      </c>
      <c r="J183" s="181">
        <v>1.846153846153846</v>
      </c>
      <c r="K183" s="181">
        <v>2.1538461538461537</v>
      </c>
      <c r="L183" s="181">
        <v>1</v>
      </c>
      <c r="M183" s="181">
        <v>1.2307692307692308</v>
      </c>
      <c r="N183" s="181">
        <v>1.5384615384615383</v>
      </c>
      <c r="O183" s="181">
        <v>1.846153846153846</v>
      </c>
      <c r="P183" s="181">
        <v>2.1538461538461537</v>
      </c>
      <c r="Q183" s="181">
        <v>2.4615384615384612</v>
      </c>
      <c r="R183" s="181">
        <v>1.2307692307692308</v>
      </c>
      <c r="S183" s="181">
        <v>1.5384615384615383</v>
      </c>
      <c r="T183" s="181">
        <v>1.846153846153846</v>
      </c>
      <c r="U183" s="181">
        <v>2.1538461538461537</v>
      </c>
      <c r="V183" s="181">
        <v>2.4615384615384612</v>
      </c>
      <c r="W183" s="181">
        <v>2.7692307692307687</v>
      </c>
      <c r="X183" s="181">
        <v>1.0153846153846153</v>
      </c>
      <c r="Y183" s="181">
        <v>1.3384615384615384</v>
      </c>
      <c r="Z183" s="181">
        <v>1.6153846153846154</v>
      </c>
      <c r="AA183" s="181">
        <v>1.9846153846153847</v>
      </c>
      <c r="AB183" s="181">
        <v>2.3538461538461539</v>
      </c>
      <c r="AC183" s="181">
        <v>2.7230769230769232</v>
      </c>
      <c r="AD183" s="181">
        <v>1.3384615384615384</v>
      </c>
      <c r="AE183" s="181">
        <v>1.6153846153846154</v>
      </c>
      <c r="AF183" s="181">
        <v>1.9846153846153847</v>
      </c>
      <c r="AG183" s="181">
        <v>2.3538461538461539</v>
      </c>
      <c r="AH183" s="181">
        <v>2.7230769230769232</v>
      </c>
      <c r="AI183" s="181">
        <v>3.092307692307692</v>
      </c>
      <c r="AJ183" s="181">
        <v>1.6153846153846154</v>
      </c>
      <c r="AK183" s="181">
        <v>1.9846153846153847</v>
      </c>
      <c r="AL183" s="181">
        <v>2.3538461538461539</v>
      </c>
      <c r="AM183" s="181">
        <v>2.7230769230769232</v>
      </c>
      <c r="AN183" s="181">
        <v>3.092307692307692</v>
      </c>
      <c r="AO183" s="181">
        <v>3.4615384615384608</v>
      </c>
      <c r="AP183" s="177"/>
      <c r="AQ183" s="177"/>
      <c r="AR183" s="177"/>
      <c r="AS183" s="177"/>
      <c r="AT183" s="177"/>
    </row>
    <row r="184" spans="3:46" hidden="1" x14ac:dyDescent="0.35">
      <c r="C184" s="178">
        <v>10000</v>
      </c>
      <c r="D184" s="177"/>
      <c r="E184" s="177"/>
      <c r="F184" s="181">
        <v>0.73846153846153839</v>
      </c>
      <c r="G184" s="181">
        <v>0.96923076923076923</v>
      </c>
      <c r="H184" s="181">
        <v>1.2</v>
      </c>
      <c r="I184" s="181">
        <v>1.5076923076923077</v>
      </c>
      <c r="J184" s="181">
        <v>1.8153846153846152</v>
      </c>
      <c r="K184" s="181">
        <v>2.1230769230769226</v>
      </c>
      <c r="L184" s="181">
        <v>0.96923076923076923</v>
      </c>
      <c r="M184" s="181">
        <v>1.2</v>
      </c>
      <c r="N184" s="181">
        <v>1.5076923076923077</v>
      </c>
      <c r="O184" s="181">
        <v>1.8153846153846152</v>
      </c>
      <c r="P184" s="181">
        <v>2.1230769230769226</v>
      </c>
      <c r="Q184" s="181">
        <v>2.4307692307692306</v>
      </c>
      <c r="R184" s="181">
        <v>1.2</v>
      </c>
      <c r="S184" s="181">
        <v>1.5076923076923077</v>
      </c>
      <c r="T184" s="181">
        <v>1.8153846153846152</v>
      </c>
      <c r="U184" s="181">
        <v>2.1230769230769226</v>
      </c>
      <c r="V184" s="181">
        <v>2.4307692307692306</v>
      </c>
      <c r="W184" s="181">
        <v>2.7384615384615381</v>
      </c>
      <c r="X184" s="181">
        <v>0.96307692307692305</v>
      </c>
      <c r="Y184" s="181">
        <v>1.2784615384615383</v>
      </c>
      <c r="Z184" s="181">
        <v>1.5553846153846151</v>
      </c>
      <c r="AA184" s="181">
        <v>1.9246153846153844</v>
      </c>
      <c r="AB184" s="181">
        <v>2.2938461538461534</v>
      </c>
      <c r="AC184" s="181">
        <v>2.6630769230769227</v>
      </c>
      <c r="AD184" s="181">
        <v>1.2784615384615383</v>
      </c>
      <c r="AE184" s="181">
        <v>1.5553846153846151</v>
      </c>
      <c r="AF184" s="181">
        <v>1.9246153846153844</v>
      </c>
      <c r="AG184" s="181">
        <v>2.2938461538461534</v>
      </c>
      <c r="AH184" s="181">
        <v>2.6630769230769227</v>
      </c>
      <c r="AI184" s="181">
        <v>3.0323076923076915</v>
      </c>
      <c r="AJ184" s="181">
        <v>1.5553846153846151</v>
      </c>
      <c r="AK184" s="181">
        <v>1.9246153846153844</v>
      </c>
      <c r="AL184" s="181">
        <v>2.2938461538461534</v>
      </c>
      <c r="AM184" s="181">
        <v>2.6630769230769227</v>
      </c>
      <c r="AN184" s="181">
        <v>3.0323076923076915</v>
      </c>
      <c r="AO184" s="181">
        <v>3.4015384615384612</v>
      </c>
      <c r="AP184" s="177"/>
      <c r="AQ184" s="177"/>
      <c r="AR184" s="177"/>
      <c r="AS184" s="177"/>
      <c r="AT184" s="177"/>
    </row>
    <row r="185" spans="3:46" hidden="1" x14ac:dyDescent="0.35">
      <c r="C185" s="178">
        <v>15000</v>
      </c>
      <c r="D185" s="177"/>
      <c r="E185" s="177"/>
      <c r="F185" s="181">
        <v>0.70769230769230773</v>
      </c>
      <c r="G185" s="181">
        <v>0.93846153846153846</v>
      </c>
      <c r="H185" s="181">
        <v>1.1692307692307693</v>
      </c>
      <c r="I185" s="181">
        <v>1.4769230769230768</v>
      </c>
      <c r="J185" s="181">
        <v>1.7846153846153845</v>
      </c>
      <c r="K185" s="181">
        <v>2.092307692307692</v>
      </c>
      <c r="L185" s="181">
        <v>0.93846153846153846</v>
      </c>
      <c r="M185" s="181">
        <v>1.1692307692307693</v>
      </c>
      <c r="N185" s="181">
        <v>1.4769230769230768</v>
      </c>
      <c r="O185" s="181">
        <v>1.7846153846153845</v>
      </c>
      <c r="P185" s="181">
        <v>2.092307692307692</v>
      </c>
      <c r="Q185" s="181">
        <v>2.3999999999999995</v>
      </c>
      <c r="R185" s="181">
        <v>1.1692307692307693</v>
      </c>
      <c r="S185" s="181">
        <v>1.4769230769230768</v>
      </c>
      <c r="T185" s="181">
        <v>1.7846153846153845</v>
      </c>
      <c r="U185" s="181">
        <v>2.092307692307692</v>
      </c>
      <c r="V185" s="181">
        <v>2.3999999999999995</v>
      </c>
      <c r="W185" s="181">
        <v>2.7076923076923074</v>
      </c>
      <c r="X185" s="181">
        <v>0.91076923076923089</v>
      </c>
      <c r="Y185" s="181">
        <v>1.2184615384615385</v>
      </c>
      <c r="Z185" s="181">
        <v>1.4953846153846153</v>
      </c>
      <c r="AA185" s="181">
        <v>1.8646153846153846</v>
      </c>
      <c r="AB185" s="181">
        <v>2.2338461538461538</v>
      </c>
      <c r="AC185" s="181">
        <v>2.6030769230769231</v>
      </c>
      <c r="AD185" s="181">
        <v>1.2184615384615385</v>
      </c>
      <c r="AE185" s="181">
        <v>1.4953846153846153</v>
      </c>
      <c r="AF185" s="181">
        <v>1.8646153846153846</v>
      </c>
      <c r="AG185" s="181">
        <v>2.2338461538461538</v>
      </c>
      <c r="AH185" s="181">
        <v>2.6030769230769231</v>
      </c>
      <c r="AI185" s="181">
        <v>2.9723076923076919</v>
      </c>
      <c r="AJ185" s="181">
        <v>1.4953846153846153</v>
      </c>
      <c r="AK185" s="181">
        <v>1.8646153846153846</v>
      </c>
      <c r="AL185" s="181">
        <v>2.2338461538461538</v>
      </c>
      <c r="AM185" s="181">
        <v>2.6030769230769231</v>
      </c>
      <c r="AN185" s="181">
        <v>2.9723076923076919</v>
      </c>
      <c r="AO185" s="181">
        <v>3.3415384615384611</v>
      </c>
      <c r="AP185" s="177"/>
      <c r="AQ185" s="177"/>
      <c r="AR185" s="177"/>
      <c r="AS185" s="177"/>
      <c r="AT185" s="177"/>
    </row>
    <row r="186" spans="3:46" hidden="1" x14ac:dyDescent="0.35">
      <c r="C186" s="179">
        <v>20000</v>
      </c>
      <c r="D186" s="177"/>
      <c r="E186" s="177"/>
      <c r="F186" s="181">
        <v>0.67692307692307685</v>
      </c>
      <c r="G186" s="181">
        <v>0.90769230769230758</v>
      </c>
      <c r="H186" s="181">
        <v>1.1384615384615384</v>
      </c>
      <c r="I186" s="181">
        <v>1.4461538461538461</v>
      </c>
      <c r="J186" s="181">
        <v>1.7538461538461536</v>
      </c>
      <c r="K186" s="181">
        <v>2.0615384615384613</v>
      </c>
      <c r="L186" s="181">
        <v>0.90769230769230758</v>
      </c>
      <c r="M186" s="181">
        <v>1.1384615384615384</v>
      </c>
      <c r="N186" s="181">
        <v>1.4461538461538461</v>
      </c>
      <c r="O186" s="181">
        <v>1.7538461538461536</v>
      </c>
      <c r="P186" s="181">
        <v>2.0615384615384613</v>
      </c>
      <c r="Q186" s="181">
        <v>2.3692307692307688</v>
      </c>
      <c r="R186" s="181">
        <v>1.1384615384615384</v>
      </c>
      <c r="S186" s="181">
        <v>1.4461538461538461</v>
      </c>
      <c r="T186" s="181">
        <v>1.7538461538461536</v>
      </c>
      <c r="U186" s="181">
        <v>2.0615384615384613</v>
      </c>
      <c r="V186" s="181">
        <v>2.3692307692307688</v>
      </c>
      <c r="W186" s="181">
        <v>2.6769230769230763</v>
      </c>
      <c r="X186" s="181">
        <v>0.8584615384615385</v>
      </c>
      <c r="Y186" s="181">
        <v>1.1584615384615384</v>
      </c>
      <c r="Z186" s="181">
        <v>1.4353846153846155</v>
      </c>
      <c r="AA186" s="181">
        <v>1.8046153846153843</v>
      </c>
      <c r="AB186" s="181">
        <v>2.1738461538461533</v>
      </c>
      <c r="AC186" s="181">
        <v>2.5430769230769226</v>
      </c>
      <c r="AD186" s="181">
        <v>1.1584615384615384</v>
      </c>
      <c r="AE186" s="181">
        <v>1.4353846153846155</v>
      </c>
      <c r="AF186" s="181">
        <v>1.8046153846153843</v>
      </c>
      <c r="AG186" s="181">
        <v>2.1738461538461533</v>
      </c>
      <c r="AH186" s="181">
        <v>2.5430769230769226</v>
      </c>
      <c r="AI186" s="181">
        <v>2.9123076923076914</v>
      </c>
      <c r="AJ186" s="181">
        <v>1.4353846153846155</v>
      </c>
      <c r="AK186" s="181">
        <v>1.8046153846153843</v>
      </c>
      <c r="AL186" s="181">
        <v>2.1738461538461533</v>
      </c>
      <c r="AM186" s="181">
        <v>2.5430769230769226</v>
      </c>
      <c r="AN186" s="181">
        <v>2.9123076923076914</v>
      </c>
      <c r="AO186" s="181">
        <v>3.2815384615384606</v>
      </c>
      <c r="AP186" s="177"/>
      <c r="AQ186" s="177"/>
      <c r="AR186" s="177"/>
      <c r="AS186" s="177"/>
      <c r="AT186" s="177"/>
    </row>
    <row r="187" spans="3:46" hidden="1" x14ac:dyDescent="0.35">
      <c r="C187" s="179">
        <v>30000</v>
      </c>
      <c r="D187" s="177"/>
      <c r="E187" s="177"/>
      <c r="F187" s="181">
        <v>0.64615384615384608</v>
      </c>
      <c r="G187" s="181">
        <v>0.87692307692307681</v>
      </c>
      <c r="H187" s="181">
        <v>1.1076923076923075</v>
      </c>
      <c r="I187" s="181">
        <v>1.4153846153846152</v>
      </c>
      <c r="J187" s="181">
        <v>1.723076923076923</v>
      </c>
      <c r="K187" s="181">
        <v>2.0307692307692307</v>
      </c>
      <c r="L187" s="181">
        <v>0.87692307692307681</v>
      </c>
      <c r="M187" s="181">
        <v>1.1076923076923075</v>
      </c>
      <c r="N187" s="181">
        <v>1.4153846153846152</v>
      </c>
      <c r="O187" s="181">
        <v>1.723076923076923</v>
      </c>
      <c r="P187" s="181">
        <v>2.0307692307692307</v>
      </c>
      <c r="Q187" s="181">
        <v>2.3384615384615381</v>
      </c>
      <c r="R187" s="181">
        <v>1.1076923076923075</v>
      </c>
      <c r="S187" s="181">
        <v>1.4153846153846152</v>
      </c>
      <c r="T187" s="181">
        <v>1.723076923076923</v>
      </c>
      <c r="U187" s="181">
        <v>2.0307692307692307</v>
      </c>
      <c r="V187" s="181">
        <v>2.3384615384615381</v>
      </c>
      <c r="W187" s="181">
        <v>2.6461538461538456</v>
      </c>
      <c r="X187" s="181">
        <v>0.80615384615384611</v>
      </c>
      <c r="Y187" s="181">
        <v>1.0984615384615384</v>
      </c>
      <c r="Z187" s="181">
        <v>1.3753846153846154</v>
      </c>
      <c r="AA187" s="181">
        <v>1.7446153846153845</v>
      </c>
      <c r="AB187" s="181">
        <v>2.1138461538461537</v>
      </c>
      <c r="AC187" s="181">
        <v>2.483076923076923</v>
      </c>
      <c r="AD187" s="181">
        <v>1.0984615384615384</v>
      </c>
      <c r="AE187" s="181">
        <v>1.3753846153846154</v>
      </c>
      <c r="AF187" s="181">
        <v>1.7446153846153845</v>
      </c>
      <c r="AG187" s="181">
        <v>2.1138461538461537</v>
      </c>
      <c r="AH187" s="181">
        <v>2.483076923076923</v>
      </c>
      <c r="AI187" s="181">
        <v>2.8523076923076918</v>
      </c>
      <c r="AJ187" s="181">
        <v>1.3753846153846154</v>
      </c>
      <c r="AK187" s="181">
        <v>1.7446153846153845</v>
      </c>
      <c r="AL187" s="181">
        <v>2.1138461538461537</v>
      </c>
      <c r="AM187" s="181">
        <v>2.483076923076923</v>
      </c>
      <c r="AN187" s="181">
        <v>2.8523076923076918</v>
      </c>
      <c r="AO187" s="181">
        <v>3.2215384615384606</v>
      </c>
      <c r="AP187" s="177"/>
      <c r="AQ187" s="177"/>
      <c r="AR187" s="177"/>
      <c r="AS187" s="177"/>
      <c r="AT187" s="177"/>
    </row>
    <row r="188" spans="3:46" hidden="1" x14ac:dyDescent="0.35">
      <c r="C188" s="179">
        <v>50000</v>
      </c>
      <c r="D188" s="177"/>
      <c r="E188" s="177"/>
      <c r="F188" s="181">
        <v>0.61538461538461542</v>
      </c>
      <c r="G188" s="181">
        <v>0.84615384615384615</v>
      </c>
      <c r="H188" s="181">
        <v>1.0769230769230771</v>
      </c>
      <c r="I188" s="181">
        <v>1.3846153846153848</v>
      </c>
      <c r="J188" s="181">
        <v>1.6923076923076923</v>
      </c>
      <c r="K188" s="181">
        <v>2</v>
      </c>
      <c r="L188" s="181">
        <v>0.84615384615384615</v>
      </c>
      <c r="M188" s="181">
        <v>1.0769230769230771</v>
      </c>
      <c r="N188" s="181">
        <v>1.3846153846153848</v>
      </c>
      <c r="O188" s="181">
        <v>1.6923076923076923</v>
      </c>
      <c r="P188" s="181">
        <v>2</v>
      </c>
      <c r="Q188" s="181">
        <v>2.3076923076923075</v>
      </c>
      <c r="R188" s="181">
        <v>1.0769230769230771</v>
      </c>
      <c r="S188" s="181">
        <v>1.3846153846153848</v>
      </c>
      <c r="T188" s="181">
        <v>1.6923076923076923</v>
      </c>
      <c r="U188" s="181">
        <v>2</v>
      </c>
      <c r="V188" s="181">
        <v>2.3076923076923075</v>
      </c>
      <c r="W188" s="181">
        <v>2.6153846153846154</v>
      </c>
      <c r="X188" s="181">
        <v>0.75384615384615383</v>
      </c>
      <c r="Y188" s="181">
        <v>1.0384615384615385</v>
      </c>
      <c r="Z188" s="181">
        <v>1.3153846153846154</v>
      </c>
      <c r="AA188" s="181">
        <v>1.6846153846153846</v>
      </c>
      <c r="AB188" s="181">
        <v>2.0538461538461537</v>
      </c>
      <c r="AC188" s="181">
        <v>2.4230769230769229</v>
      </c>
      <c r="AD188" s="181">
        <v>1.0384615384615385</v>
      </c>
      <c r="AE188" s="181">
        <v>1.3153846153846154</v>
      </c>
      <c r="AF188" s="181">
        <v>1.6846153846153846</v>
      </c>
      <c r="AG188" s="181">
        <v>2.0538461538461537</v>
      </c>
      <c r="AH188" s="181">
        <v>2.4230769230769229</v>
      </c>
      <c r="AI188" s="181">
        <v>2.7923076923076917</v>
      </c>
      <c r="AJ188" s="181">
        <v>1.3153846153846154</v>
      </c>
      <c r="AK188" s="181">
        <v>1.6846153846153846</v>
      </c>
      <c r="AL188" s="181">
        <v>2.0538461538461537</v>
      </c>
      <c r="AM188" s="181">
        <v>2.4230769230769229</v>
      </c>
      <c r="AN188" s="181">
        <v>2.7923076923076917</v>
      </c>
      <c r="AO188" s="181">
        <v>3.1615384615384619</v>
      </c>
      <c r="AP188" s="177"/>
      <c r="AQ188" s="177"/>
      <c r="AR188" s="177"/>
      <c r="AS188" s="177"/>
      <c r="AT188" s="177"/>
    </row>
    <row r="189" spans="3:46" hidden="1" x14ac:dyDescent="0.35">
      <c r="C189" s="180"/>
      <c r="D189" s="177"/>
      <c r="E189" s="177"/>
      <c r="F189" s="181"/>
      <c r="G189" s="181"/>
      <c r="H189" s="181"/>
      <c r="I189" s="181"/>
      <c r="J189" s="181"/>
      <c r="K189" s="181"/>
      <c r="L189" s="181"/>
      <c r="M189" s="181"/>
      <c r="N189" s="181"/>
      <c r="O189" s="181"/>
      <c r="P189" s="181"/>
      <c r="Q189" s="181"/>
      <c r="R189" s="181"/>
      <c r="S189" s="181"/>
      <c r="T189" s="181"/>
      <c r="U189" s="181"/>
      <c r="V189" s="181"/>
      <c r="W189" s="181"/>
      <c r="X189" s="181"/>
      <c r="Y189" s="181"/>
      <c r="Z189" s="181"/>
      <c r="AA189" s="181"/>
      <c r="AB189" s="181"/>
      <c r="AC189" s="181"/>
      <c r="AD189" s="181"/>
      <c r="AE189" s="181"/>
      <c r="AF189" s="181"/>
      <c r="AG189" s="181"/>
      <c r="AH189" s="181"/>
      <c r="AI189" s="181"/>
      <c r="AJ189" s="181"/>
      <c r="AK189" s="181"/>
      <c r="AL189" s="181"/>
      <c r="AM189" s="181"/>
      <c r="AN189" s="181"/>
      <c r="AO189" s="181"/>
      <c r="AP189" s="177"/>
      <c r="AQ189" s="177"/>
      <c r="AR189" s="177"/>
      <c r="AS189" s="177"/>
      <c r="AT189" s="177"/>
    </row>
    <row r="190" spans="3:46" hidden="1" x14ac:dyDescent="0.35">
      <c r="C190" s="180" t="s">
        <v>79</v>
      </c>
      <c r="D190" s="177"/>
      <c r="E190" s="177"/>
      <c r="F190" s="181">
        <v>71.430000000000007</v>
      </c>
      <c r="G190" s="181">
        <f>$F$190*2</f>
        <v>142.86000000000001</v>
      </c>
      <c r="H190" s="181">
        <f>$F$190*3</f>
        <v>214.29000000000002</v>
      </c>
      <c r="I190" s="181">
        <f>$F$190*4</f>
        <v>285.72000000000003</v>
      </c>
      <c r="J190" s="181">
        <f>$F$190*5</f>
        <v>357.15000000000003</v>
      </c>
      <c r="K190" s="181">
        <f>$F$190*6</f>
        <v>428.58000000000004</v>
      </c>
      <c r="L190" s="181">
        <v>71.430000000000007</v>
      </c>
      <c r="M190" s="181">
        <f>$F$190*2</f>
        <v>142.86000000000001</v>
      </c>
      <c r="N190" s="181">
        <f>$F$190*3</f>
        <v>214.29000000000002</v>
      </c>
      <c r="O190" s="181">
        <f>$F$190*4</f>
        <v>285.72000000000003</v>
      </c>
      <c r="P190" s="181">
        <f>$F$190*5</f>
        <v>357.15000000000003</v>
      </c>
      <c r="Q190" s="181">
        <f>$F$190*6</f>
        <v>428.58000000000004</v>
      </c>
      <c r="R190" s="181">
        <v>71.430000000000007</v>
      </c>
      <c r="S190" s="181">
        <f>$F$190*2</f>
        <v>142.86000000000001</v>
      </c>
      <c r="T190" s="181">
        <f>$F$190*3</f>
        <v>214.29000000000002</v>
      </c>
      <c r="U190" s="181">
        <f>$F$190*4</f>
        <v>285.72000000000003</v>
      </c>
      <c r="V190" s="181">
        <f>$F$190*5</f>
        <v>357.15000000000003</v>
      </c>
      <c r="W190" s="181">
        <f>$F$190*6</f>
        <v>428.58000000000004</v>
      </c>
      <c r="X190" s="181">
        <v>92.86</v>
      </c>
      <c r="Y190" s="181">
        <f>$X$190*2</f>
        <v>185.72</v>
      </c>
      <c r="Z190" s="181">
        <f>$X$190*3</f>
        <v>278.58</v>
      </c>
      <c r="AA190" s="181">
        <f>$X$190*4</f>
        <v>371.44</v>
      </c>
      <c r="AB190" s="181">
        <f>$X$190*5</f>
        <v>464.3</v>
      </c>
      <c r="AC190" s="181">
        <f>$X$190*6</f>
        <v>557.16</v>
      </c>
      <c r="AD190" s="181">
        <v>92.86</v>
      </c>
      <c r="AE190" s="181">
        <f>$X$190*2</f>
        <v>185.72</v>
      </c>
      <c r="AF190" s="181">
        <f>$X$190*3</f>
        <v>278.58</v>
      </c>
      <c r="AG190" s="181">
        <f>$X$190*4</f>
        <v>371.44</v>
      </c>
      <c r="AH190" s="181">
        <f>$X$190*5</f>
        <v>464.3</v>
      </c>
      <c r="AI190" s="181">
        <f>$X$190*6</f>
        <v>557.16</v>
      </c>
      <c r="AJ190" s="181">
        <v>92.86</v>
      </c>
      <c r="AK190" s="181">
        <f>$X$190*2</f>
        <v>185.72</v>
      </c>
      <c r="AL190" s="181">
        <f>$X$190*3</f>
        <v>278.58</v>
      </c>
      <c r="AM190" s="181">
        <f>$X$190*4</f>
        <v>371.44</v>
      </c>
      <c r="AN190" s="181">
        <f>$X$190*5</f>
        <v>464.3</v>
      </c>
      <c r="AO190" s="181">
        <f>$X$190*6</f>
        <v>557.16</v>
      </c>
      <c r="AP190" s="177"/>
      <c r="AQ190" s="177"/>
      <c r="AR190" s="177"/>
      <c r="AS190" s="177"/>
      <c r="AT190" s="177"/>
    </row>
    <row r="191" spans="3:46" hidden="1" x14ac:dyDescent="0.35">
      <c r="C191" s="180" t="s">
        <v>500</v>
      </c>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c r="AC191" s="177"/>
      <c r="AD191" s="177"/>
      <c r="AE191" s="177"/>
      <c r="AF191" s="177"/>
      <c r="AG191" s="177"/>
      <c r="AH191" s="177"/>
      <c r="AI191" s="177"/>
      <c r="AJ191" s="177"/>
      <c r="AK191" s="177"/>
      <c r="AL191" s="177"/>
      <c r="AM191" s="177"/>
      <c r="AN191" s="177"/>
      <c r="AO191" s="177"/>
      <c r="AP191" s="177"/>
      <c r="AQ191" s="177"/>
      <c r="AR191" s="177"/>
      <c r="AS191" s="177"/>
      <c r="AT191" s="177"/>
    </row>
    <row r="192" spans="3:46" hidden="1" x14ac:dyDescent="0.35">
      <c r="C192" s="180" t="s">
        <v>919</v>
      </c>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c r="AC192" s="177"/>
      <c r="AD192" s="177"/>
      <c r="AE192" s="177"/>
      <c r="AF192" s="177"/>
      <c r="AG192" s="177"/>
      <c r="AH192" s="177"/>
      <c r="AI192" s="177"/>
      <c r="AJ192" s="177"/>
      <c r="AK192" s="177"/>
      <c r="AL192" s="177"/>
      <c r="AM192" s="177"/>
      <c r="AN192" s="177"/>
      <c r="AO192" s="177"/>
      <c r="AP192" s="177"/>
      <c r="AQ192" s="177"/>
      <c r="AR192" s="177"/>
      <c r="AS192" s="177"/>
      <c r="AT192" s="177"/>
    </row>
    <row r="193" spans="1:48" hidden="1" x14ac:dyDescent="0.35">
      <c r="C193" s="177"/>
      <c r="D193" s="177" t="s">
        <v>911</v>
      </c>
      <c r="E193" s="177" t="s">
        <v>912</v>
      </c>
      <c r="F193" s="177" t="s">
        <v>938</v>
      </c>
      <c r="G193" s="177" t="s">
        <v>939</v>
      </c>
      <c r="H193" s="177" t="s">
        <v>940</v>
      </c>
      <c r="I193" s="177" t="s">
        <v>941</v>
      </c>
      <c r="J193" s="177" t="s">
        <v>942</v>
      </c>
      <c r="K193" s="177" t="s">
        <v>943</v>
      </c>
      <c r="L193" s="177" t="s">
        <v>950</v>
      </c>
      <c r="M193" s="177" t="s">
        <v>951</v>
      </c>
      <c r="N193" s="177" t="s">
        <v>952</v>
      </c>
      <c r="O193" s="177" t="s">
        <v>953</v>
      </c>
      <c r="P193" s="177" t="s">
        <v>954</v>
      </c>
      <c r="Q193" s="177" t="s">
        <v>955</v>
      </c>
      <c r="R193" s="177" t="s">
        <v>944</v>
      </c>
      <c r="S193" s="177" t="s">
        <v>945</v>
      </c>
      <c r="T193" s="177" t="s">
        <v>946</v>
      </c>
      <c r="U193" s="177" t="s">
        <v>947</v>
      </c>
      <c r="V193" s="177" t="s">
        <v>948</v>
      </c>
      <c r="W193" s="177" t="s">
        <v>949</v>
      </c>
      <c r="X193" s="177" t="s">
        <v>956</v>
      </c>
      <c r="Y193" s="177" t="s">
        <v>957</v>
      </c>
      <c r="Z193" s="177" t="s">
        <v>958</v>
      </c>
      <c r="AA193" s="177" t="s">
        <v>959</v>
      </c>
      <c r="AB193" s="177" t="s">
        <v>960</v>
      </c>
      <c r="AC193" s="177" t="s">
        <v>961</v>
      </c>
      <c r="AD193" s="177" t="s">
        <v>962</v>
      </c>
      <c r="AE193" s="177" t="s">
        <v>963</v>
      </c>
      <c r="AF193" s="177" t="s">
        <v>964</v>
      </c>
      <c r="AG193" s="177" t="s">
        <v>965</v>
      </c>
      <c r="AH193" s="177" t="s">
        <v>966</v>
      </c>
      <c r="AI193" s="177" t="s">
        <v>967</v>
      </c>
      <c r="AJ193" s="177" t="s">
        <v>968</v>
      </c>
      <c r="AK193" s="177" t="s">
        <v>969</v>
      </c>
      <c r="AL193" s="177" t="s">
        <v>970</v>
      </c>
      <c r="AM193" s="177" t="s">
        <v>971</v>
      </c>
      <c r="AN193" s="177" t="s">
        <v>972</v>
      </c>
      <c r="AO193" s="177" t="s">
        <v>973</v>
      </c>
      <c r="AP193" s="177"/>
      <c r="AQ193" s="177"/>
      <c r="AR193" s="177"/>
    </row>
    <row r="194" spans="1:48" hidden="1" x14ac:dyDescent="0.35">
      <c r="B194" s="183"/>
      <c r="C194" s="180" t="s">
        <v>380</v>
      </c>
      <c r="D194" s="177"/>
      <c r="E194" s="177"/>
      <c r="F194" s="177">
        <v>53.85</v>
      </c>
      <c r="G194" s="177">
        <v>53.85</v>
      </c>
      <c r="H194" s="177">
        <v>53.85</v>
      </c>
      <c r="I194" s="177">
        <v>53.85</v>
      </c>
      <c r="J194" s="177">
        <v>53.85</v>
      </c>
      <c r="K194" s="177">
        <v>53.85</v>
      </c>
      <c r="L194" s="177">
        <v>53.85</v>
      </c>
      <c r="M194" s="177">
        <v>53.85</v>
      </c>
      <c r="N194" s="177">
        <v>53.85</v>
      </c>
      <c r="O194" s="177">
        <v>53.85</v>
      </c>
      <c r="P194" s="177">
        <v>53.85</v>
      </c>
      <c r="Q194" s="177">
        <v>53.85</v>
      </c>
      <c r="R194" s="177">
        <v>53.85</v>
      </c>
      <c r="S194" s="177">
        <v>53.85</v>
      </c>
      <c r="T194" s="177">
        <v>53.85</v>
      </c>
      <c r="U194" s="177">
        <v>53.85</v>
      </c>
      <c r="V194" s="177">
        <v>53.85</v>
      </c>
      <c r="W194" s="177">
        <v>53.85</v>
      </c>
      <c r="X194" s="177">
        <v>69.23</v>
      </c>
      <c r="Y194" s="177">
        <v>69.23</v>
      </c>
      <c r="Z194" s="177">
        <v>69.23</v>
      </c>
      <c r="AA194" s="177">
        <v>69.23</v>
      </c>
      <c r="AB194" s="177">
        <v>69.23</v>
      </c>
      <c r="AC194" s="177">
        <v>69.23</v>
      </c>
      <c r="AD194" s="177">
        <v>69.23</v>
      </c>
      <c r="AE194" s="177">
        <v>69.23</v>
      </c>
      <c r="AF194" s="177">
        <v>69.23</v>
      </c>
      <c r="AG194" s="177">
        <v>69.23</v>
      </c>
      <c r="AH194" s="177">
        <v>69.23</v>
      </c>
      <c r="AI194" s="177">
        <v>69.23</v>
      </c>
      <c r="AJ194" s="177">
        <v>69.23</v>
      </c>
      <c r="AK194" s="177">
        <v>69.23</v>
      </c>
      <c r="AL194" s="177">
        <v>69.23</v>
      </c>
      <c r="AM194" s="177">
        <v>69.23</v>
      </c>
      <c r="AN194" s="177">
        <v>69.23</v>
      </c>
      <c r="AO194" s="177">
        <v>69.23</v>
      </c>
      <c r="AP194" s="177"/>
      <c r="AQ194" s="177"/>
      <c r="AR194" s="177"/>
      <c r="AS194" s="177"/>
    </row>
    <row r="195" spans="1:48" hidden="1" x14ac:dyDescent="0.35">
      <c r="B195" s="183"/>
      <c r="C195" s="180" t="s">
        <v>379</v>
      </c>
      <c r="D195" s="177"/>
      <c r="E195" s="177"/>
      <c r="F195" s="177">
        <v>0</v>
      </c>
      <c r="G195" s="177">
        <v>0</v>
      </c>
      <c r="H195" s="177">
        <v>0</v>
      </c>
      <c r="I195" s="177">
        <v>0</v>
      </c>
      <c r="J195" s="177">
        <v>0</v>
      </c>
      <c r="K195" s="177">
        <v>0</v>
      </c>
      <c r="L195" s="177">
        <v>0</v>
      </c>
      <c r="M195" s="177">
        <v>0</v>
      </c>
      <c r="N195" s="177">
        <v>0</v>
      </c>
      <c r="O195" s="177">
        <v>0</v>
      </c>
      <c r="P195" s="177">
        <v>0</v>
      </c>
      <c r="Q195" s="177">
        <v>0</v>
      </c>
      <c r="R195" s="177">
        <v>0</v>
      </c>
      <c r="S195" s="177">
        <v>0</v>
      </c>
      <c r="T195" s="177">
        <v>0</v>
      </c>
      <c r="U195" s="177">
        <v>0</v>
      </c>
      <c r="V195" s="177">
        <v>0</v>
      </c>
      <c r="W195" s="177">
        <v>0</v>
      </c>
      <c r="X195" s="177">
        <v>0</v>
      </c>
      <c r="Y195" s="177">
        <v>0</v>
      </c>
      <c r="Z195" s="177">
        <v>0</v>
      </c>
      <c r="AA195" s="177">
        <v>0</v>
      </c>
      <c r="AB195" s="177">
        <v>0</v>
      </c>
      <c r="AC195" s="177">
        <v>0</v>
      </c>
      <c r="AD195" s="177">
        <v>0</v>
      </c>
      <c r="AE195" s="177">
        <v>0</v>
      </c>
      <c r="AF195" s="177">
        <v>0</v>
      </c>
      <c r="AG195" s="177">
        <v>0</v>
      </c>
      <c r="AH195" s="177">
        <v>0</v>
      </c>
      <c r="AI195" s="177">
        <v>0</v>
      </c>
      <c r="AJ195" s="177">
        <v>0</v>
      </c>
      <c r="AK195" s="177">
        <v>0</v>
      </c>
      <c r="AL195" s="177">
        <v>0</v>
      </c>
      <c r="AM195" s="177">
        <v>0</v>
      </c>
      <c r="AN195" s="177">
        <v>0</v>
      </c>
      <c r="AO195" s="177">
        <v>0</v>
      </c>
      <c r="AP195" s="177"/>
      <c r="AQ195" s="177"/>
      <c r="AR195" s="177"/>
      <c r="AS195" s="177"/>
    </row>
    <row r="198" spans="1:48" x14ac:dyDescent="0.35">
      <c r="A198" t="s">
        <v>1015</v>
      </c>
    </row>
    <row r="199" spans="1:48" ht="15.5" x14ac:dyDescent="0.35">
      <c r="A199" s="189"/>
      <c r="B199" s="190" t="s">
        <v>1009</v>
      </c>
      <c r="C199" s="190" t="s">
        <v>1010</v>
      </c>
      <c r="D199" s="190" t="s">
        <v>1011</v>
      </c>
      <c r="E199" s="190" t="s">
        <v>1012</v>
      </c>
      <c r="F199" s="190" t="s">
        <v>1013</v>
      </c>
      <c r="G199" s="191"/>
      <c r="H199" s="191"/>
      <c r="I199" s="191"/>
      <c r="J199" s="192"/>
    </row>
    <row r="200" spans="1:48" ht="15.5" x14ac:dyDescent="0.35">
      <c r="A200" s="189"/>
      <c r="B200" s="193" t="s">
        <v>1002</v>
      </c>
      <c r="C200" s="193" t="s">
        <v>1003</v>
      </c>
      <c r="D200" s="193" t="s">
        <v>1004</v>
      </c>
      <c r="E200" s="193" t="s">
        <v>1005</v>
      </c>
      <c r="F200" s="193" t="s">
        <v>1006</v>
      </c>
      <c r="G200" s="194"/>
      <c r="H200" s="194"/>
      <c r="I200" s="194"/>
      <c r="J200" s="195"/>
    </row>
    <row r="201" spans="1:48" ht="22.5" customHeight="1" x14ac:dyDescent="0.35">
      <c r="A201" s="196">
        <v>1</v>
      </c>
      <c r="B201" s="26">
        <v>7.6923076923076916</v>
      </c>
      <c r="C201" s="26">
        <v>11.538461538461538</v>
      </c>
      <c r="D201" s="26">
        <v>15.384615384615383</v>
      </c>
      <c r="E201" s="26">
        <v>19.23076923076923</v>
      </c>
      <c r="F201" s="26">
        <v>23.076923076923077</v>
      </c>
      <c r="G201" s="197"/>
      <c r="H201" s="197"/>
      <c r="I201" s="197"/>
      <c r="J201" s="195"/>
      <c r="K201" s="187"/>
      <c r="L201" s="187"/>
      <c r="M201" s="187"/>
      <c r="N201" s="187"/>
      <c r="O201" s="187"/>
      <c r="P201" s="187"/>
      <c r="Q201" s="187"/>
      <c r="R201" s="187"/>
      <c r="S201" s="187"/>
      <c r="T201" s="187"/>
      <c r="U201" s="187"/>
      <c r="V201" s="187"/>
      <c r="W201" s="187"/>
      <c r="X201" s="187"/>
      <c r="Y201" s="187"/>
      <c r="Z201" s="187"/>
      <c r="AA201" s="187"/>
      <c r="AB201" s="187"/>
      <c r="AC201" s="187"/>
      <c r="AD201" s="187"/>
      <c r="AE201" s="187"/>
      <c r="AF201" s="187"/>
      <c r="AG201" s="187"/>
      <c r="AH201" s="187"/>
      <c r="AI201" s="187"/>
      <c r="AJ201" s="187"/>
      <c r="AK201" s="187"/>
      <c r="AL201" s="187"/>
      <c r="AM201" s="187"/>
      <c r="AN201" s="187"/>
      <c r="AO201" s="187"/>
      <c r="AP201" s="187"/>
      <c r="AQ201" s="187"/>
      <c r="AR201" s="187"/>
      <c r="AS201" s="187"/>
      <c r="AT201" s="187"/>
      <c r="AU201" s="187"/>
      <c r="AV201" s="187"/>
    </row>
    <row r="202" spans="1:48" ht="24.75" customHeight="1" x14ac:dyDescent="0.35">
      <c r="A202" s="196">
        <v>5</v>
      </c>
      <c r="B202" s="26">
        <v>6.1346153846153841</v>
      </c>
      <c r="C202" s="26">
        <v>8.5961538461538467</v>
      </c>
      <c r="D202" s="26">
        <v>10.923076923076922</v>
      </c>
      <c r="E202" s="26">
        <v>13.115384615384615</v>
      </c>
      <c r="F202" s="26">
        <v>15.738461538461539</v>
      </c>
      <c r="G202" s="197"/>
      <c r="H202" s="198"/>
      <c r="I202" s="198"/>
      <c r="J202" s="195"/>
      <c r="K202" s="503"/>
      <c r="L202" s="503"/>
      <c r="M202" s="504" t="s">
        <v>1205</v>
      </c>
      <c r="N202" s="503"/>
      <c r="O202" s="503"/>
      <c r="P202" s="503"/>
      <c r="Q202" s="58"/>
      <c r="R202" s="58"/>
      <c r="S202" s="58"/>
      <c r="T202" s="58"/>
      <c r="U202" s="58"/>
      <c r="V202" s="58"/>
      <c r="W202" s="58"/>
      <c r="X202" s="58"/>
      <c r="Y202" s="58"/>
      <c r="Z202" s="58"/>
      <c r="AA202" s="58"/>
      <c r="AB202" s="58"/>
      <c r="AC202" s="58"/>
      <c r="AD202" s="58"/>
    </row>
    <row r="203" spans="1:48" ht="24.75" customHeight="1" x14ac:dyDescent="0.35">
      <c r="A203" s="196">
        <v>10</v>
      </c>
      <c r="B203" s="26">
        <v>5.2211538461538458</v>
      </c>
      <c r="C203" s="26">
        <v>6.9903846153846159</v>
      </c>
      <c r="D203" s="26">
        <v>8.5576923076923066</v>
      </c>
      <c r="E203" s="26">
        <v>9.9230769230769234</v>
      </c>
      <c r="F203" s="26">
        <v>11.907692307692308</v>
      </c>
      <c r="G203" s="197"/>
      <c r="H203" s="197"/>
      <c r="I203" s="197"/>
      <c r="J203" s="195"/>
      <c r="K203" s="505"/>
      <c r="L203" s="505"/>
      <c r="M203" s="505" t="s">
        <v>1206</v>
      </c>
      <c r="N203" s="505"/>
      <c r="O203" s="505"/>
      <c r="P203" s="505"/>
      <c r="Q203" s="183"/>
      <c r="R203" s="183"/>
      <c r="S203" s="183"/>
      <c r="T203" s="183"/>
      <c r="U203" s="183"/>
      <c r="V203" s="183"/>
      <c r="W203" s="183"/>
      <c r="X203" s="183"/>
      <c r="Y203" s="183"/>
      <c r="Z203" s="183"/>
      <c r="AA203" s="183"/>
      <c r="AB203" s="183"/>
      <c r="AC203" s="183"/>
      <c r="AD203" s="183"/>
    </row>
    <row r="204" spans="1:48" x14ac:dyDescent="0.35">
      <c r="A204" s="196">
        <v>15</v>
      </c>
      <c r="B204" s="26">
        <v>4.3076923076923075</v>
      </c>
      <c r="C204" s="26">
        <v>5.3846153846153841</v>
      </c>
      <c r="D204" s="26">
        <v>6.1923076923076925</v>
      </c>
      <c r="E204" s="26">
        <v>6.7307692307692308</v>
      </c>
      <c r="F204" s="26">
        <v>8.0769230769230766</v>
      </c>
      <c r="G204" s="197"/>
      <c r="H204" s="198"/>
      <c r="I204" s="198"/>
      <c r="J204" s="195"/>
      <c r="K204" s="505"/>
      <c r="L204" s="505"/>
      <c r="M204" s="505" t="s">
        <v>1207</v>
      </c>
      <c r="N204" s="505"/>
      <c r="O204" s="505"/>
      <c r="P204" s="505"/>
      <c r="Q204" s="183"/>
      <c r="R204" s="183"/>
      <c r="S204" s="183"/>
      <c r="T204" s="183"/>
      <c r="U204" s="183"/>
      <c r="V204" s="183"/>
      <c r="W204" s="183"/>
      <c r="X204" s="183"/>
      <c r="Y204" s="183"/>
      <c r="Z204" s="183"/>
      <c r="AA204" s="183"/>
      <c r="AB204" s="183"/>
      <c r="AC204" s="183"/>
      <c r="AD204" s="183"/>
    </row>
    <row r="205" spans="1:48" x14ac:dyDescent="0.35">
      <c r="A205" s="196">
        <v>25</v>
      </c>
      <c r="B205" s="26">
        <v>4.0384615384615392</v>
      </c>
      <c r="C205" s="26">
        <v>5.1153846153846159</v>
      </c>
      <c r="D205" s="26">
        <v>5.9230769230769234</v>
      </c>
      <c r="E205" s="26">
        <v>6.4615384615384599</v>
      </c>
      <c r="F205" s="26">
        <v>7.7538461538461521</v>
      </c>
      <c r="G205" s="197"/>
      <c r="H205" s="197"/>
      <c r="I205" s="197"/>
      <c r="J205" s="195"/>
      <c r="K205" s="505"/>
      <c r="L205" s="505"/>
      <c r="M205" s="505"/>
      <c r="N205" s="505"/>
      <c r="O205" s="505"/>
      <c r="P205" s="505"/>
      <c r="Q205" s="183"/>
      <c r="R205" s="183"/>
      <c r="S205" s="183"/>
      <c r="T205" s="183"/>
      <c r="U205" s="183"/>
      <c r="V205" s="183"/>
      <c r="W205" s="183"/>
      <c r="X205" s="183"/>
      <c r="Y205" s="183"/>
      <c r="Z205" s="183"/>
      <c r="AA205" s="183"/>
      <c r="AB205" s="183"/>
      <c r="AC205" s="183"/>
      <c r="AD205" s="183"/>
    </row>
    <row r="206" spans="1:48" x14ac:dyDescent="0.35">
      <c r="A206" s="196">
        <v>50</v>
      </c>
      <c r="B206" s="26">
        <v>3.7692307692307692</v>
      </c>
      <c r="C206" s="26">
        <v>4.8461538461538467</v>
      </c>
      <c r="D206" s="26">
        <v>5.6538461538461533</v>
      </c>
      <c r="E206" s="26">
        <v>6.1923076923076925</v>
      </c>
      <c r="F206" s="26">
        <v>7.430769230769231</v>
      </c>
      <c r="G206" s="197"/>
      <c r="H206" s="198"/>
      <c r="I206" s="198"/>
      <c r="J206" s="195"/>
      <c r="K206" s="183"/>
      <c r="L206" s="183"/>
      <c r="M206" s="183"/>
      <c r="N206" s="183"/>
      <c r="O206" s="183"/>
      <c r="P206" s="183"/>
      <c r="Q206" s="183"/>
      <c r="R206" s="183"/>
      <c r="S206" s="183"/>
      <c r="T206" s="183"/>
      <c r="U206" s="183"/>
      <c r="V206" s="183"/>
      <c r="W206" s="183"/>
      <c r="X206" s="183"/>
      <c r="Y206" s="183"/>
      <c r="Z206" s="183"/>
      <c r="AA206" s="183"/>
      <c r="AB206" s="183"/>
      <c r="AC206" s="183"/>
      <c r="AD206" s="183"/>
    </row>
    <row r="207" spans="1:48" x14ac:dyDescent="0.35">
      <c r="A207" s="196">
        <v>75</v>
      </c>
      <c r="B207" s="26">
        <v>3.4999999999999996</v>
      </c>
      <c r="C207" s="26">
        <v>4.5769230769230766</v>
      </c>
      <c r="D207" s="26">
        <v>5.3846153846153841</v>
      </c>
      <c r="E207" s="26">
        <v>5.9230769230769234</v>
      </c>
      <c r="F207" s="26">
        <v>7.1076923076923073</v>
      </c>
      <c r="G207" s="197"/>
      <c r="H207" s="197"/>
      <c r="I207" s="197"/>
      <c r="J207" s="195"/>
      <c r="K207" s="183"/>
      <c r="L207" s="183"/>
      <c r="M207" s="183"/>
      <c r="N207" s="183"/>
      <c r="O207" s="183"/>
      <c r="P207" s="183"/>
      <c r="Q207" s="183"/>
      <c r="R207" s="183"/>
      <c r="S207" s="183"/>
      <c r="T207" s="183"/>
      <c r="U207" s="183"/>
      <c r="V207" s="183"/>
      <c r="W207" s="183"/>
      <c r="X207" s="183"/>
      <c r="Y207" s="183"/>
      <c r="Z207" s="183"/>
      <c r="AA207" s="183"/>
      <c r="AB207" s="183"/>
      <c r="AC207" s="183"/>
      <c r="AD207" s="183"/>
    </row>
    <row r="208" spans="1:48" x14ac:dyDescent="0.35">
      <c r="A208" s="196">
        <v>100</v>
      </c>
      <c r="B208" s="26">
        <v>3.2307692307692299</v>
      </c>
      <c r="C208" s="26">
        <v>4.3076923076923075</v>
      </c>
      <c r="D208" s="26">
        <v>5.1153846153846159</v>
      </c>
      <c r="E208" s="26">
        <v>5.6538461538461533</v>
      </c>
      <c r="F208" s="26">
        <v>6.7846153846153836</v>
      </c>
      <c r="G208" s="197"/>
      <c r="H208" s="198"/>
      <c r="I208" s="198"/>
      <c r="J208" s="195"/>
      <c r="K208" s="183"/>
      <c r="L208" s="183"/>
      <c r="M208" s="183"/>
      <c r="N208" s="183"/>
      <c r="O208" s="183"/>
      <c r="P208" s="183"/>
      <c r="Q208" s="183"/>
      <c r="R208" s="183"/>
      <c r="S208" s="183"/>
      <c r="T208" s="183"/>
      <c r="U208" s="183"/>
      <c r="V208" s="183"/>
      <c r="W208" s="183"/>
      <c r="X208" s="183"/>
      <c r="Y208" s="183"/>
      <c r="Z208" s="183"/>
      <c r="AA208" s="183"/>
      <c r="AB208" s="183"/>
      <c r="AC208" s="183"/>
      <c r="AD208" s="183"/>
    </row>
    <row r="209" spans="1:30" x14ac:dyDescent="0.35">
      <c r="A209" s="196">
        <v>250</v>
      </c>
      <c r="B209" s="26">
        <v>2.9615384615384617</v>
      </c>
      <c r="C209" s="26">
        <v>4.0384615384615392</v>
      </c>
      <c r="D209" s="26">
        <v>4.8461538461538467</v>
      </c>
      <c r="E209" s="26">
        <v>5.3846153846153841</v>
      </c>
      <c r="F209" s="26">
        <v>6.4615384615384617</v>
      </c>
      <c r="G209" s="197"/>
      <c r="H209" s="197"/>
      <c r="I209" s="197"/>
      <c r="J209" s="195"/>
      <c r="K209" s="183"/>
      <c r="L209" s="183"/>
      <c r="M209" s="183"/>
      <c r="N209" s="183"/>
      <c r="O209" s="183"/>
      <c r="P209" s="183"/>
      <c r="Q209" s="183"/>
      <c r="R209" s="183"/>
      <c r="S209" s="183"/>
      <c r="T209" s="183"/>
      <c r="U209" s="183"/>
      <c r="V209" s="183"/>
      <c r="W209" s="183"/>
      <c r="X209" s="183"/>
      <c r="Y209" s="183"/>
      <c r="Z209" s="183"/>
      <c r="AA209" s="183"/>
      <c r="AB209" s="183"/>
      <c r="AC209" s="183"/>
      <c r="AD209" s="183"/>
    </row>
    <row r="210" spans="1:30" x14ac:dyDescent="0.35">
      <c r="A210" s="196">
        <v>500</v>
      </c>
      <c r="B210" s="26">
        <v>2.6923076923076921</v>
      </c>
      <c r="C210" s="26">
        <v>3.7692307692307692</v>
      </c>
      <c r="D210" s="26">
        <v>4.5769230769230766</v>
      </c>
      <c r="E210" s="26">
        <v>5.1153846153846159</v>
      </c>
      <c r="F210" s="26">
        <v>6.1384615384615389</v>
      </c>
      <c r="G210" s="197"/>
      <c r="H210" s="198"/>
      <c r="I210" s="198"/>
      <c r="J210" s="195"/>
      <c r="K210" s="183"/>
      <c r="L210" s="183"/>
      <c r="M210" s="183"/>
      <c r="N210" s="183"/>
      <c r="O210" s="183"/>
      <c r="P210" s="183"/>
      <c r="Q210" s="183"/>
      <c r="R210" s="183"/>
      <c r="S210" s="183"/>
      <c r="T210" s="183"/>
      <c r="U210" s="183"/>
      <c r="V210" s="183"/>
      <c r="W210" s="183"/>
      <c r="X210" s="183"/>
      <c r="Y210" s="183"/>
      <c r="Z210" s="183"/>
      <c r="AA210" s="183"/>
      <c r="AB210" s="183"/>
      <c r="AC210" s="183"/>
      <c r="AD210" s="183"/>
    </row>
    <row r="211" spans="1:30" x14ac:dyDescent="0.35">
      <c r="A211" s="196">
        <v>750</v>
      </c>
      <c r="B211" s="26">
        <v>2.4230769230769234</v>
      </c>
      <c r="C211" s="26">
        <v>3.4999999999999996</v>
      </c>
      <c r="D211" s="26">
        <v>4.3076923076923075</v>
      </c>
      <c r="E211" s="26">
        <v>4.8461538461538467</v>
      </c>
      <c r="F211" s="26">
        <v>5.8153846153846152</v>
      </c>
      <c r="G211" s="197"/>
      <c r="H211" s="197"/>
      <c r="I211" s="197"/>
      <c r="J211" s="195"/>
      <c r="K211" s="183"/>
      <c r="L211" s="183"/>
      <c r="M211" s="183"/>
      <c r="N211" s="183"/>
      <c r="O211" s="183"/>
      <c r="P211" s="183"/>
      <c r="Q211" s="183"/>
      <c r="R211" s="183"/>
      <c r="S211" s="183"/>
      <c r="T211" s="183"/>
      <c r="U211" s="183"/>
      <c r="V211" s="183"/>
      <c r="W211" s="183"/>
      <c r="X211" s="183"/>
      <c r="Y211" s="183"/>
      <c r="Z211" s="183"/>
      <c r="AA211" s="183"/>
      <c r="AB211" s="183"/>
      <c r="AC211" s="183"/>
      <c r="AD211" s="183"/>
    </row>
    <row r="212" spans="1:30" x14ac:dyDescent="0.35">
      <c r="A212" s="199">
        <v>1000</v>
      </c>
      <c r="B212" s="26">
        <v>2.1538461538461537</v>
      </c>
      <c r="C212" s="26">
        <v>3.2307692307692299</v>
      </c>
      <c r="D212" s="26">
        <v>4.0384615384615392</v>
      </c>
      <c r="E212" s="26">
        <v>4.5769230769230766</v>
      </c>
      <c r="F212" s="26">
        <v>5.4923076923076914</v>
      </c>
      <c r="G212" s="197"/>
      <c r="H212" s="198"/>
      <c r="I212" s="198"/>
      <c r="J212" s="195"/>
      <c r="K212" s="183"/>
      <c r="L212" s="183"/>
      <c r="M212" s="183"/>
      <c r="N212" s="183"/>
      <c r="O212" s="183"/>
      <c r="P212" s="183"/>
      <c r="Q212" s="183"/>
      <c r="R212" s="183"/>
      <c r="S212" s="183"/>
      <c r="T212" s="183"/>
      <c r="U212" s="183"/>
      <c r="V212" s="183"/>
      <c r="W212" s="183"/>
      <c r="X212" s="183"/>
      <c r="Y212" s="183"/>
      <c r="Z212" s="183"/>
      <c r="AA212" s="183"/>
      <c r="AB212" s="183"/>
      <c r="AC212" s="183"/>
      <c r="AD212" s="183"/>
    </row>
    <row r="213" spans="1:30" x14ac:dyDescent="0.35">
      <c r="A213" s="199">
        <v>2500</v>
      </c>
      <c r="B213" s="26">
        <v>2.046153846153846</v>
      </c>
      <c r="C213" s="26">
        <v>3.0692307692307685</v>
      </c>
      <c r="D213" s="26">
        <v>3.8365384615384621</v>
      </c>
      <c r="E213" s="26">
        <v>4.3480769230769232</v>
      </c>
      <c r="F213" s="26">
        <v>5.2176923076923067</v>
      </c>
      <c r="G213" s="197"/>
      <c r="H213" s="197"/>
      <c r="I213" s="197"/>
      <c r="J213" s="195"/>
      <c r="K213" s="183"/>
      <c r="L213" s="183"/>
      <c r="M213" s="183"/>
      <c r="N213" s="183"/>
      <c r="O213" s="183"/>
      <c r="P213" s="183"/>
      <c r="Q213" s="183"/>
      <c r="R213" s="183"/>
      <c r="S213" s="183"/>
      <c r="T213" s="183"/>
      <c r="U213" s="183"/>
      <c r="V213" s="183"/>
      <c r="W213" s="183"/>
      <c r="X213" s="183"/>
      <c r="Y213" s="183"/>
      <c r="Z213" s="183"/>
      <c r="AA213" s="183"/>
      <c r="AB213" s="183"/>
      <c r="AC213" s="183"/>
      <c r="AD213" s="183"/>
    </row>
    <row r="214" spans="1:30" x14ac:dyDescent="0.35">
      <c r="A214" s="199">
        <v>5000</v>
      </c>
      <c r="B214" s="26">
        <v>1.9438461538461536</v>
      </c>
      <c r="C214" s="26">
        <v>2.91576923076923</v>
      </c>
      <c r="D214" s="26">
        <v>3.6447115384615385</v>
      </c>
      <c r="E214" s="26">
        <v>4.1306730769230766</v>
      </c>
      <c r="F214" s="26">
        <v>4.9568076923076916</v>
      </c>
      <c r="G214" s="197"/>
      <c r="H214" s="198"/>
      <c r="I214" s="198"/>
      <c r="J214" s="195"/>
      <c r="K214" s="183"/>
      <c r="L214" s="183"/>
      <c r="M214" s="183"/>
      <c r="N214" s="183"/>
      <c r="O214" s="183"/>
      <c r="P214" s="183"/>
      <c r="Q214" s="183"/>
      <c r="R214" s="183"/>
      <c r="S214" s="183"/>
      <c r="T214" s="183"/>
      <c r="U214" s="183"/>
      <c r="V214" s="183"/>
      <c r="W214" s="183"/>
      <c r="X214" s="183"/>
      <c r="Y214" s="183"/>
      <c r="Z214" s="183"/>
      <c r="AA214" s="183"/>
      <c r="AB214" s="183"/>
      <c r="AC214" s="183"/>
      <c r="AD214" s="183"/>
    </row>
    <row r="215" spans="1:30" x14ac:dyDescent="0.35">
      <c r="A215" s="199">
        <v>7500</v>
      </c>
      <c r="B215" s="26">
        <v>1.846653846153846</v>
      </c>
      <c r="C215" s="26">
        <v>2.7699807692307683</v>
      </c>
      <c r="D215" s="26">
        <v>3.4624759615384613</v>
      </c>
      <c r="E215" s="26">
        <v>3.9241394230769222</v>
      </c>
      <c r="F215" s="26">
        <v>4.7089673076923066</v>
      </c>
      <c r="G215" s="197"/>
      <c r="H215" s="197"/>
      <c r="I215" s="197"/>
      <c r="J215" s="195"/>
      <c r="K215" s="183"/>
      <c r="L215" s="183"/>
      <c r="M215" s="183"/>
      <c r="N215" s="183"/>
      <c r="O215" s="183"/>
      <c r="P215" s="183"/>
      <c r="Q215" s="183"/>
      <c r="R215" s="183"/>
      <c r="S215" s="183"/>
      <c r="T215" s="183"/>
      <c r="U215" s="183"/>
      <c r="V215" s="183"/>
      <c r="W215" s="183"/>
      <c r="X215" s="183"/>
      <c r="Y215" s="183"/>
      <c r="Z215" s="183"/>
      <c r="AA215" s="183"/>
      <c r="AB215" s="183"/>
      <c r="AC215" s="183"/>
      <c r="AD215" s="183"/>
    </row>
    <row r="216" spans="1:30" x14ac:dyDescent="0.35">
      <c r="A216" s="199">
        <v>10000</v>
      </c>
      <c r="B216" s="26">
        <v>1.7543211538461534</v>
      </c>
      <c r="C216" s="26">
        <v>2.63148173076923</v>
      </c>
      <c r="D216" s="26">
        <v>3.2893521634615377</v>
      </c>
      <c r="E216" s="26">
        <v>3.7279324519230759</v>
      </c>
      <c r="F216" s="26">
        <v>4.4735189423076909</v>
      </c>
      <c r="G216" s="197"/>
      <c r="H216" s="198"/>
      <c r="I216" s="198"/>
      <c r="J216" s="195"/>
      <c r="K216" s="183"/>
      <c r="L216" s="183"/>
      <c r="M216" s="183"/>
      <c r="N216" s="183"/>
      <c r="O216" s="183"/>
      <c r="P216" s="183"/>
      <c r="Q216" s="183"/>
      <c r="R216" s="183"/>
      <c r="S216" s="183"/>
      <c r="T216" s="183"/>
      <c r="U216" s="183"/>
      <c r="V216" s="183"/>
      <c r="W216" s="183"/>
      <c r="X216" s="183"/>
      <c r="Y216" s="183"/>
      <c r="Z216" s="183"/>
      <c r="AA216" s="183"/>
      <c r="AB216" s="183"/>
      <c r="AC216" s="183"/>
      <c r="AD216" s="183"/>
    </row>
    <row r="217" spans="1:30" x14ac:dyDescent="0.35">
      <c r="A217" s="196"/>
      <c r="B217" s="200"/>
      <c r="C217" s="200"/>
      <c r="D217" s="200"/>
      <c r="E217" s="200"/>
      <c r="F217" s="200"/>
      <c r="G217" s="197"/>
      <c r="H217" s="197"/>
      <c r="I217" s="197"/>
      <c r="J217" s="195"/>
      <c r="K217" s="183"/>
      <c r="L217" s="183"/>
      <c r="M217" s="183"/>
      <c r="N217" s="183"/>
      <c r="O217" s="183"/>
      <c r="P217" s="183"/>
      <c r="Q217" s="183"/>
      <c r="R217" s="183"/>
      <c r="S217" s="183"/>
      <c r="T217" s="183"/>
      <c r="U217" s="183"/>
      <c r="V217" s="183"/>
      <c r="W217" s="183"/>
      <c r="X217" s="183"/>
      <c r="Y217" s="183"/>
      <c r="Z217" s="183"/>
      <c r="AA217" s="183"/>
      <c r="AB217" s="183"/>
      <c r="AC217" s="183"/>
      <c r="AD217" s="183"/>
    </row>
    <row r="218" spans="1:30" x14ac:dyDescent="0.35">
      <c r="A218" s="201" t="s">
        <v>1000</v>
      </c>
      <c r="B218" s="3">
        <v>21.43</v>
      </c>
      <c r="C218" s="3">
        <v>21.43</v>
      </c>
      <c r="D218" s="3">
        <v>21.43</v>
      </c>
      <c r="E218" s="3">
        <v>21.43</v>
      </c>
      <c r="F218" s="3">
        <v>21.43</v>
      </c>
      <c r="G218" s="197"/>
      <c r="H218" s="197"/>
      <c r="I218" s="197"/>
      <c r="J218" s="195"/>
      <c r="K218" s="183"/>
      <c r="L218" s="183"/>
      <c r="M218" s="183"/>
      <c r="N218" s="183"/>
      <c r="O218" s="183"/>
      <c r="P218" s="183"/>
      <c r="Q218" s="183"/>
      <c r="R218" s="183"/>
      <c r="S218" s="183"/>
      <c r="T218" s="183"/>
      <c r="U218" s="183"/>
      <c r="V218" s="183"/>
      <c r="W218" s="183"/>
      <c r="X218" s="183"/>
      <c r="Y218" s="183"/>
      <c r="Z218" s="183"/>
      <c r="AA218" s="183"/>
      <c r="AB218" s="183"/>
      <c r="AC218" s="183"/>
      <c r="AD218" s="183"/>
    </row>
    <row r="219" spans="1:30" x14ac:dyDescent="0.35">
      <c r="A219" t="s">
        <v>500</v>
      </c>
      <c r="B219">
        <v>0</v>
      </c>
      <c r="C219">
        <v>0</v>
      </c>
      <c r="D219">
        <v>0</v>
      </c>
      <c r="E219">
        <v>0</v>
      </c>
      <c r="F219">
        <v>0</v>
      </c>
      <c r="K219" s="183"/>
      <c r="L219" s="183"/>
      <c r="M219" s="183"/>
      <c r="N219" s="183"/>
      <c r="O219" s="183"/>
      <c r="P219" s="183"/>
      <c r="Q219" s="183"/>
      <c r="R219" s="183"/>
      <c r="S219" s="183"/>
      <c r="T219" s="183"/>
      <c r="U219" s="183"/>
      <c r="V219" s="183"/>
      <c r="W219" s="183"/>
      <c r="X219" s="183"/>
      <c r="Y219" s="183"/>
      <c r="Z219" s="183"/>
      <c r="AA219" s="183"/>
      <c r="AB219" s="183"/>
      <c r="AC219" s="183"/>
      <c r="AD219" s="183"/>
    </row>
    <row r="220" spans="1:30" x14ac:dyDescent="0.35">
      <c r="A220" t="s">
        <v>1115</v>
      </c>
      <c r="B220">
        <v>0.71</v>
      </c>
      <c r="C220">
        <v>0.71</v>
      </c>
      <c r="D220">
        <v>0.71</v>
      </c>
      <c r="E220">
        <v>0.71</v>
      </c>
      <c r="F220">
        <v>0.71</v>
      </c>
    </row>
    <row r="221" spans="1:30" x14ac:dyDescent="0.35">
      <c r="A221" t="s">
        <v>1116</v>
      </c>
      <c r="B221">
        <v>0</v>
      </c>
      <c r="C221">
        <v>0</v>
      </c>
      <c r="D221">
        <v>0</v>
      </c>
      <c r="E221">
        <v>0</v>
      </c>
      <c r="F221">
        <v>0</v>
      </c>
    </row>
    <row r="224" spans="1:30" x14ac:dyDescent="0.35">
      <c r="A224" t="s">
        <v>1142</v>
      </c>
    </row>
    <row r="225" spans="1:21" ht="44" x14ac:dyDescent="0.35">
      <c r="A225" s="563" t="s">
        <v>1129</v>
      </c>
      <c r="B225" s="564"/>
      <c r="C225" s="564"/>
      <c r="D225" s="564"/>
      <c r="E225" s="564"/>
      <c r="F225" s="564"/>
      <c r="G225" s="564"/>
      <c r="H225" s="564"/>
      <c r="I225" s="564"/>
      <c r="J225" s="564"/>
      <c r="K225" s="564"/>
      <c r="L225" s="564"/>
      <c r="M225" s="564"/>
      <c r="N225" s="564"/>
      <c r="Q225" s="172" t="s">
        <v>1130</v>
      </c>
      <c r="R225" s="172" t="s">
        <v>1131</v>
      </c>
      <c r="S225" s="172" t="s">
        <v>1132</v>
      </c>
      <c r="T225" s="172"/>
      <c r="U225" s="172"/>
    </row>
    <row r="226" spans="1:21" ht="43.5" x14ac:dyDescent="0.35">
      <c r="A226" s="172"/>
      <c r="B226" s="172"/>
      <c r="C226" s="287" t="s">
        <v>1133</v>
      </c>
      <c r="D226" s="288" t="s">
        <v>1134</v>
      </c>
      <c r="E226" s="289" t="s">
        <v>1135</v>
      </c>
      <c r="F226" s="565" t="s">
        <v>1136</v>
      </c>
      <c r="G226" s="565"/>
      <c r="H226" s="566" t="s">
        <v>1137</v>
      </c>
      <c r="I226" s="566"/>
      <c r="J226" s="566"/>
      <c r="K226" s="290" t="s">
        <v>1138</v>
      </c>
      <c r="L226" s="172"/>
      <c r="Q226" s="172"/>
      <c r="R226" s="172"/>
      <c r="S226" s="172"/>
      <c r="T226" s="172"/>
      <c r="U226" s="172"/>
    </row>
    <row r="227" spans="1:21" x14ac:dyDescent="0.35">
      <c r="A227" s="172" t="s">
        <v>17</v>
      </c>
      <c r="B227" s="291" t="s">
        <v>1139</v>
      </c>
      <c r="C227" s="292">
        <v>10</v>
      </c>
      <c r="D227" s="292">
        <v>10</v>
      </c>
      <c r="E227">
        <f>SUM(C227*D227)</f>
        <v>100</v>
      </c>
      <c r="F227" s="555">
        <f t="shared" ref="F227:F234" si="82">SUM(E227*U227)</f>
        <v>5</v>
      </c>
      <c r="G227" s="555"/>
      <c r="H227" s="172" t="s">
        <v>1140</v>
      </c>
      <c r="I227" s="293">
        <v>2.85</v>
      </c>
      <c r="J227" s="183" t="s">
        <v>1141</v>
      </c>
      <c r="K227" s="294">
        <f t="shared" ref="K227:K234" si="83">SUM(I227+F227)</f>
        <v>7.85</v>
      </c>
      <c r="L227" s="172"/>
      <c r="M227" s="3"/>
      <c r="N227" s="3"/>
      <c r="Q227" s="295">
        <v>28.57</v>
      </c>
      <c r="R227" s="295">
        <v>107.14285714285715</v>
      </c>
      <c r="S227" s="295">
        <v>135.71428571428572</v>
      </c>
      <c r="T227" s="172">
        <v>0</v>
      </c>
      <c r="U227" s="171">
        <v>0.05</v>
      </c>
    </row>
    <row r="228" spans="1:21" x14ac:dyDescent="0.35">
      <c r="A228" s="172" t="s">
        <v>18</v>
      </c>
      <c r="B228" s="291" t="s">
        <v>1139</v>
      </c>
      <c r="C228" s="292">
        <v>0</v>
      </c>
      <c r="D228" s="292">
        <v>0</v>
      </c>
      <c r="E228">
        <f>SUM(C228*D228)</f>
        <v>0</v>
      </c>
      <c r="F228" s="555">
        <f t="shared" si="82"/>
        <v>0</v>
      </c>
      <c r="G228" s="556"/>
      <c r="H228" s="172" t="s">
        <v>1140</v>
      </c>
      <c r="I228" s="293">
        <v>2.85</v>
      </c>
      <c r="J228" s="183" t="s">
        <v>1141</v>
      </c>
      <c r="K228" s="294">
        <f t="shared" si="83"/>
        <v>2.85</v>
      </c>
      <c r="L228" s="172"/>
      <c r="Q228" s="295">
        <v>42.857142857142861</v>
      </c>
      <c r="R228" s="295">
        <v>107.14285714285715</v>
      </c>
      <c r="S228" s="295">
        <v>150</v>
      </c>
      <c r="T228" s="172">
        <v>0</v>
      </c>
      <c r="U228" s="171">
        <v>0.05</v>
      </c>
    </row>
    <row r="229" spans="1:21" x14ac:dyDescent="0.35">
      <c r="A229" s="172" t="s">
        <v>819</v>
      </c>
      <c r="B229" s="291" t="s">
        <v>1139</v>
      </c>
      <c r="C229" s="292">
        <v>0</v>
      </c>
      <c r="D229" s="292">
        <v>0</v>
      </c>
      <c r="E229">
        <f t="shared" ref="E229:E234" si="84">SUM(C229*D229)</f>
        <v>0</v>
      </c>
      <c r="F229" s="555">
        <f t="shared" si="82"/>
        <v>0</v>
      </c>
      <c r="G229" s="556"/>
      <c r="H229" s="172" t="s">
        <v>1140</v>
      </c>
      <c r="I229" s="293">
        <v>2.85</v>
      </c>
      <c r="J229" s="183" t="s">
        <v>1141</v>
      </c>
      <c r="K229" s="294">
        <f t="shared" si="83"/>
        <v>2.85</v>
      </c>
      <c r="L229" s="172"/>
      <c r="Q229" s="295">
        <v>57.142857142857146</v>
      </c>
      <c r="R229" s="295">
        <v>107.14285714285715</v>
      </c>
      <c r="S229" s="295">
        <v>164.28571428571431</v>
      </c>
      <c r="T229" s="172">
        <v>0</v>
      </c>
      <c r="U229" s="171">
        <v>7.0000000000000007E-2</v>
      </c>
    </row>
    <row r="230" spans="1:21" x14ac:dyDescent="0.35">
      <c r="A230" s="172" t="s">
        <v>19</v>
      </c>
      <c r="B230" s="291" t="s">
        <v>1139</v>
      </c>
      <c r="C230" s="292">
        <v>0</v>
      </c>
      <c r="D230" s="292">
        <v>0</v>
      </c>
      <c r="E230">
        <f t="shared" si="84"/>
        <v>0</v>
      </c>
      <c r="F230" s="555">
        <f t="shared" si="82"/>
        <v>0</v>
      </c>
      <c r="G230" s="556"/>
      <c r="H230" s="172" t="s">
        <v>1140</v>
      </c>
      <c r="I230" s="293">
        <v>2.85</v>
      </c>
      <c r="J230" s="183" t="s">
        <v>1141</v>
      </c>
      <c r="K230" s="294">
        <f t="shared" si="83"/>
        <v>2.85</v>
      </c>
      <c r="L230" s="172"/>
      <c r="Q230" s="295">
        <v>64.285714285714292</v>
      </c>
      <c r="R230" s="295">
        <v>107.14285714285715</v>
      </c>
      <c r="S230" s="295">
        <v>171.42857142857144</v>
      </c>
      <c r="T230" s="172">
        <v>0</v>
      </c>
      <c r="U230" s="171">
        <v>7.0000000000000007E-2</v>
      </c>
    </row>
    <row r="231" spans="1:21" x14ac:dyDescent="0.35">
      <c r="A231" s="172" t="s">
        <v>20</v>
      </c>
      <c r="B231" s="291" t="s">
        <v>1139</v>
      </c>
      <c r="C231" s="292">
        <v>0</v>
      </c>
      <c r="D231" s="292">
        <v>0</v>
      </c>
      <c r="E231">
        <f t="shared" si="84"/>
        <v>0</v>
      </c>
      <c r="F231" s="555">
        <f t="shared" si="82"/>
        <v>0</v>
      </c>
      <c r="G231" s="556"/>
      <c r="H231" s="172" t="s">
        <v>1140</v>
      </c>
      <c r="I231" s="293">
        <v>2.85</v>
      </c>
      <c r="J231" s="183" t="s">
        <v>1141</v>
      </c>
      <c r="K231" s="294">
        <f t="shared" si="83"/>
        <v>2.85</v>
      </c>
      <c r="L231" s="172"/>
      <c r="Q231" s="295">
        <v>64.285714285714292</v>
      </c>
      <c r="R231" s="295">
        <v>107.14285714285715</v>
      </c>
      <c r="S231" s="295">
        <v>171.42857142857144</v>
      </c>
      <c r="T231" s="172">
        <v>0</v>
      </c>
      <c r="U231" s="171">
        <v>7.0000000000000007E-2</v>
      </c>
    </row>
    <row r="232" spans="1:21" x14ac:dyDescent="0.35">
      <c r="A232" s="172" t="s">
        <v>21</v>
      </c>
      <c r="B232" s="291" t="s">
        <v>1139</v>
      </c>
      <c r="C232" s="292">
        <v>0</v>
      </c>
      <c r="D232" s="292">
        <v>0</v>
      </c>
      <c r="E232">
        <f t="shared" si="84"/>
        <v>0</v>
      </c>
      <c r="F232" s="555">
        <f t="shared" si="82"/>
        <v>0</v>
      </c>
      <c r="G232" s="556"/>
      <c r="H232" s="172" t="s">
        <v>1140</v>
      </c>
      <c r="I232" s="293">
        <v>2.85</v>
      </c>
      <c r="J232" s="183" t="s">
        <v>1141</v>
      </c>
      <c r="K232" s="294">
        <f t="shared" si="83"/>
        <v>2.85</v>
      </c>
      <c r="L232" s="172"/>
      <c r="Q232" s="295">
        <v>64.285714285714292</v>
      </c>
      <c r="R232" s="295">
        <v>107.14285714285715</v>
      </c>
      <c r="S232" s="295">
        <v>171.42857142857144</v>
      </c>
      <c r="T232" s="172">
        <v>0</v>
      </c>
      <c r="U232" s="171">
        <v>7.0000000000000007E-2</v>
      </c>
    </row>
    <row r="233" spans="1:21" x14ac:dyDescent="0.35">
      <c r="A233" s="172" t="s">
        <v>22</v>
      </c>
      <c r="B233" s="291" t="s">
        <v>1139</v>
      </c>
      <c r="C233" s="292">
        <v>0</v>
      </c>
      <c r="D233" s="292">
        <v>0</v>
      </c>
      <c r="E233">
        <f t="shared" si="84"/>
        <v>0</v>
      </c>
      <c r="F233" s="555">
        <f t="shared" si="82"/>
        <v>0</v>
      </c>
      <c r="G233" s="556"/>
      <c r="H233" s="172" t="s">
        <v>1140</v>
      </c>
      <c r="I233" s="293">
        <v>2.85</v>
      </c>
      <c r="J233" s="183" t="s">
        <v>1141</v>
      </c>
      <c r="K233" s="294">
        <f t="shared" si="83"/>
        <v>2.85</v>
      </c>
      <c r="L233" s="172"/>
      <c r="Q233" s="295">
        <v>85.714285714285722</v>
      </c>
      <c r="R233" s="295">
        <v>107.14285714285715</v>
      </c>
      <c r="S233" s="295">
        <v>192.85714285714286</v>
      </c>
      <c r="T233" s="172">
        <v>0</v>
      </c>
      <c r="U233" s="171">
        <v>0.09</v>
      </c>
    </row>
    <row r="234" spans="1:21" x14ac:dyDescent="0.35">
      <c r="A234" s="172" t="s">
        <v>24</v>
      </c>
      <c r="B234" s="291" t="s">
        <v>1139</v>
      </c>
      <c r="C234" s="292">
        <v>0</v>
      </c>
      <c r="D234" s="292">
        <v>0</v>
      </c>
      <c r="E234">
        <f t="shared" si="84"/>
        <v>0</v>
      </c>
      <c r="F234" s="555">
        <f t="shared" si="82"/>
        <v>0</v>
      </c>
      <c r="G234" s="556"/>
      <c r="H234" s="172" t="s">
        <v>1140</v>
      </c>
      <c r="I234" s="293">
        <v>2.85</v>
      </c>
      <c r="J234" s="183" t="s">
        <v>1141</v>
      </c>
      <c r="K234" s="294">
        <f t="shared" si="83"/>
        <v>2.85</v>
      </c>
      <c r="L234" s="172"/>
      <c r="Q234" s="295">
        <v>85.714285714285722</v>
      </c>
      <c r="R234" s="295">
        <v>107.14285714285715</v>
      </c>
      <c r="S234" s="295">
        <v>192.85714285714286</v>
      </c>
      <c r="T234" s="172">
        <v>0</v>
      </c>
      <c r="U234" s="171">
        <v>0.09</v>
      </c>
    </row>
  </sheetData>
  <customSheetViews>
    <customSheetView guid="{A80F7869-A93A-4117-BD30-1745F1AC745F}" topLeftCell="AF1">
      <selection activeCell="AV10" sqref="AV10:AV25"/>
    </customSheetView>
  </customSheetViews>
  <mergeCells count="25">
    <mergeCell ref="A149:A151"/>
    <mergeCell ref="A225:N225"/>
    <mergeCell ref="F226:G226"/>
    <mergeCell ref="H226:J226"/>
    <mergeCell ref="C91:F91"/>
    <mergeCell ref="B155:H155"/>
    <mergeCell ref="A157:A168"/>
    <mergeCell ref="A169:A170"/>
    <mergeCell ref="A112:A127"/>
    <mergeCell ref="A128:A130"/>
    <mergeCell ref="C133:F133"/>
    <mergeCell ref="A134:A148"/>
    <mergeCell ref="A3:A18"/>
    <mergeCell ref="A19:A21"/>
    <mergeCell ref="A75:Q75"/>
    <mergeCell ref="A77:A87"/>
    <mergeCell ref="A62:Q62"/>
    <mergeCell ref="F232:G232"/>
    <mergeCell ref="F233:G233"/>
    <mergeCell ref="F234:G234"/>
    <mergeCell ref="F227:G227"/>
    <mergeCell ref="F228:G228"/>
    <mergeCell ref="F229:G229"/>
    <mergeCell ref="F230:G230"/>
    <mergeCell ref="F231:G231"/>
  </mergeCells>
  <phoneticPr fontId="21" type="noConversion"/>
  <pageMargins left="0.25" right="0.25" top="0.75" bottom="0.75" header="0.3" footer="0.3"/>
  <pageSetup paperSize="9" scale="68" fitToHeight="0" orientation="landscape"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B2A5-241A-41FB-8F3F-EBE540DB4748}">
  <sheetPr>
    <tabColor rgb="FFFFFF00"/>
  </sheetPr>
  <dimension ref="B1:U12"/>
  <sheetViews>
    <sheetView showGridLines="0" showRowColHeaders="0" workbookViewId="0">
      <selection activeCell="L5" sqref="L5:U7"/>
    </sheetView>
  </sheetViews>
  <sheetFormatPr defaultRowHeight="14.5" x14ac:dyDescent="0.35"/>
  <cols>
    <col min="5" max="5" width="22.81640625" customWidth="1"/>
    <col min="6" max="6" width="10.26953125" bestFit="1" customWidth="1"/>
    <col min="9" max="9" width="28.7265625" customWidth="1"/>
    <col min="11" max="11" width="9" customWidth="1"/>
    <col min="13" max="13" width="40.81640625" customWidth="1"/>
  </cols>
  <sheetData>
    <row r="1" spans="2:21" ht="116.5" customHeight="1" x14ac:dyDescent="0.35">
      <c r="B1" s="577" t="s">
        <v>1111</v>
      </c>
      <c r="C1" s="577"/>
      <c r="D1" s="577"/>
      <c r="E1" s="577"/>
      <c r="F1" s="577"/>
      <c r="G1" s="577"/>
      <c r="H1" s="577"/>
      <c r="I1" s="577"/>
      <c r="J1" s="577"/>
      <c r="K1" s="577"/>
      <c r="L1" s="578" t="s">
        <v>1211</v>
      </c>
      <c r="M1" s="578"/>
      <c r="N1" s="578"/>
      <c r="O1" s="578"/>
      <c r="P1" s="578"/>
      <c r="Q1" s="578"/>
      <c r="R1" s="578"/>
      <c r="S1" s="578"/>
      <c r="T1" s="578"/>
      <c r="U1" s="578"/>
    </row>
    <row r="2" spans="2:21" s="72" customFormat="1" ht="34.5" customHeight="1" x14ac:dyDescent="0.55000000000000004">
      <c r="B2" s="573" t="s">
        <v>1110</v>
      </c>
      <c r="C2" s="574"/>
      <c r="D2" s="574"/>
      <c r="E2" s="574"/>
      <c r="F2" s="574"/>
      <c r="G2" s="574"/>
      <c r="H2" s="574"/>
      <c r="I2" s="574"/>
      <c r="J2" s="574"/>
      <c r="K2" s="574"/>
      <c r="L2" s="574"/>
      <c r="M2" s="574"/>
      <c r="N2" s="574"/>
      <c r="O2" s="574"/>
      <c r="P2" s="574"/>
      <c r="Q2" s="574"/>
      <c r="R2" s="574"/>
      <c r="S2" s="574"/>
      <c r="T2" s="574"/>
      <c r="U2" s="574"/>
    </row>
    <row r="3" spans="2:21" s="72" customFormat="1" ht="24.5" hidden="1" customHeight="1" x14ac:dyDescent="0.55000000000000004">
      <c r="B3" s="579" t="s">
        <v>359</v>
      </c>
      <c r="C3" s="580"/>
      <c r="D3" s="580"/>
      <c r="E3" s="580"/>
      <c r="F3" s="239">
        <v>0.35</v>
      </c>
      <c r="G3" s="580"/>
      <c r="H3" s="580"/>
      <c r="I3" s="580"/>
      <c r="J3" s="240"/>
      <c r="K3" s="241"/>
      <c r="L3" s="594" t="s">
        <v>859</v>
      </c>
      <c r="M3" s="595"/>
      <c r="N3" s="595"/>
      <c r="O3" s="595"/>
      <c r="P3" s="595"/>
      <c r="Q3" s="595"/>
      <c r="R3" s="595"/>
      <c r="S3" s="595"/>
      <c r="T3" s="595"/>
      <c r="U3" s="595"/>
    </row>
    <row r="4" spans="2:21" s="1" customFormat="1" ht="63" customHeight="1" x14ac:dyDescent="0.35">
      <c r="B4" s="581" t="s">
        <v>360</v>
      </c>
      <c r="C4" s="582"/>
      <c r="D4" s="582"/>
      <c r="E4" s="582"/>
      <c r="F4" s="582"/>
      <c r="G4" s="582"/>
      <c r="H4" s="582"/>
      <c r="I4" s="582"/>
      <c r="J4" s="582"/>
      <c r="K4" s="582"/>
      <c r="L4" s="591" t="s">
        <v>1090</v>
      </c>
      <c r="M4" s="592"/>
      <c r="N4" s="592"/>
      <c r="O4" s="592"/>
      <c r="P4" s="592"/>
      <c r="Q4" s="592"/>
      <c r="R4" s="592"/>
      <c r="S4" s="592"/>
      <c r="T4" s="592"/>
      <c r="U4" s="593"/>
    </row>
    <row r="5" spans="2:21" s="73" customFormat="1" ht="295.5" customHeight="1" x14ac:dyDescent="0.35">
      <c r="B5" s="583" t="s">
        <v>1209</v>
      </c>
      <c r="C5" s="584"/>
      <c r="D5" s="584"/>
      <c r="E5" s="584"/>
      <c r="F5" s="584"/>
      <c r="G5" s="584"/>
      <c r="H5" s="584"/>
      <c r="I5" s="584"/>
      <c r="J5" s="584"/>
      <c r="K5" s="584"/>
      <c r="L5" s="585" t="s">
        <v>1208</v>
      </c>
      <c r="M5" s="586"/>
      <c r="N5" s="586"/>
      <c r="O5" s="586"/>
      <c r="P5" s="586"/>
      <c r="Q5" s="586"/>
      <c r="R5" s="586"/>
      <c r="S5" s="586"/>
      <c r="T5" s="586"/>
      <c r="U5" s="587"/>
    </row>
    <row r="6" spans="2:21" ht="55.5" customHeight="1" x14ac:dyDescent="0.35">
      <c r="B6" s="581" t="s">
        <v>361</v>
      </c>
      <c r="C6" s="582"/>
      <c r="D6" s="582"/>
      <c r="E6" s="582"/>
      <c r="F6" s="582"/>
      <c r="G6" s="582"/>
      <c r="H6" s="582"/>
      <c r="I6" s="582"/>
      <c r="J6" s="582"/>
      <c r="K6" s="582"/>
      <c r="L6" s="585"/>
      <c r="M6" s="586"/>
      <c r="N6" s="586"/>
      <c r="O6" s="586"/>
      <c r="P6" s="586"/>
      <c r="Q6" s="586"/>
      <c r="R6" s="586"/>
      <c r="S6" s="586"/>
      <c r="T6" s="586"/>
      <c r="U6" s="587"/>
    </row>
    <row r="7" spans="2:21" ht="401.5" customHeight="1" x14ac:dyDescent="0.35">
      <c r="B7" s="575" t="s">
        <v>1213</v>
      </c>
      <c r="C7" s="576"/>
      <c r="D7" s="576"/>
      <c r="E7" s="576"/>
      <c r="F7" s="576"/>
      <c r="G7" s="576"/>
      <c r="H7" s="576"/>
      <c r="I7" s="576"/>
      <c r="J7" s="576"/>
      <c r="K7" s="576"/>
      <c r="L7" s="588"/>
      <c r="M7" s="589"/>
      <c r="N7" s="589"/>
      <c r="O7" s="589"/>
      <c r="P7" s="589"/>
      <c r="Q7" s="589"/>
      <c r="R7" s="589"/>
      <c r="S7" s="589"/>
      <c r="T7" s="589"/>
      <c r="U7" s="590"/>
    </row>
    <row r="8" spans="2:21" ht="27" customHeight="1" x14ac:dyDescent="0.35"/>
    <row r="12" spans="2:21" ht="17.25" customHeight="1" x14ac:dyDescent="0.35"/>
  </sheetData>
  <sheetProtection algorithmName="SHA-512" hashValue="cAQOLfd8aQd64TjblpAWDDJZleI7rgoT6Daer1WF4J/NkbQ0iXxEhsyLhFl2wfUWeyexy86vLhaO/6CAgXJuKg==" saltValue="abZ81FmaYaWpJrHNuuh9hw==" spinCount="100000" sheet="1" objects="1" scenarios="1" selectLockedCells="1"/>
  <customSheetViews>
    <customSheetView guid="{A80F7869-A93A-4117-BD30-1745F1AC745F}" topLeftCell="A7">
      <selection activeCell="A6" sqref="A6:J6"/>
    </customSheetView>
  </customSheetViews>
  <mergeCells count="12">
    <mergeCell ref="B2:U2"/>
    <mergeCell ref="B7:K7"/>
    <mergeCell ref="B1:K1"/>
    <mergeCell ref="L1:U1"/>
    <mergeCell ref="B3:E3"/>
    <mergeCell ref="G3:I3"/>
    <mergeCell ref="B4:K4"/>
    <mergeCell ref="B5:K5"/>
    <mergeCell ref="B6:K6"/>
    <mergeCell ref="L5:U7"/>
    <mergeCell ref="L4:U4"/>
    <mergeCell ref="L3:U3"/>
  </mergeCells>
  <pageMargins left="0.7" right="0.7" top="0.75" bottom="0.75" header="0.3" footer="0.3"/>
  <pageSetup orientation="landscape" horizontalDpi="360" verticalDpi="36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2A30-40F1-4E7B-9136-3D5FAF2A1ABC}">
  <sheetPr>
    <tabColor theme="9" tint="0.39997558519241921"/>
  </sheetPr>
  <dimension ref="B1:KV135"/>
  <sheetViews>
    <sheetView showGridLines="0" showRowColHeaders="0" topLeftCell="A2" zoomScaleNormal="100" workbookViewId="0">
      <selection activeCell="E30" sqref="E30"/>
    </sheetView>
  </sheetViews>
  <sheetFormatPr defaultColWidth="8.7265625" defaultRowHeight="14.5" x14ac:dyDescent="0.35"/>
  <cols>
    <col min="2" max="2" width="7.81640625" customWidth="1"/>
    <col min="3" max="3" width="10.453125" customWidth="1"/>
    <col min="4" max="12" width="13" customWidth="1"/>
    <col min="13" max="13" width="13.1796875" customWidth="1"/>
    <col min="14" max="19" width="13" customWidth="1"/>
    <col min="20" max="21" width="12.1796875" customWidth="1"/>
    <col min="22" max="22" width="12.54296875" customWidth="1"/>
    <col min="23" max="23" width="11.453125" customWidth="1"/>
    <col min="24" max="24" width="15.26953125" customWidth="1"/>
  </cols>
  <sheetData>
    <row r="1" spans="2:23" s="1" customFormat="1" ht="39.65" hidden="1" customHeight="1" thickBot="1" x14ac:dyDescent="0.4">
      <c r="B1" s="249" t="s">
        <v>362</v>
      </c>
      <c r="C1" s="250"/>
      <c r="D1" s="250"/>
      <c r="E1" s="250"/>
      <c r="F1" s="138">
        <f>'READ THIS FIRST'!F3</f>
        <v>0.35</v>
      </c>
      <c r="G1" s="251" t="s">
        <v>363</v>
      </c>
      <c r="H1" s="251"/>
      <c r="I1" s="251"/>
      <c r="J1" s="139">
        <f>'READ THIS FIRST'!J3</f>
        <v>0</v>
      </c>
      <c r="K1" s="140">
        <f>(100-J1)/100</f>
        <v>1</v>
      </c>
      <c r="L1" s="141" t="s">
        <v>827</v>
      </c>
      <c r="M1" s="142"/>
      <c r="N1" s="142"/>
      <c r="O1"/>
      <c r="P1"/>
      <c r="Q1"/>
      <c r="R1"/>
      <c r="S1"/>
      <c r="T1"/>
      <c r="U1"/>
    </row>
    <row r="2" spans="2:23" ht="18" customHeight="1" x14ac:dyDescent="0.35">
      <c r="B2" s="602" t="s">
        <v>364</v>
      </c>
      <c r="C2" s="602"/>
      <c r="D2" s="602"/>
      <c r="E2" s="602"/>
      <c r="F2" s="602"/>
      <c r="G2" s="602"/>
      <c r="H2" s="602"/>
      <c r="I2" s="602"/>
      <c r="J2" s="602"/>
      <c r="K2" s="602"/>
      <c r="L2" s="602"/>
      <c r="M2" s="602"/>
      <c r="N2" s="602"/>
      <c r="O2" s="602"/>
      <c r="P2" s="602"/>
      <c r="Q2" s="602"/>
      <c r="R2" s="248"/>
      <c r="S2" s="248"/>
      <c r="T2" s="248"/>
      <c r="U2" s="248"/>
      <c r="V2" s="248"/>
      <c r="W2" s="248"/>
    </row>
    <row r="3" spans="2:23" ht="12.75" customHeight="1" x14ac:dyDescent="0.35">
      <c r="B3" s="603" t="s">
        <v>862</v>
      </c>
      <c r="C3" s="603"/>
      <c r="D3" s="603"/>
      <c r="E3" s="603"/>
      <c r="F3" s="603"/>
      <c r="G3" s="603"/>
      <c r="H3" s="603"/>
      <c r="I3" s="603"/>
      <c r="J3" s="603"/>
      <c r="K3" s="603"/>
      <c r="L3" s="603"/>
      <c r="M3" s="603"/>
      <c r="N3" s="603"/>
      <c r="O3" s="603"/>
      <c r="P3" s="603"/>
      <c r="Q3" s="603"/>
      <c r="R3" s="248"/>
      <c r="S3" s="248"/>
      <c r="T3" s="248"/>
      <c r="U3" s="248"/>
      <c r="V3" s="248"/>
      <c r="W3" s="248"/>
    </row>
    <row r="4" spans="2:23" ht="6.75" customHeight="1" thickBot="1" x14ac:dyDescent="0.4">
      <c r="B4" s="143"/>
      <c r="C4" s="143"/>
      <c r="D4" s="143"/>
      <c r="E4" s="143"/>
      <c r="F4" s="143"/>
      <c r="G4" s="143"/>
      <c r="H4" s="143"/>
      <c r="I4" s="143"/>
      <c r="J4" s="143"/>
      <c r="K4" s="143"/>
      <c r="L4" s="143"/>
    </row>
    <row r="5" spans="2:23" s="145" customFormat="1" ht="34.5" customHeight="1" thickBot="1" x14ac:dyDescent="0.4">
      <c r="B5" s="611" t="s">
        <v>993</v>
      </c>
      <c r="C5" s="612"/>
      <c r="D5" s="612"/>
      <c r="E5" s="612"/>
      <c r="F5" s="613"/>
      <c r="G5" s="613"/>
      <c r="H5" s="613"/>
      <c r="I5" s="612"/>
      <c r="J5" s="612"/>
      <c r="K5" s="613"/>
      <c r="L5" s="613"/>
      <c r="M5" s="614"/>
      <c r="N5" s="552"/>
      <c r="P5" s="144"/>
    </row>
    <row r="6" spans="2:23" ht="49" customHeight="1" thickBot="1" x14ac:dyDescent="0.4">
      <c r="B6" s="609" t="s">
        <v>860</v>
      </c>
      <c r="C6" s="646" t="s">
        <v>696</v>
      </c>
      <c r="D6" s="647"/>
      <c r="E6" s="265">
        <v>20</v>
      </c>
      <c r="F6" s="648" t="s">
        <v>984</v>
      </c>
      <c r="G6" s="649"/>
      <c r="H6" s="650"/>
      <c r="I6" s="645" t="s">
        <v>365</v>
      </c>
      <c r="J6" s="645"/>
      <c r="K6" s="232"/>
      <c r="L6" s="630"/>
      <c r="M6" s="631"/>
      <c r="N6" s="651" t="s">
        <v>1212</v>
      </c>
      <c r="O6" s="652"/>
      <c r="P6" s="618" t="s">
        <v>1092</v>
      </c>
      <c r="Q6" s="619"/>
      <c r="R6" s="618" t="s">
        <v>1093</v>
      </c>
      <c r="S6" s="652"/>
      <c r="T6" s="618" t="s">
        <v>1094</v>
      </c>
      <c r="U6" s="619"/>
    </row>
    <row r="7" spans="2:23" ht="20.25" customHeight="1" thickBot="1" x14ac:dyDescent="0.4">
      <c r="B7" s="610"/>
      <c r="C7" s="668"/>
      <c r="D7" s="668"/>
      <c r="E7" s="668"/>
      <c r="F7" s="222" t="s">
        <v>370</v>
      </c>
      <c r="G7" s="222" t="s">
        <v>371</v>
      </c>
      <c r="H7" s="222" t="s">
        <v>372</v>
      </c>
      <c r="I7" s="331" t="s">
        <v>373</v>
      </c>
      <c r="J7" s="331" t="s">
        <v>374</v>
      </c>
      <c r="K7" s="222" t="s">
        <v>375</v>
      </c>
      <c r="L7" s="632"/>
      <c r="M7" s="633"/>
      <c r="N7" s="653"/>
      <c r="O7" s="654"/>
      <c r="P7" s="620"/>
      <c r="Q7" s="621"/>
      <c r="R7" s="666"/>
      <c r="S7" s="654"/>
      <c r="T7" s="620"/>
      <c r="U7" s="621"/>
    </row>
    <row r="8" spans="2:23" ht="42" customHeight="1" thickBot="1" x14ac:dyDescent="0.4">
      <c r="B8" s="609"/>
      <c r="C8" s="669" t="s">
        <v>501</v>
      </c>
      <c r="D8" s="670"/>
      <c r="E8" s="671"/>
      <c r="F8" s="282"/>
      <c r="G8" s="282"/>
      <c r="H8" s="282"/>
      <c r="I8" s="282"/>
      <c r="J8" s="282"/>
      <c r="K8" s="282"/>
      <c r="L8" s="634"/>
      <c r="M8" s="633"/>
      <c r="N8" s="653"/>
      <c r="O8" s="654"/>
      <c r="P8" s="620"/>
      <c r="Q8" s="621"/>
      <c r="R8" s="666"/>
      <c r="S8" s="654"/>
      <c r="T8" s="620"/>
      <c r="U8" s="621"/>
    </row>
    <row r="9" spans="2:23" ht="24" customHeight="1" x14ac:dyDescent="0.35">
      <c r="B9" s="610"/>
      <c r="C9" s="643" t="s">
        <v>697</v>
      </c>
      <c r="D9" s="643"/>
      <c r="E9" s="643"/>
      <c r="F9" s="223" t="s">
        <v>14</v>
      </c>
      <c r="G9" s="223" t="s">
        <v>14</v>
      </c>
      <c r="H9" s="223" t="s">
        <v>14</v>
      </c>
      <c r="I9" s="223" t="s">
        <v>15</v>
      </c>
      <c r="J9" s="223" t="s">
        <v>16</v>
      </c>
      <c r="K9" s="223" t="s">
        <v>72</v>
      </c>
      <c r="L9" s="632"/>
      <c r="M9" s="633"/>
      <c r="N9" s="653"/>
      <c r="O9" s="654"/>
      <c r="P9" s="620"/>
      <c r="Q9" s="621"/>
      <c r="R9" s="666"/>
      <c r="S9" s="654"/>
      <c r="T9" s="620"/>
      <c r="U9" s="621"/>
    </row>
    <row r="10" spans="2:23" ht="24" customHeight="1" x14ac:dyDescent="0.35">
      <c r="B10" s="610"/>
      <c r="C10" s="615" t="s">
        <v>378</v>
      </c>
      <c r="D10" s="615"/>
      <c r="E10" s="615"/>
      <c r="F10" s="134" t="s">
        <v>81</v>
      </c>
      <c r="G10" s="134" t="s">
        <v>82</v>
      </c>
      <c r="H10" s="134" t="s">
        <v>81</v>
      </c>
      <c r="I10" s="134" t="s">
        <v>81</v>
      </c>
      <c r="J10" s="134" t="s">
        <v>81</v>
      </c>
      <c r="K10" s="134" t="s">
        <v>86</v>
      </c>
      <c r="L10" s="632"/>
      <c r="M10" s="633"/>
      <c r="N10" s="653"/>
      <c r="O10" s="654"/>
      <c r="P10" s="620"/>
      <c r="Q10" s="621"/>
      <c r="R10" s="666"/>
      <c r="S10" s="654"/>
      <c r="T10" s="620"/>
      <c r="U10" s="621"/>
    </row>
    <row r="11" spans="2:23" ht="24" customHeight="1" x14ac:dyDescent="0.35">
      <c r="B11" s="610"/>
      <c r="C11" s="616" t="s">
        <v>1096</v>
      </c>
      <c r="D11" s="616"/>
      <c r="E11" s="616"/>
      <c r="F11" s="135" t="s">
        <v>79</v>
      </c>
      <c r="G11" s="135" t="s">
        <v>79</v>
      </c>
      <c r="H11" s="135" t="s">
        <v>79</v>
      </c>
      <c r="I11" s="135" t="s">
        <v>79</v>
      </c>
      <c r="J11" s="135" t="s">
        <v>79</v>
      </c>
      <c r="K11" s="135" t="s">
        <v>79</v>
      </c>
      <c r="L11" s="632"/>
      <c r="M11" s="633"/>
      <c r="N11" s="653"/>
      <c r="O11" s="654"/>
      <c r="P11" s="620"/>
      <c r="Q11" s="621"/>
      <c r="R11" s="666"/>
      <c r="S11" s="654"/>
      <c r="T11" s="620"/>
      <c r="U11" s="621"/>
    </row>
    <row r="12" spans="2:23" ht="26.25" customHeight="1" x14ac:dyDescent="0.35">
      <c r="B12" s="610"/>
      <c r="C12" s="617" t="s">
        <v>1091</v>
      </c>
      <c r="D12" s="617"/>
      <c r="E12" s="617"/>
      <c r="F12" s="135" t="s">
        <v>379</v>
      </c>
      <c r="G12" s="135" t="s">
        <v>379</v>
      </c>
      <c r="H12" s="135" t="s">
        <v>379</v>
      </c>
      <c r="I12" s="135" t="s">
        <v>379</v>
      </c>
      <c r="J12" s="135" t="s">
        <v>379</v>
      </c>
      <c r="K12" s="135" t="s">
        <v>379</v>
      </c>
      <c r="L12" s="632"/>
      <c r="M12" s="633"/>
      <c r="N12" s="653"/>
      <c r="O12" s="654"/>
      <c r="P12" s="620"/>
      <c r="Q12" s="621"/>
      <c r="R12" s="666"/>
      <c r="S12" s="654"/>
      <c r="T12" s="620"/>
      <c r="U12" s="621"/>
    </row>
    <row r="13" spans="2:23" s="149" customFormat="1" ht="28.5" hidden="1" customHeight="1" x14ac:dyDescent="0.35">
      <c r="B13" s="217" t="s">
        <v>381</v>
      </c>
      <c r="C13" s="147"/>
      <c r="D13" s="147"/>
      <c r="E13" s="147"/>
      <c r="F13" s="148" t="str">
        <f t="shared" ref="F13:K13" si="0">F9&amp;F7</f>
        <v>A4Location 1</v>
      </c>
      <c r="G13" s="148" t="str">
        <f t="shared" si="0"/>
        <v>A4Location 2</v>
      </c>
      <c r="H13" s="148" t="str">
        <f t="shared" si="0"/>
        <v>A4Location 3</v>
      </c>
      <c r="I13" s="148" t="str">
        <f t="shared" si="0"/>
        <v>A3Location 4</v>
      </c>
      <c r="J13" s="148" t="str">
        <f t="shared" si="0"/>
        <v>A2Location 5</v>
      </c>
      <c r="K13" s="148" t="str">
        <f t="shared" si="0"/>
        <v>N/ALocation 6</v>
      </c>
      <c r="L13" s="632"/>
      <c r="M13" s="633"/>
      <c r="N13" s="653"/>
      <c r="O13" s="654"/>
      <c r="P13" s="620"/>
      <c r="Q13" s="621"/>
      <c r="R13" s="666"/>
      <c r="S13" s="654"/>
      <c r="T13" s="620"/>
      <c r="U13" s="621"/>
    </row>
    <row r="14" spans="2:23" s="149" customFormat="1" ht="42.65" hidden="1" customHeight="1" x14ac:dyDescent="0.35">
      <c r="B14" s="217" t="s">
        <v>381</v>
      </c>
      <c r="C14" s="150"/>
      <c r="D14" s="150"/>
      <c r="E14" s="150"/>
      <c r="F14" s="151" t="str">
        <f t="shared" ref="F14:K14" si="1">F9&amp;F10&amp;$I$6</f>
        <v>A41 COLOURSTANDARD</v>
      </c>
      <c r="G14" s="151" t="str">
        <f t="shared" si="1"/>
        <v>A42 COLOURSSTANDARD</v>
      </c>
      <c r="H14" s="151" t="str">
        <f t="shared" si="1"/>
        <v>A41 COLOURSTANDARD</v>
      </c>
      <c r="I14" s="151" t="str">
        <f t="shared" si="1"/>
        <v>A31 COLOURSTANDARD</v>
      </c>
      <c r="J14" s="151" t="str">
        <f t="shared" si="1"/>
        <v>A21 COLOURSTANDARD</v>
      </c>
      <c r="K14" s="151" t="str">
        <f t="shared" si="1"/>
        <v>N/A6 COLOURSSTANDARD</v>
      </c>
      <c r="L14" s="632"/>
      <c r="M14" s="633"/>
      <c r="N14" s="653"/>
      <c r="O14" s="654"/>
      <c r="P14" s="620"/>
      <c r="Q14" s="621"/>
      <c r="R14" s="666"/>
      <c r="S14" s="654"/>
      <c r="T14" s="620"/>
      <c r="U14" s="621"/>
    </row>
    <row r="15" spans="2:23" s="149" customFormat="1" ht="26.5" hidden="1" customHeight="1" x14ac:dyDescent="0.35">
      <c r="B15" s="217" t="s">
        <v>381</v>
      </c>
      <c r="C15" s="644" t="s">
        <v>382</v>
      </c>
      <c r="D15" s="644"/>
      <c r="E15" s="644"/>
      <c r="F15" s="136">
        <f t="shared" ref="F15:K15" si="2">INDEX(SCREENCOST,MATCH(F11,PRINTSCREEN,0),MATCH(F14,PRINTCOLOURS,0))</f>
        <v>46.429500000000004</v>
      </c>
      <c r="G15" s="136">
        <f t="shared" si="2"/>
        <v>92.859000000000009</v>
      </c>
      <c r="H15" s="136">
        <f t="shared" si="2"/>
        <v>46.429500000000004</v>
      </c>
      <c r="I15" s="136">
        <f t="shared" si="2"/>
        <v>60.359000000000002</v>
      </c>
      <c r="J15" s="136">
        <f t="shared" si="2"/>
        <v>83.570499999999996</v>
      </c>
      <c r="K15" s="136">
        <f t="shared" si="2"/>
        <v>0</v>
      </c>
      <c r="L15" s="632"/>
      <c r="M15" s="633"/>
      <c r="N15" s="653"/>
      <c r="O15" s="654"/>
      <c r="P15" s="620"/>
      <c r="Q15" s="621"/>
      <c r="R15" s="666"/>
      <c r="S15" s="654"/>
      <c r="T15" s="620"/>
      <c r="U15" s="621"/>
    </row>
    <row r="16" spans="2:23" s="149" customFormat="1" ht="26.5" hidden="1" customHeight="1" x14ac:dyDescent="0.35">
      <c r="B16" s="217" t="s">
        <v>381</v>
      </c>
      <c r="C16" s="624" t="s">
        <v>383</v>
      </c>
      <c r="D16" s="624"/>
      <c r="E16" s="624"/>
      <c r="F16" s="136">
        <f t="shared" ref="F16:K16" si="3">INDEX(UNDERBASE,MATCH(F12,ADDSCREEB,0),MATCH(F9,SCREENSIZE,0))</f>
        <v>0</v>
      </c>
      <c r="G16" s="136">
        <f t="shared" si="3"/>
        <v>0</v>
      </c>
      <c r="H16" s="136">
        <f t="shared" si="3"/>
        <v>0</v>
      </c>
      <c r="I16" s="136">
        <f t="shared" si="3"/>
        <v>0</v>
      </c>
      <c r="J16" s="136">
        <f t="shared" si="3"/>
        <v>0</v>
      </c>
      <c r="K16" s="136">
        <f t="shared" si="3"/>
        <v>0</v>
      </c>
      <c r="L16" s="632"/>
      <c r="M16" s="633"/>
      <c r="N16" s="653"/>
      <c r="O16" s="654"/>
      <c r="P16" s="620"/>
      <c r="Q16" s="621"/>
      <c r="R16" s="666"/>
      <c r="S16" s="654"/>
      <c r="T16" s="620"/>
      <c r="U16" s="621"/>
    </row>
    <row r="17" spans="2:27" ht="25.5" customHeight="1" x14ac:dyDescent="0.35">
      <c r="B17" s="218"/>
      <c r="C17" s="625" t="s">
        <v>384</v>
      </c>
      <c r="D17" s="625"/>
      <c r="E17" s="625"/>
      <c r="F17" s="264">
        <f t="shared" ref="F17:K18" si="4">INDEX(BREAKDOWNTABLE,MATCH($C17,BREAKDOWN,0),MATCH(F$55,BREAKCOLOURS,0))</f>
        <v>6.1777230483430348</v>
      </c>
      <c r="G17" s="264">
        <f t="shared" si="4"/>
        <v>7.9157787846583938</v>
      </c>
      <c r="H17" s="264">
        <f t="shared" si="4"/>
        <v>6.1777230483430348</v>
      </c>
      <c r="I17" s="264">
        <f t="shared" si="4"/>
        <v>8.5992249065170938</v>
      </c>
      <c r="J17" s="264">
        <f t="shared" si="4"/>
        <v>13.901947954860129</v>
      </c>
      <c r="K17" s="264">
        <f t="shared" si="4"/>
        <v>0</v>
      </c>
      <c r="L17" s="632"/>
      <c r="M17" s="633"/>
      <c r="N17" s="653"/>
      <c r="O17" s="654"/>
      <c r="P17" s="620"/>
      <c r="Q17" s="621"/>
      <c r="R17" s="666"/>
      <c r="S17" s="654"/>
      <c r="T17" s="620"/>
      <c r="U17" s="621"/>
    </row>
    <row r="18" spans="2:27" ht="25.5" customHeight="1" thickBot="1" x14ac:dyDescent="0.4">
      <c r="B18" s="218"/>
      <c r="C18" s="615" t="s">
        <v>385</v>
      </c>
      <c r="D18" s="615"/>
      <c r="E18" s="615"/>
      <c r="F18" s="137">
        <f t="shared" si="4"/>
        <v>46.429500000000004</v>
      </c>
      <c r="G18" s="137">
        <f t="shared" si="4"/>
        <v>92.859000000000009</v>
      </c>
      <c r="H18" s="137">
        <f t="shared" si="4"/>
        <v>46.429500000000004</v>
      </c>
      <c r="I18" s="137">
        <f t="shared" si="4"/>
        <v>60.359000000000002</v>
      </c>
      <c r="J18" s="137">
        <f t="shared" si="4"/>
        <v>83.570499999999996</v>
      </c>
      <c r="K18" s="137">
        <f t="shared" si="4"/>
        <v>0</v>
      </c>
      <c r="L18" s="635"/>
      <c r="M18" s="636"/>
      <c r="N18" s="655"/>
      <c r="O18" s="656"/>
      <c r="P18" s="622"/>
      <c r="Q18" s="623"/>
      <c r="R18" s="667"/>
      <c r="S18" s="656"/>
      <c r="T18" s="622"/>
      <c r="U18" s="623"/>
    </row>
    <row r="19" spans="2:27" ht="25.5" customHeight="1" x14ac:dyDescent="0.35">
      <c r="B19" s="628" t="s">
        <v>386</v>
      </c>
      <c r="C19" s="629"/>
      <c r="D19" s="629"/>
      <c r="E19" s="629"/>
      <c r="F19" s="553">
        <f t="shared" ref="F19:K20" si="5">INDEX(BREAKDOWNTABLE,MATCH($B19,BREAKDOWN,0),MATCH(F$55,BREAKCOLOURS,0))</f>
        <v>8.499198048343036</v>
      </c>
      <c r="G19" s="553">
        <f t="shared" si="5"/>
        <v>12.558728784658395</v>
      </c>
      <c r="H19" s="553">
        <f t="shared" si="5"/>
        <v>8.499198048343036</v>
      </c>
      <c r="I19" s="553">
        <f t="shared" si="5"/>
        <v>11.617174906517093</v>
      </c>
      <c r="J19" s="553">
        <f t="shared" si="5"/>
        <v>18.080472954860127</v>
      </c>
      <c r="K19" s="553">
        <f t="shared" si="5"/>
        <v>0</v>
      </c>
      <c r="L19" s="553">
        <f>SUM(F19:K19)</f>
        <v>59.254772742721684</v>
      </c>
      <c r="M19" s="554" t="s">
        <v>837</v>
      </c>
      <c r="N19" s="637" t="s">
        <v>1098</v>
      </c>
      <c r="O19" s="638"/>
      <c r="P19" s="638"/>
      <c r="Q19" s="638"/>
      <c r="R19" s="638"/>
      <c r="S19" s="638"/>
      <c r="T19" s="638"/>
      <c r="U19" s="639"/>
    </row>
    <row r="20" spans="2:27" s="176" customFormat="1" ht="27" customHeight="1" x14ac:dyDescent="0.35">
      <c r="B20" s="626" t="s">
        <v>387</v>
      </c>
      <c r="C20" s="627"/>
      <c r="D20" s="627"/>
      <c r="E20" s="627"/>
      <c r="F20" s="283">
        <f t="shared" si="5"/>
        <v>169.98396096686071</v>
      </c>
      <c r="G20" s="283">
        <f t="shared" si="5"/>
        <v>251.1745756931679</v>
      </c>
      <c r="H20" s="283">
        <f t="shared" si="5"/>
        <v>169.98396096686071</v>
      </c>
      <c r="I20" s="283">
        <f t="shared" si="5"/>
        <v>232.34349813034189</v>
      </c>
      <c r="J20" s="283">
        <f t="shared" si="5"/>
        <v>361.60945909720255</v>
      </c>
      <c r="K20" s="283">
        <f t="shared" si="5"/>
        <v>0</v>
      </c>
      <c r="L20" s="283">
        <f>SUM(F20:K20)</f>
        <v>1185.0954548544337</v>
      </c>
      <c r="M20" s="284" t="s">
        <v>699</v>
      </c>
      <c r="N20" s="640"/>
      <c r="O20" s="641"/>
      <c r="P20" s="641"/>
      <c r="Q20" s="641"/>
      <c r="R20" s="641"/>
      <c r="S20" s="641"/>
      <c r="T20" s="641"/>
      <c r="U20" s="642"/>
    </row>
    <row r="21" spans="2:27" ht="25" customHeight="1" x14ac:dyDescent="0.35">
      <c r="B21" s="604" t="s">
        <v>1081</v>
      </c>
      <c r="C21" s="605"/>
      <c r="D21" s="605"/>
      <c r="E21" s="605"/>
      <c r="F21" s="605"/>
      <c r="G21" s="605"/>
      <c r="H21" s="605"/>
      <c r="I21" s="605"/>
      <c r="J21" s="605"/>
      <c r="K21" s="605"/>
      <c r="L21" s="605"/>
      <c r="M21" s="606"/>
      <c r="N21" s="640"/>
      <c r="O21" s="641"/>
      <c r="P21" s="641"/>
      <c r="Q21" s="641"/>
      <c r="R21" s="641"/>
      <c r="S21" s="641"/>
      <c r="T21" s="641"/>
      <c r="U21" s="642"/>
    </row>
    <row r="22" spans="2:27" ht="241" customHeight="1" thickBot="1" x14ac:dyDescent="0.4">
      <c r="B22" s="514"/>
      <c r="C22" s="515"/>
      <c r="D22" s="515"/>
      <c r="E22" s="515"/>
      <c r="F22" s="515"/>
      <c r="G22" s="515"/>
      <c r="H22" s="515"/>
      <c r="I22" s="515"/>
      <c r="J22" s="515"/>
      <c r="K22" s="515"/>
      <c r="L22" s="515"/>
      <c r="M22" s="515"/>
      <c r="N22" s="515"/>
      <c r="O22" s="516"/>
      <c r="P22" s="516"/>
      <c r="Q22" s="517"/>
      <c r="R22" s="518"/>
      <c r="S22" s="518"/>
      <c r="T22" s="518"/>
      <c r="U22" s="519"/>
    </row>
    <row r="23" spans="2:27" ht="29.15" customHeight="1" x14ac:dyDescent="0.35">
      <c r="B23" s="520"/>
      <c r="C23" s="657" t="s">
        <v>994</v>
      </c>
      <c r="D23" s="658"/>
      <c r="E23" s="658"/>
      <c r="F23" s="658"/>
      <c r="G23" s="658"/>
      <c r="H23" s="658"/>
      <c r="I23" s="658"/>
      <c r="J23" s="658"/>
      <c r="K23" s="658"/>
      <c r="L23" s="658"/>
      <c r="M23" s="658"/>
      <c r="N23" s="658"/>
      <c r="O23" s="658"/>
      <c r="P23" s="658"/>
      <c r="Q23" s="658"/>
      <c r="R23" s="658"/>
      <c r="S23" s="659"/>
      <c r="U23" s="521"/>
    </row>
    <row r="24" spans="2:27" ht="34.5" customHeight="1" x14ac:dyDescent="0.35">
      <c r="B24" s="520"/>
      <c r="C24" s="607"/>
      <c r="D24" s="607"/>
      <c r="E24" s="608" t="s">
        <v>366</v>
      </c>
      <c r="F24" s="608"/>
      <c r="G24" s="227" t="s">
        <v>82</v>
      </c>
      <c r="H24" s="502" t="s">
        <v>367</v>
      </c>
      <c r="I24" s="227" t="s">
        <v>365</v>
      </c>
      <c r="J24" s="228" t="s">
        <v>1082</v>
      </c>
      <c r="K24" s="229" t="s">
        <v>79</v>
      </c>
      <c r="L24" s="608" t="s">
        <v>1097</v>
      </c>
      <c r="M24" s="608"/>
      <c r="N24" s="660" t="s">
        <v>1086</v>
      </c>
      <c r="O24" s="660"/>
      <c r="P24" s="660"/>
      <c r="Q24" s="660"/>
      <c r="R24" s="660"/>
      <c r="S24" s="660"/>
      <c r="U24" s="521"/>
    </row>
    <row r="25" spans="2:27" s="162" customFormat="1" ht="19.5" hidden="1" customHeight="1" x14ac:dyDescent="0.35">
      <c r="B25" s="522" t="s">
        <v>785</v>
      </c>
      <c r="C25" s="346"/>
      <c r="D25" s="230">
        <f t="shared" ref="D25:S25" si="6">INDEX(SCREENCOST,MATCH($K$24,PRINTSCREEN,0),MATCH($T31,PRINTCOLOURS,0))</f>
        <v>92.859000000000009</v>
      </c>
      <c r="E25" s="230">
        <f t="shared" si="6"/>
        <v>92.859000000000009</v>
      </c>
      <c r="F25" s="230">
        <f t="shared" si="6"/>
        <v>92.859000000000009</v>
      </c>
      <c r="G25" s="230">
        <f t="shared" si="6"/>
        <v>92.859000000000009</v>
      </c>
      <c r="H25" s="230">
        <f t="shared" si="6"/>
        <v>92.859000000000009</v>
      </c>
      <c r="I25" s="230">
        <f t="shared" si="6"/>
        <v>92.859000000000009</v>
      </c>
      <c r="J25" s="230">
        <f t="shared" si="6"/>
        <v>92.859000000000009</v>
      </c>
      <c r="K25" s="230">
        <f t="shared" si="6"/>
        <v>92.859000000000009</v>
      </c>
      <c r="L25" s="230">
        <f t="shared" si="6"/>
        <v>92.859000000000009</v>
      </c>
      <c r="M25" s="230">
        <f t="shared" si="6"/>
        <v>92.859000000000009</v>
      </c>
      <c r="N25" s="230">
        <f t="shared" si="6"/>
        <v>92.859000000000009</v>
      </c>
      <c r="O25" s="230">
        <f t="shared" si="6"/>
        <v>92.859000000000009</v>
      </c>
      <c r="P25" s="230">
        <f t="shared" si="6"/>
        <v>92.859000000000009</v>
      </c>
      <c r="Q25" s="230">
        <f t="shared" si="6"/>
        <v>92.859000000000009</v>
      </c>
      <c r="R25" s="230">
        <f t="shared" si="6"/>
        <v>92.859000000000009</v>
      </c>
      <c r="S25" s="230">
        <f t="shared" si="6"/>
        <v>92.859000000000009</v>
      </c>
      <c r="U25" s="523"/>
    </row>
    <row r="26" spans="2:27" s="162" customFormat="1" ht="19.5" hidden="1" customHeight="1" x14ac:dyDescent="0.35">
      <c r="B26" s="522" t="s">
        <v>785</v>
      </c>
      <c r="C26" s="346"/>
      <c r="D26" s="230">
        <f t="shared" ref="D26:S26" si="7">INDEX(SCREENCOST,MATCH($K$24,PRINTSCREEN,0),MATCH($T32,PRINTCOLOURS,0))</f>
        <v>74.282000000000011</v>
      </c>
      <c r="E26" s="230">
        <f t="shared" si="7"/>
        <v>74.282000000000011</v>
      </c>
      <c r="F26" s="230">
        <f t="shared" si="7"/>
        <v>74.282000000000011</v>
      </c>
      <c r="G26" s="230">
        <f t="shared" si="7"/>
        <v>74.282000000000011</v>
      </c>
      <c r="H26" s="230">
        <f t="shared" si="7"/>
        <v>74.282000000000011</v>
      </c>
      <c r="I26" s="230">
        <f t="shared" si="7"/>
        <v>74.282000000000011</v>
      </c>
      <c r="J26" s="230">
        <f t="shared" si="7"/>
        <v>74.282000000000011</v>
      </c>
      <c r="K26" s="230">
        <f t="shared" si="7"/>
        <v>74.282000000000011</v>
      </c>
      <c r="L26" s="230">
        <f t="shared" si="7"/>
        <v>74.282000000000011</v>
      </c>
      <c r="M26" s="230">
        <f t="shared" si="7"/>
        <v>74.282000000000011</v>
      </c>
      <c r="N26" s="230">
        <f t="shared" si="7"/>
        <v>74.282000000000011</v>
      </c>
      <c r="O26" s="230">
        <f t="shared" si="7"/>
        <v>74.282000000000011</v>
      </c>
      <c r="P26" s="230">
        <f t="shared" si="7"/>
        <v>74.282000000000011</v>
      </c>
      <c r="Q26" s="230">
        <f t="shared" si="7"/>
        <v>74.282000000000011</v>
      </c>
      <c r="R26" s="230">
        <f t="shared" si="7"/>
        <v>74.282000000000011</v>
      </c>
      <c r="S26" s="230">
        <f t="shared" si="7"/>
        <v>74.282000000000011</v>
      </c>
      <c r="U26" s="523"/>
    </row>
    <row r="27" spans="2:27" s="162" customFormat="1" ht="19.5" hidden="1" customHeight="1" x14ac:dyDescent="0.35">
      <c r="B27" s="522" t="s">
        <v>785</v>
      </c>
      <c r="C27" s="346"/>
      <c r="D27" s="230">
        <f t="shared" ref="D27:S27" si="8">INDEX(SCREENCOST,MATCH($K$24,PRINTSCREEN,0),MATCH($T33,PRINTCOLOURS,0))</f>
        <v>55.718000000000004</v>
      </c>
      <c r="E27" s="230">
        <f t="shared" si="8"/>
        <v>55.718000000000004</v>
      </c>
      <c r="F27" s="230">
        <f t="shared" si="8"/>
        <v>55.718000000000004</v>
      </c>
      <c r="G27" s="230">
        <f t="shared" si="8"/>
        <v>55.718000000000004</v>
      </c>
      <c r="H27" s="230">
        <f t="shared" si="8"/>
        <v>55.718000000000004</v>
      </c>
      <c r="I27" s="230">
        <f t="shared" si="8"/>
        <v>55.718000000000004</v>
      </c>
      <c r="J27" s="230">
        <f t="shared" si="8"/>
        <v>55.718000000000004</v>
      </c>
      <c r="K27" s="230">
        <f t="shared" si="8"/>
        <v>55.718000000000004</v>
      </c>
      <c r="L27" s="230">
        <f t="shared" si="8"/>
        <v>55.718000000000004</v>
      </c>
      <c r="M27" s="230">
        <f t="shared" si="8"/>
        <v>55.718000000000004</v>
      </c>
      <c r="N27" s="230">
        <f t="shared" si="8"/>
        <v>55.718000000000004</v>
      </c>
      <c r="O27" s="230">
        <f t="shared" si="8"/>
        <v>55.718000000000004</v>
      </c>
      <c r="P27" s="230">
        <f t="shared" si="8"/>
        <v>55.718000000000004</v>
      </c>
      <c r="Q27" s="230">
        <f t="shared" si="8"/>
        <v>55.718000000000004</v>
      </c>
      <c r="R27" s="230">
        <f t="shared" si="8"/>
        <v>55.718000000000004</v>
      </c>
      <c r="S27" s="230">
        <f t="shared" si="8"/>
        <v>55.718000000000004</v>
      </c>
      <c r="U27" s="523"/>
    </row>
    <row r="28" spans="2:27" s="162" customFormat="1" ht="19.5" hidden="1" customHeight="1" x14ac:dyDescent="0.35">
      <c r="B28" s="522" t="s">
        <v>785</v>
      </c>
      <c r="C28" s="347"/>
      <c r="D28" s="230">
        <f t="shared" ref="D28:S28" si="9">INDEX(SCREENCOST,MATCH($K$24,PRINTSCREEN,0),MATCH($T34,PRINTCOLOURS,0))</f>
        <v>120.718</v>
      </c>
      <c r="E28" s="230">
        <f t="shared" si="9"/>
        <v>120.718</v>
      </c>
      <c r="F28" s="230">
        <f t="shared" si="9"/>
        <v>120.718</v>
      </c>
      <c r="G28" s="230">
        <f t="shared" si="9"/>
        <v>120.718</v>
      </c>
      <c r="H28" s="230">
        <f t="shared" si="9"/>
        <v>120.718</v>
      </c>
      <c r="I28" s="230">
        <f t="shared" si="9"/>
        <v>120.718</v>
      </c>
      <c r="J28" s="230">
        <f t="shared" si="9"/>
        <v>120.718</v>
      </c>
      <c r="K28" s="230">
        <f t="shared" si="9"/>
        <v>120.718</v>
      </c>
      <c r="L28" s="230">
        <f t="shared" si="9"/>
        <v>120.718</v>
      </c>
      <c r="M28" s="230">
        <f t="shared" si="9"/>
        <v>120.718</v>
      </c>
      <c r="N28" s="230">
        <f t="shared" si="9"/>
        <v>120.718</v>
      </c>
      <c r="O28" s="230">
        <f t="shared" si="9"/>
        <v>120.718</v>
      </c>
      <c r="P28" s="230">
        <f t="shared" si="9"/>
        <v>120.718</v>
      </c>
      <c r="Q28" s="230">
        <f t="shared" si="9"/>
        <v>120.718</v>
      </c>
      <c r="R28" s="230">
        <f t="shared" si="9"/>
        <v>120.718</v>
      </c>
      <c r="S28" s="230">
        <f t="shared" si="9"/>
        <v>120.718</v>
      </c>
      <c r="U28" s="523"/>
    </row>
    <row r="29" spans="2:27" s="162" customFormat="1" ht="19.5" hidden="1" customHeight="1" x14ac:dyDescent="0.35">
      <c r="B29" s="522" t="s">
        <v>785</v>
      </c>
      <c r="C29" s="346"/>
      <c r="D29" s="230">
        <f t="shared" ref="D29:S29" si="10">INDEX(SCREENCOST,MATCH($K$24,PRINTSCREEN,0),MATCH($T35,PRINTCOLOURS,0))</f>
        <v>167.14099999999999</v>
      </c>
      <c r="E29" s="230">
        <f t="shared" si="10"/>
        <v>167.14099999999999</v>
      </c>
      <c r="F29" s="230">
        <f t="shared" si="10"/>
        <v>167.14099999999999</v>
      </c>
      <c r="G29" s="230">
        <f t="shared" si="10"/>
        <v>167.14099999999999</v>
      </c>
      <c r="H29" s="230">
        <f t="shared" si="10"/>
        <v>167.14099999999999</v>
      </c>
      <c r="I29" s="230">
        <f t="shared" si="10"/>
        <v>167.14099999999999</v>
      </c>
      <c r="J29" s="230">
        <f t="shared" si="10"/>
        <v>167.14099999999999</v>
      </c>
      <c r="K29" s="230">
        <f t="shared" si="10"/>
        <v>167.14099999999999</v>
      </c>
      <c r="L29" s="230">
        <f t="shared" si="10"/>
        <v>167.14099999999999</v>
      </c>
      <c r="M29" s="230">
        <f t="shared" si="10"/>
        <v>167.14099999999999</v>
      </c>
      <c r="N29" s="230">
        <f t="shared" si="10"/>
        <v>167.14099999999999</v>
      </c>
      <c r="O29" s="230">
        <f t="shared" si="10"/>
        <v>167.14099999999999</v>
      </c>
      <c r="P29" s="230">
        <f t="shared" si="10"/>
        <v>167.14099999999999</v>
      </c>
      <c r="Q29" s="230">
        <f t="shared" si="10"/>
        <v>167.14099999999999</v>
      </c>
      <c r="R29" s="230">
        <f t="shared" si="10"/>
        <v>167.14099999999999</v>
      </c>
      <c r="S29" s="230">
        <f t="shared" si="10"/>
        <v>167.14099999999999</v>
      </c>
      <c r="U29" s="523"/>
    </row>
    <row r="30" spans="2:27" ht="21" customHeight="1" x14ac:dyDescent="0.35">
      <c r="B30" s="520"/>
      <c r="C30" s="231"/>
      <c r="D30" s="285">
        <v>1</v>
      </c>
      <c r="E30" s="285">
        <v>5</v>
      </c>
      <c r="F30" s="285">
        <v>10</v>
      </c>
      <c r="G30" s="285">
        <v>15</v>
      </c>
      <c r="H30" s="285">
        <v>20</v>
      </c>
      <c r="I30" s="285">
        <v>25</v>
      </c>
      <c r="J30" s="285">
        <v>50</v>
      </c>
      <c r="K30" s="285">
        <v>75</v>
      </c>
      <c r="L30" s="285">
        <v>100</v>
      </c>
      <c r="M30" s="285">
        <v>250</v>
      </c>
      <c r="N30" s="285">
        <v>750</v>
      </c>
      <c r="O30" s="285">
        <v>1000</v>
      </c>
      <c r="P30" s="285">
        <v>2500</v>
      </c>
      <c r="Q30" s="285">
        <v>5000</v>
      </c>
      <c r="R30" s="285">
        <v>7500</v>
      </c>
      <c r="S30" s="285">
        <v>10000</v>
      </c>
      <c r="T30" s="336"/>
      <c r="U30" s="524"/>
      <c r="V30" s="75"/>
      <c r="W30" s="333"/>
      <c r="AA30" s="203"/>
    </row>
    <row r="31" spans="2:27" ht="20.5" customHeight="1" x14ac:dyDescent="0.35">
      <c r="B31" s="520"/>
      <c r="C31" s="224" t="s">
        <v>14</v>
      </c>
      <c r="D31" s="225">
        <f t="shared" ref="D31:S31" si="11">(INDEX(PRINTPRICE,MATCH(D$30,PRINTQTY,1),MATCH($T31,PRINTCOLOURS,0)))+(D25/D$30)</f>
        <v>144.27291113281251</v>
      </c>
      <c r="E31" s="225">
        <f t="shared" si="11"/>
        <v>40.064046160714298</v>
      </c>
      <c r="F31" s="225">
        <f t="shared" si="11"/>
        <v>21.513376598401599</v>
      </c>
      <c r="G31" s="225">
        <f t="shared" si="11"/>
        <v>14.106378784658395</v>
      </c>
      <c r="H31" s="225">
        <f t="shared" si="11"/>
        <v>12.558728784658395</v>
      </c>
      <c r="I31" s="225">
        <f t="shared" si="11"/>
        <v>8.9821232348976174</v>
      </c>
      <c r="J31" s="225">
        <f t="shared" si="11"/>
        <v>5.8270097636363642</v>
      </c>
      <c r="K31" s="225">
        <f t="shared" si="11"/>
        <v>4.6023873077512265</v>
      </c>
      <c r="L31" s="225">
        <f t="shared" si="11"/>
        <v>3.6834588292596835</v>
      </c>
      <c r="M31" s="225">
        <f t="shared" si="11"/>
        <v>2.7991754166845535</v>
      </c>
      <c r="N31" s="225">
        <f t="shared" si="11"/>
        <v>2.2364318781020227</v>
      </c>
      <c r="O31" s="225">
        <f t="shared" si="11"/>
        <v>2.0950349612132353</v>
      </c>
      <c r="P31" s="225">
        <f t="shared" si="11"/>
        <v>1.9346384863180723</v>
      </c>
      <c r="Q31" s="225">
        <f t="shared" si="11"/>
        <v>1.8168482790093921</v>
      </c>
      <c r="R31" s="225">
        <f t="shared" si="11"/>
        <v>1.7207438550589229</v>
      </c>
      <c r="S31" s="226">
        <f t="shared" si="11"/>
        <v>1.6322304223059763</v>
      </c>
      <c r="T31" s="206" t="str">
        <f>C31&amp;$G$24&amp;$I$24</f>
        <v>A42 COLOURSSTANDARD</v>
      </c>
      <c r="U31" s="524"/>
      <c r="V31" s="75"/>
      <c r="W31" s="333"/>
    </row>
    <row r="32" spans="2:27" ht="20.5" customHeight="1" x14ac:dyDescent="0.35">
      <c r="B32" s="520"/>
      <c r="C32" s="220" t="s">
        <v>13</v>
      </c>
      <c r="D32" s="219">
        <f t="shared" ref="D32:S32" si="12">(INDEX(PRINTPRICE,MATCH(D$30,PRINTQTY,1),MATCH($T32,PRINTCOLOURS,0)))+(D26/D$30)</f>
        <v>120.55920087890625</v>
      </c>
      <c r="E32" s="219">
        <f t="shared" si="12"/>
        <v>33.565170410714288</v>
      </c>
      <c r="F32" s="219">
        <f t="shared" si="12"/>
        <v>18.568475844495349</v>
      </c>
      <c r="G32" s="219">
        <f t="shared" si="12"/>
        <v>12.257375756663604</v>
      </c>
      <c r="H32" s="219">
        <f t="shared" si="12"/>
        <v>11.01934242333027</v>
      </c>
      <c r="I32" s="219">
        <f t="shared" si="12"/>
        <v>7.8268999595069921</v>
      </c>
      <c r="J32" s="219">
        <f t="shared" si="12"/>
        <v>5.1997916523863639</v>
      </c>
      <c r="K32" s="219">
        <f t="shared" si="12"/>
        <v>4.1436742197303928</v>
      </c>
      <c r="L32" s="219">
        <f t="shared" si="12"/>
        <v>3.3188318292596826</v>
      </c>
      <c r="M32" s="219">
        <f t="shared" si="12"/>
        <v>2.5581041073095525</v>
      </c>
      <c r="N32" s="219">
        <f t="shared" si="12"/>
        <v>2.0601180662530645</v>
      </c>
      <c r="O32" s="219">
        <f t="shared" si="12"/>
        <v>1.9249829614246325</v>
      </c>
      <c r="P32" s="219">
        <f t="shared" si="12"/>
        <v>1.7836523529847628</v>
      </c>
      <c r="Q32" s="219">
        <f t="shared" si="12"/>
        <v>1.6770839329853182</v>
      </c>
      <c r="R32" s="219">
        <f t="shared" si="12"/>
        <v>1.5890204230027192</v>
      </c>
      <c r="S32" s="221">
        <f t="shared" si="12"/>
        <v>1.5075885485192502</v>
      </c>
      <c r="T32" s="206" t="str">
        <f>C32&amp;$G$24&amp;$I$24</f>
        <v>A52 COLOURSSTANDARD</v>
      </c>
      <c r="U32" s="524"/>
      <c r="V32" s="75"/>
      <c r="W32" s="333"/>
    </row>
    <row r="33" spans="2:27" ht="20.5" customHeight="1" x14ac:dyDescent="0.35">
      <c r="B33" s="520"/>
      <c r="C33" s="220" t="s">
        <v>12</v>
      </c>
      <c r="D33" s="219">
        <f t="shared" ref="D33:S33" si="13">(INDEX(PRINTPRICE,MATCH(D$30,PRINTQTY,1),MATCH($T33,PRINTCOLOURS,0)))+(D27/D$30)</f>
        <v>101.24851074218751</v>
      </c>
      <c r="E33" s="219">
        <f t="shared" si="13"/>
        <v>29.363191160714287</v>
      </c>
      <c r="F33" s="219">
        <f t="shared" si="13"/>
        <v>16.5305062077766</v>
      </c>
      <c r="G33" s="219">
        <f t="shared" si="13"/>
        <v>10.892948485179229</v>
      </c>
      <c r="H33" s="219">
        <f t="shared" si="13"/>
        <v>9.9643151518458968</v>
      </c>
      <c r="I33" s="219">
        <f t="shared" si="13"/>
        <v>6.9633781958351166</v>
      </c>
      <c r="J33" s="219">
        <f t="shared" si="13"/>
        <v>4.7312234386363645</v>
      </c>
      <c r="K33" s="219">
        <f t="shared" si="13"/>
        <v>3.8027205056678937</v>
      </c>
      <c r="L33" s="219">
        <f t="shared" si="13"/>
        <v>3.0368842138750676</v>
      </c>
      <c r="M33" s="219">
        <f t="shared" si="13"/>
        <v>2.3940524791845523</v>
      </c>
      <c r="N33" s="219">
        <f t="shared" si="13"/>
        <v>1.953765193206189</v>
      </c>
      <c r="O33" s="219">
        <f t="shared" si="13"/>
        <v>1.8248555000000002</v>
      </c>
      <c r="P33" s="219">
        <f t="shared" si="13"/>
        <v>1.69892772734375</v>
      </c>
      <c r="Q33" s="219">
        <f t="shared" si="13"/>
        <v>1.6001140082031251</v>
      </c>
      <c r="R33" s="219">
        <f t="shared" si="13"/>
        <v>1.5169509544596351</v>
      </c>
      <c r="S33" s="221">
        <f t="shared" si="13"/>
        <v>1.4396175934033202</v>
      </c>
      <c r="T33" s="206" t="str">
        <f>C33&amp;$G$24&amp;$I$24</f>
        <v>A62 COLOURSSTANDARD</v>
      </c>
      <c r="U33" s="524"/>
      <c r="V33" s="75"/>
      <c r="W33" s="333"/>
    </row>
    <row r="34" spans="2:27" ht="20.5" customHeight="1" x14ac:dyDescent="0.35">
      <c r="B34" s="520"/>
      <c r="C34" s="220" t="s">
        <v>15</v>
      </c>
      <c r="D34" s="219">
        <f t="shared" ref="D34:S34" si="14">(INDEX(PRINTPRICE,MATCH(D$30,PRINTQTY,1),MATCH($T34,PRINTCOLOURS,0)))+(D28/D$30)</f>
        <v>183.61384635416667</v>
      </c>
      <c r="E34" s="219">
        <f t="shared" si="14"/>
        <v>56.376155994897964</v>
      </c>
      <c r="F34" s="219">
        <f t="shared" si="14"/>
        <v>29.802382514880954</v>
      </c>
      <c r="G34" s="219">
        <f t="shared" si="14"/>
        <v>18.982115760975141</v>
      </c>
      <c r="H34" s="219">
        <f t="shared" si="14"/>
        <v>16.970149094308471</v>
      </c>
      <c r="I34" s="219">
        <f t="shared" si="14"/>
        <v>13.12968702763748</v>
      </c>
      <c r="J34" s="219">
        <f t="shared" si="14"/>
        <v>8.5000478027316504</v>
      </c>
      <c r="K34" s="219">
        <f t="shared" si="14"/>
        <v>6.4125390129661994</v>
      </c>
      <c r="L34" s="219">
        <f t="shared" si="14"/>
        <v>5.2838926529720274</v>
      </c>
      <c r="M34" s="219">
        <f t="shared" si="14"/>
        <v>4.1431775748470274</v>
      </c>
      <c r="N34" s="219">
        <f t="shared" si="14"/>
        <v>3.1116528321783941</v>
      </c>
      <c r="O34" s="219">
        <f t="shared" si="14"/>
        <v>2.7699755414090905</v>
      </c>
      <c r="P34" s="219">
        <f t="shared" si="14"/>
        <v>2.5590318771647449</v>
      </c>
      <c r="Q34" s="219">
        <f t="shared" si="14"/>
        <v>2.4036035554913111</v>
      </c>
      <c r="R34" s="219">
        <f t="shared" si="14"/>
        <v>2.2765826910500793</v>
      </c>
      <c r="S34" s="221">
        <f t="shared" si="14"/>
        <v>2.1595344098309086</v>
      </c>
      <c r="T34" s="206" t="str">
        <f>C34&amp;$G$24&amp;$I$24</f>
        <v>A32 COLOURSSTANDARD</v>
      </c>
      <c r="U34" s="524"/>
      <c r="V34" s="75"/>
      <c r="W34" s="333"/>
    </row>
    <row r="35" spans="2:27" ht="20.5" customHeight="1" x14ac:dyDescent="0.35">
      <c r="B35" s="520"/>
      <c r="C35" s="220" t="s">
        <v>16</v>
      </c>
      <c r="D35" s="219">
        <f t="shared" ref="D35:S35" si="15">(INDEX(PRINTPRICE,MATCH(D$30,PRINTQTY,1),MATCH($T35,PRINTCOLOURS,0)))+(D29/D$30)</f>
        <v>270.20075748697917</v>
      </c>
      <c r="E35" s="219">
        <f t="shared" si="15"/>
        <v>81.528002155612256</v>
      </c>
      <c r="F35" s="219">
        <f t="shared" si="15"/>
        <v>43.859659113282547</v>
      </c>
      <c r="G35" s="219">
        <f t="shared" si="15"/>
        <v>28.680261212300199</v>
      </c>
      <c r="H35" s="219">
        <f t="shared" si="15"/>
        <v>25.894577878966864</v>
      </c>
      <c r="I35" s="219">
        <f t="shared" si="15"/>
        <v>19.691870262535094</v>
      </c>
      <c r="J35" s="219">
        <f t="shared" si="15"/>
        <v>13.135837566368014</v>
      </c>
      <c r="K35" s="219">
        <f t="shared" si="15"/>
        <v>10.283279654050759</v>
      </c>
      <c r="L35" s="219">
        <f t="shared" si="15"/>
        <v>8.5029914822317103</v>
      </c>
      <c r="M35" s="219">
        <f t="shared" si="15"/>
        <v>6.7566089915315803</v>
      </c>
      <c r="N35" s="219">
        <f t="shared" si="15"/>
        <v>5.2861700436137502</v>
      </c>
      <c r="O35" s="219">
        <f t="shared" si="15"/>
        <v>4.8185745026223268</v>
      </c>
      <c r="P35" s="219">
        <f t="shared" si="15"/>
        <v>4.4750959634828176</v>
      </c>
      <c r="Q35" s="219">
        <f t="shared" si="15"/>
        <v>4.2111646345007037</v>
      </c>
      <c r="R35" s="219">
        <f t="shared" si="15"/>
        <v>3.9911350794423348</v>
      </c>
      <c r="S35" s="221">
        <f t="shared" si="15"/>
        <v>3.7871212321368843</v>
      </c>
      <c r="T35" s="206" t="str">
        <f>C35&amp;$G$24&amp;$I$24</f>
        <v>A22 COLOURSSTANDARD</v>
      </c>
      <c r="U35" s="524"/>
      <c r="V35" s="75"/>
      <c r="W35" s="333"/>
    </row>
    <row r="36" spans="2:27" ht="13.5" customHeight="1" x14ac:dyDescent="0.35">
      <c r="B36" s="520"/>
      <c r="C36" s="596" t="s">
        <v>695</v>
      </c>
      <c r="D36" s="597"/>
      <c r="E36" s="597"/>
      <c r="F36" s="597"/>
      <c r="G36" s="597"/>
      <c r="H36" s="597"/>
      <c r="I36" s="597"/>
      <c r="J36" s="597"/>
      <c r="K36" s="597"/>
      <c r="L36" s="597"/>
      <c r="M36" s="597"/>
      <c r="N36" s="597"/>
      <c r="O36" s="597"/>
      <c r="P36" s="597"/>
      <c r="Q36" s="597"/>
      <c r="R36" s="597"/>
      <c r="S36" s="598"/>
      <c r="T36" s="205"/>
      <c r="U36" s="524"/>
      <c r="V36" s="75"/>
      <c r="W36" s="333"/>
    </row>
    <row r="37" spans="2:27" ht="13.5" customHeight="1" thickBot="1" x14ac:dyDescent="0.4">
      <c r="B37" s="520"/>
      <c r="C37" s="599"/>
      <c r="D37" s="600"/>
      <c r="E37" s="600"/>
      <c r="F37" s="600"/>
      <c r="G37" s="600"/>
      <c r="H37" s="600"/>
      <c r="I37" s="600"/>
      <c r="J37" s="600"/>
      <c r="K37" s="600"/>
      <c r="L37" s="600"/>
      <c r="M37" s="600"/>
      <c r="N37" s="600"/>
      <c r="O37" s="600"/>
      <c r="P37" s="600"/>
      <c r="Q37" s="600"/>
      <c r="R37" s="600"/>
      <c r="S37" s="601"/>
      <c r="T37" s="336"/>
      <c r="U37" s="524"/>
      <c r="V37" s="75"/>
      <c r="W37" s="333"/>
    </row>
    <row r="38" spans="2:27" ht="13.5" customHeight="1" x14ac:dyDescent="0.35">
      <c r="B38" s="520"/>
      <c r="C38" s="336"/>
      <c r="D38" s="336"/>
      <c r="E38" s="336"/>
      <c r="F38" s="336"/>
      <c r="G38" s="336"/>
      <c r="H38" s="336"/>
      <c r="I38" s="336"/>
      <c r="J38" s="336"/>
      <c r="K38" s="336"/>
      <c r="L38" s="336"/>
      <c r="M38" s="336"/>
      <c r="N38" s="336"/>
      <c r="O38" s="75"/>
      <c r="P38" s="75"/>
      <c r="Q38" s="333"/>
      <c r="U38" s="521"/>
    </row>
    <row r="39" spans="2:27" ht="10.5" customHeight="1" x14ac:dyDescent="0.35">
      <c r="B39" s="525"/>
      <c r="C39" s="154"/>
      <c r="D39" s="154"/>
      <c r="E39" s="154"/>
      <c r="F39" s="155"/>
      <c r="G39" s="155"/>
      <c r="H39" s="155"/>
      <c r="I39" s="155"/>
      <c r="J39" s="155"/>
      <c r="K39" s="155"/>
      <c r="L39" s="155"/>
      <c r="M39" s="155"/>
      <c r="N39" s="155"/>
      <c r="O39" s="526"/>
      <c r="P39" s="526"/>
      <c r="Q39" s="156"/>
      <c r="R39" s="527"/>
      <c r="S39" s="527"/>
      <c r="T39" s="527"/>
      <c r="U39" s="528"/>
      <c r="V39" s="85"/>
      <c r="W39" s="85"/>
      <c r="X39" s="85"/>
      <c r="Y39" s="85"/>
      <c r="Z39" s="79"/>
    </row>
    <row r="40" spans="2:27" ht="24" hidden="1" customHeight="1" x14ac:dyDescent="0.35">
      <c r="B40" s="661" t="s">
        <v>388</v>
      </c>
      <c r="C40" s="662"/>
      <c r="D40" s="157"/>
      <c r="E40" s="157"/>
      <c r="F40" s="158" t="e">
        <f>#REF!</f>
        <v>#REF!</v>
      </c>
      <c r="G40" s="158" t="e">
        <f>#REF!</f>
        <v>#REF!</v>
      </c>
      <c r="H40" s="158" t="e">
        <f>#REF!</f>
        <v>#REF!</v>
      </c>
      <c r="I40" s="158" t="e">
        <f>#REF!</f>
        <v>#REF!</v>
      </c>
      <c r="J40" s="158" t="e">
        <f>#REF!</f>
        <v>#REF!</v>
      </c>
      <c r="K40" s="158" t="e">
        <f>#REF!</f>
        <v>#REF!</v>
      </c>
      <c r="L40" s="158"/>
      <c r="M40" s="158"/>
      <c r="N40" s="158"/>
      <c r="O40" s="529"/>
      <c r="P40" s="529" t="s">
        <v>871</v>
      </c>
      <c r="Q40" s="146" t="s">
        <v>875</v>
      </c>
      <c r="R40" t="s">
        <v>877</v>
      </c>
      <c r="T40" t="s">
        <v>883</v>
      </c>
      <c r="U40" s="521" t="s">
        <v>885</v>
      </c>
      <c r="W40" s="567"/>
      <c r="X40" s="567"/>
      <c r="Y40" s="567"/>
      <c r="Z40" s="79"/>
    </row>
    <row r="41" spans="2:27" ht="24" hidden="1" customHeight="1" x14ac:dyDescent="0.35">
      <c r="B41" s="661"/>
      <c r="C41" s="662"/>
      <c r="D41" s="157"/>
      <c r="E41" s="159" t="s">
        <v>390</v>
      </c>
      <c r="F41" s="530" t="e">
        <f>INDEX(PRINTPRICE2,MATCH(#REF!,PRINTQTY,1),MATCH(#REF!,PRINTCOLOURS,0))</f>
        <v>#REF!</v>
      </c>
      <c r="G41" s="530" t="e">
        <f>INDEX(PRINTPRICE2,MATCH(#REF!,PRINTQTY,1),MATCH(#REF!,PRINTCOLOURS,0))</f>
        <v>#REF!</v>
      </c>
      <c r="H41" s="530" t="e">
        <f>INDEX(PRINTPRICE2,MATCH(#REF!,PRINTQTY,1),MATCH(#REF!,PRINTCOLOURS,0))</f>
        <v>#REF!</v>
      </c>
      <c r="I41" s="530" t="e">
        <f>INDEX(PRINTPRICE2,MATCH(#REF!,PRINTQTY,1),MATCH(#REF!,PRINTCOLOURS,0))</f>
        <v>#REF!</v>
      </c>
      <c r="J41" s="530" t="e">
        <f>INDEX(PRINTPRICE2,MATCH(#REF!,PRINTQTY,1),MATCH(#REF!,PRINTCOLOURS,0))</f>
        <v>#REF!</v>
      </c>
      <c r="K41" s="530" t="e">
        <f>INDEX(PRINTPRICE2,MATCH(#REF!,PRINTQTY,1),MATCH(#REF!,PRINTCOLOURS,0))</f>
        <v>#REF!</v>
      </c>
      <c r="L41" s="530"/>
      <c r="M41" s="530"/>
      <c r="N41" s="530"/>
      <c r="O41" s="8"/>
      <c r="P41" s="531" t="s">
        <v>72</v>
      </c>
      <c r="Q41" s="146" t="s">
        <v>380</v>
      </c>
      <c r="R41" t="s">
        <v>380</v>
      </c>
      <c r="U41" s="521"/>
      <c r="Z41" s="79"/>
    </row>
    <row r="42" spans="2:27" ht="24" hidden="1" customHeight="1" x14ac:dyDescent="0.35">
      <c r="B42" s="661"/>
      <c r="C42" s="662"/>
      <c r="D42" s="157"/>
      <c r="E42" s="159" t="s">
        <v>386</v>
      </c>
      <c r="F42" s="160" t="e">
        <f>F41+F43/#REF!</f>
        <v>#REF!</v>
      </c>
      <c r="G42" s="160" t="e">
        <f>G41+G43/#REF!</f>
        <v>#REF!</v>
      </c>
      <c r="H42" s="160" t="e">
        <f>H41+H43/#REF!</f>
        <v>#REF!</v>
      </c>
      <c r="I42" s="160" t="e">
        <f>I41+I43/#REF!</f>
        <v>#REF!</v>
      </c>
      <c r="J42" s="160" t="e">
        <f>J41+J43/#REF!</f>
        <v>#REF!</v>
      </c>
      <c r="K42" s="160" t="e">
        <f>K41+K43/#REF!</f>
        <v>#REF!</v>
      </c>
      <c r="L42" s="160"/>
      <c r="M42" s="160"/>
      <c r="N42" s="160"/>
      <c r="O42" s="529"/>
      <c r="P42" s="531" t="s">
        <v>81</v>
      </c>
      <c r="Q42" s="146" t="s">
        <v>379</v>
      </c>
      <c r="R42" t="s">
        <v>379</v>
      </c>
      <c r="T42" t="s">
        <v>12</v>
      </c>
      <c r="U42" s="521"/>
      <c r="Z42" s="79"/>
    </row>
    <row r="43" spans="2:27" ht="24" hidden="1" customHeight="1" x14ac:dyDescent="0.35">
      <c r="B43" s="661"/>
      <c r="C43" s="662"/>
      <c r="D43" s="157"/>
      <c r="E43" s="159" t="s">
        <v>385</v>
      </c>
      <c r="F43" s="530" t="e">
        <f>#REF!+#REF!</f>
        <v>#REF!</v>
      </c>
      <c r="G43" s="530" t="e">
        <f>#REF!+#REF!</f>
        <v>#REF!</v>
      </c>
      <c r="H43" s="530" t="e">
        <f>#REF!+#REF!</f>
        <v>#REF!</v>
      </c>
      <c r="I43" s="530" t="e">
        <f>#REF!+#REF!</f>
        <v>#REF!</v>
      </c>
      <c r="J43" s="530" t="e">
        <f>#REF!+#REF!</f>
        <v>#REF!</v>
      </c>
      <c r="K43" s="530" t="e">
        <f>#REF!+#REF!</f>
        <v>#REF!</v>
      </c>
      <c r="L43" s="530"/>
      <c r="M43" s="530"/>
      <c r="N43" s="530"/>
      <c r="O43" s="529"/>
      <c r="P43" s="57" t="s">
        <v>82</v>
      </c>
      <c r="Q43" s="146"/>
      <c r="T43" t="s">
        <v>13</v>
      </c>
      <c r="U43" s="521"/>
      <c r="Z43" s="79"/>
    </row>
    <row r="44" spans="2:27" ht="24" hidden="1" customHeight="1" x14ac:dyDescent="0.35">
      <c r="B44" s="661"/>
      <c r="C44" s="662"/>
      <c r="D44" s="157"/>
      <c r="E44" s="159" t="s">
        <v>400</v>
      </c>
      <c r="F44" s="160" t="e">
        <f>F41*#REF!</f>
        <v>#REF!</v>
      </c>
      <c r="G44" s="160" t="e">
        <f>G41*#REF!</f>
        <v>#REF!</v>
      </c>
      <c r="H44" s="160" t="e">
        <f>H41*#REF!</f>
        <v>#REF!</v>
      </c>
      <c r="I44" s="160" t="e">
        <f>I41*#REF!</f>
        <v>#REF!</v>
      </c>
      <c r="J44" s="160" t="e">
        <f>J41*#REF!</f>
        <v>#REF!</v>
      </c>
      <c r="K44" s="160" t="e">
        <f>K41*#REF!</f>
        <v>#REF!</v>
      </c>
      <c r="L44" s="160"/>
      <c r="M44" s="160"/>
      <c r="N44" s="160"/>
      <c r="P44" s="57" t="s">
        <v>83</v>
      </c>
      <c r="Q44" s="146"/>
      <c r="T44" t="s">
        <v>14</v>
      </c>
      <c r="U44" s="521"/>
      <c r="Z44" s="1"/>
      <c r="AA44" s="1"/>
    </row>
    <row r="45" spans="2:27" s="1" customFormat="1" ht="24" hidden="1" customHeight="1" x14ac:dyDescent="0.35">
      <c r="B45" s="661"/>
      <c r="C45" s="662"/>
      <c r="D45" s="157"/>
      <c r="E45" s="159" t="s">
        <v>387</v>
      </c>
      <c r="F45" s="160" t="e">
        <f t="shared" ref="F45:K45" si="16">F44+F43</f>
        <v>#REF!</v>
      </c>
      <c r="G45" s="160" t="e">
        <f t="shared" si="16"/>
        <v>#REF!</v>
      </c>
      <c r="H45" s="160" t="e">
        <f t="shared" si="16"/>
        <v>#REF!</v>
      </c>
      <c r="I45" s="160" t="e">
        <f t="shared" si="16"/>
        <v>#REF!</v>
      </c>
      <c r="J45" s="160" t="e">
        <f t="shared" si="16"/>
        <v>#REF!</v>
      </c>
      <c r="K45" s="160" t="e">
        <f t="shared" si="16"/>
        <v>#REF!</v>
      </c>
      <c r="L45" s="160"/>
      <c r="M45" s="160"/>
      <c r="N45" s="160"/>
      <c r="P45" s="57" t="s">
        <v>84</v>
      </c>
      <c r="Q45" s="161"/>
      <c r="R45"/>
      <c r="S45"/>
      <c r="T45" t="s">
        <v>15</v>
      </c>
      <c r="U45" s="521"/>
      <c r="V45"/>
      <c r="W45"/>
      <c r="X45"/>
      <c r="Y45"/>
    </row>
    <row r="46" spans="2:27" s="1" customFormat="1" ht="24" hidden="1" customHeight="1" x14ac:dyDescent="0.35">
      <c r="B46" s="661"/>
      <c r="C46" s="662"/>
      <c r="D46" s="157"/>
      <c r="E46" s="159" t="s">
        <v>403</v>
      </c>
      <c r="F46" s="160" t="e">
        <v>#REF!</v>
      </c>
      <c r="G46" s="160" t="e">
        <v>#REF!</v>
      </c>
      <c r="H46" s="160" t="e">
        <v>#REF!</v>
      </c>
      <c r="I46" s="160" t="e">
        <v>#REF!</v>
      </c>
      <c r="J46" s="160" t="e">
        <v>#REF!</v>
      </c>
      <c r="K46" s="160" t="e">
        <v>#REF!</v>
      </c>
      <c r="L46" s="160"/>
      <c r="M46" s="160"/>
      <c r="N46" s="160"/>
      <c r="P46" s="348" t="s">
        <v>85</v>
      </c>
      <c r="Q46" s="161"/>
      <c r="R46"/>
      <c r="S46"/>
      <c r="T46"/>
      <c r="U46" s="521"/>
      <c r="V46"/>
      <c r="W46"/>
      <c r="X46"/>
      <c r="Y46"/>
    </row>
    <row r="47" spans="2:27" s="1" customFormat="1" ht="24" hidden="1" customHeight="1" x14ac:dyDescent="0.35">
      <c r="B47" s="661"/>
      <c r="C47" s="662"/>
      <c r="D47" s="162"/>
      <c r="E47" s="159" t="s">
        <v>405</v>
      </c>
      <c r="F47" s="163" t="e">
        <v>#REF!</v>
      </c>
      <c r="G47" s="163" t="e">
        <v>#REF!</v>
      </c>
      <c r="H47" s="163" t="e">
        <v>#REF!</v>
      </c>
      <c r="I47" s="163" t="e">
        <v>#REF!</v>
      </c>
      <c r="J47" s="163" t="e">
        <v>#REF!</v>
      </c>
      <c r="K47" s="163" t="e">
        <v>#REF!</v>
      </c>
      <c r="L47" s="163"/>
      <c r="M47" s="163"/>
      <c r="N47" s="163"/>
      <c r="P47" s="348" t="s">
        <v>86</v>
      </c>
      <c r="Q47" s="161"/>
      <c r="R47"/>
      <c r="S47"/>
      <c r="T47"/>
      <c r="U47" s="521"/>
      <c r="V47"/>
      <c r="W47"/>
      <c r="X47"/>
      <c r="Y47"/>
      <c r="Z47"/>
      <c r="AA47"/>
    </row>
    <row r="48" spans="2:27" ht="34.5" hidden="1" customHeight="1" x14ac:dyDescent="0.35">
      <c r="B48" s="661"/>
      <c r="C48" s="662"/>
      <c r="D48" s="162"/>
      <c r="E48" s="159" t="s">
        <v>406</v>
      </c>
      <c r="F48" s="163" t="e">
        <v>#REF!</v>
      </c>
      <c r="G48" s="163" t="e">
        <v>#REF!</v>
      </c>
      <c r="H48" s="163" t="e">
        <v>#REF!</v>
      </c>
      <c r="I48" s="163" t="e">
        <v>#REF!</v>
      </c>
      <c r="J48" s="163" t="e">
        <v>#REF!</v>
      </c>
      <c r="K48" s="163" t="e">
        <v>#REF!</v>
      </c>
      <c r="L48" s="163"/>
      <c r="M48" s="163"/>
      <c r="N48" s="163"/>
      <c r="U48" s="521"/>
    </row>
    <row r="49" spans="2:28" ht="34.5" hidden="1" customHeight="1" x14ac:dyDescent="0.35">
      <c r="B49" s="661"/>
      <c r="C49" s="662"/>
      <c r="D49" s="162"/>
      <c r="E49" s="159" t="s">
        <v>407</v>
      </c>
      <c r="F49" s="163" t="e">
        <v>#REF!</v>
      </c>
      <c r="G49" s="163" t="e">
        <v>#REF!</v>
      </c>
      <c r="H49" s="163" t="e">
        <v>#REF!</v>
      </c>
      <c r="I49" s="163" t="e">
        <v>#REF!</v>
      </c>
      <c r="J49" s="163" t="e">
        <v>#REF!</v>
      </c>
      <c r="K49" s="163" t="e">
        <v>#REF!</v>
      </c>
      <c r="L49" s="163"/>
      <c r="M49" s="163"/>
      <c r="N49" s="163"/>
      <c r="U49" s="521"/>
    </row>
    <row r="50" spans="2:28" ht="34.5" hidden="1" customHeight="1" x14ac:dyDescent="0.35">
      <c r="B50" s="661"/>
      <c r="C50" s="662"/>
      <c r="D50" s="162"/>
      <c r="E50" s="159"/>
      <c r="F50" s="163"/>
      <c r="G50" s="163"/>
      <c r="H50" s="163"/>
      <c r="I50" s="163"/>
      <c r="J50" s="163"/>
      <c r="K50" s="163"/>
      <c r="L50" s="163"/>
      <c r="M50" s="163"/>
      <c r="N50" s="163"/>
      <c r="U50" s="532"/>
      <c r="V50" s="510"/>
      <c r="W50" s="164"/>
      <c r="X50" s="164"/>
      <c r="Y50" s="165"/>
      <c r="Z50" s="166"/>
      <c r="AA50" s="164"/>
      <c r="AB50" s="166"/>
    </row>
    <row r="51" spans="2:28" ht="34.5" hidden="1" customHeight="1" x14ac:dyDescent="0.35">
      <c r="B51" s="533"/>
      <c r="C51" s="332"/>
      <c r="D51" s="162"/>
      <c r="E51" s="159"/>
      <c r="F51" s="163"/>
      <c r="G51" s="163"/>
      <c r="H51" s="163"/>
      <c r="I51" s="163"/>
      <c r="J51" s="163"/>
      <c r="K51" s="163"/>
      <c r="L51" s="163"/>
      <c r="M51" s="163"/>
      <c r="N51" s="163"/>
      <c r="U51" s="521"/>
    </row>
    <row r="52" spans="2:28" ht="34.5" hidden="1" customHeight="1" x14ac:dyDescent="0.35">
      <c r="B52" s="533"/>
      <c r="C52" s="332"/>
      <c r="D52" s="157"/>
      <c r="E52" s="159"/>
      <c r="F52" s="160"/>
      <c r="G52" s="160"/>
      <c r="H52" s="160"/>
      <c r="I52" s="160"/>
      <c r="J52" s="160"/>
      <c r="K52" s="160"/>
      <c r="L52" s="160"/>
      <c r="M52" s="160"/>
      <c r="N52" s="160"/>
      <c r="U52" s="534"/>
      <c r="V52" s="511"/>
      <c r="W52" s="167"/>
      <c r="X52" s="167"/>
      <c r="Y52" s="167"/>
      <c r="Z52" s="167"/>
      <c r="AA52" s="167"/>
    </row>
    <row r="53" spans="2:28" ht="34.5" hidden="1" customHeight="1" x14ac:dyDescent="0.35">
      <c r="B53" s="533"/>
      <c r="C53" s="332"/>
      <c r="D53" s="162"/>
      <c r="E53" s="159"/>
      <c r="F53" s="163"/>
      <c r="G53" s="163"/>
      <c r="H53" s="163"/>
      <c r="I53" s="163"/>
      <c r="J53" s="163"/>
      <c r="K53" s="163"/>
      <c r="L53" s="163"/>
      <c r="M53" s="163"/>
      <c r="N53" s="163"/>
      <c r="U53" s="521"/>
    </row>
    <row r="54" spans="2:28" ht="10.5" hidden="1" customHeight="1" x14ac:dyDescent="0.35">
      <c r="B54" s="525"/>
      <c r="C54" s="154"/>
      <c r="D54" s="154"/>
      <c r="E54" s="154"/>
      <c r="F54" s="155"/>
      <c r="G54" s="155"/>
      <c r="H54" s="155"/>
      <c r="I54" s="155"/>
      <c r="J54" s="155"/>
      <c r="K54" s="155"/>
      <c r="L54" s="155"/>
      <c r="M54" s="155"/>
      <c r="N54" s="155"/>
      <c r="O54" s="526"/>
      <c r="P54" s="526"/>
      <c r="Q54" s="156"/>
      <c r="R54" s="527"/>
      <c r="S54" s="527"/>
      <c r="T54" s="527"/>
      <c r="U54" s="528"/>
      <c r="V54" s="85"/>
      <c r="W54" s="85"/>
      <c r="X54" s="85"/>
      <c r="Y54" s="85"/>
      <c r="Z54" s="79"/>
    </row>
    <row r="55" spans="2:28" ht="24" hidden="1" customHeight="1" x14ac:dyDescent="0.35">
      <c r="B55" s="661" t="s">
        <v>388</v>
      </c>
      <c r="C55" s="169"/>
      <c r="D55" s="157"/>
      <c r="E55" s="157"/>
      <c r="F55" s="158" t="str">
        <f t="shared" ref="F55:K55" si="17">F13</f>
        <v>A4Location 1</v>
      </c>
      <c r="G55" s="158" t="str">
        <f t="shared" si="17"/>
        <v>A4Location 2</v>
      </c>
      <c r="H55" s="158" t="str">
        <f t="shared" si="17"/>
        <v>A4Location 3</v>
      </c>
      <c r="I55" s="158" t="str">
        <f t="shared" si="17"/>
        <v>A3Location 4</v>
      </c>
      <c r="J55" s="158" t="str">
        <f t="shared" si="17"/>
        <v>A2Location 5</v>
      </c>
      <c r="K55" s="158" t="str">
        <f t="shared" si="17"/>
        <v>N/ALocation 6</v>
      </c>
      <c r="L55" s="158"/>
      <c r="M55" s="158"/>
      <c r="N55" s="158"/>
      <c r="O55" s="529"/>
      <c r="P55" s="529"/>
      <c r="Q55" s="146"/>
      <c r="U55" s="521"/>
      <c r="W55" s="567" t="s">
        <v>389</v>
      </c>
      <c r="X55" s="567"/>
      <c r="Y55" s="567"/>
      <c r="Z55" s="79"/>
    </row>
    <row r="56" spans="2:28" ht="24" hidden="1" customHeight="1" x14ac:dyDescent="0.35">
      <c r="B56" s="661"/>
      <c r="C56" s="169"/>
      <c r="D56" s="157"/>
      <c r="E56" s="159" t="s">
        <v>390</v>
      </c>
      <c r="F56" s="530">
        <f t="shared" ref="F56:K56" si="18">INDEX(PRINTPRICE,MATCH($E$6,PRINTQTY,1),MATCH(F14,PRINTCOLOURS,0))</f>
        <v>6.1777230483430348</v>
      </c>
      <c r="G56" s="530">
        <f t="shared" si="18"/>
        <v>7.9157787846583938</v>
      </c>
      <c r="H56" s="530">
        <f t="shared" si="18"/>
        <v>6.1777230483430348</v>
      </c>
      <c r="I56" s="530">
        <f t="shared" si="18"/>
        <v>8.5992249065170938</v>
      </c>
      <c r="J56" s="530">
        <f t="shared" si="18"/>
        <v>13.901947954860129</v>
      </c>
      <c r="K56" s="530">
        <f t="shared" si="18"/>
        <v>0</v>
      </c>
      <c r="L56" s="530"/>
      <c r="M56" s="530"/>
      <c r="N56" s="530"/>
      <c r="O56" s="8"/>
      <c r="P56" s="8"/>
      <c r="Q56" s="146"/>
      <c r="R56" t="s">
        <v>391</v>
      </c>
      <c r="S56" t="s">
        <v>392</v>
      </c>
      <c r="T56" t="s">
        <v>393</v>
      </c>
      <c r="U56" s="521" t="s">
        <v>394</v>
      </c>
      <c r="V56" t="s">
        <v>395</v>
      </c>
      <c r="Y56" t="s">
        <v>396</v>
      </c>
      <c r="Z56" s="79"/>
    </row>
    <row r="57" spans="2:28" ht="24" hidden="1" customHeight="1" x14ac:dyDescent="0.35">
      <c r="B57" s="661"/>
      <c r="C57" s="169"/>
      <c r="D57" s="157"/>
      <c r="E57" s="159" t="s">
        <v>386</v>
      </c>
      <c r="F57" s="160">
        <f t="shared" ref="F57:K57" si="19">F56+F58/$E$6</f>
        <v>8.499198048343036</v>
      </c>
      <c r="G57" s="160">
        <f t="shared" si="19"/>
        <v>12.558728784658395</v>
      </c>
      <c r="H57" s="160">
        <f t="shared" si="19"/>
        <v>8.499198048343036</v>
      </c>
      <c r="I57" s="160">
        <f t="shared" si="19"/>
        <v>11.617174906517093</v>
      </c>
      <c r="J57" s="160">
        <f t="shared" si="19"/>
        <v>18.080472954860127</v>
      </c>
      <c r="K57" s="160">
        <f t="shared" si="19"/>
        <v>0</v>
      </c>
      <c r="L57" s="160"/>
      <c r="M57" s="160"/>
      <c r="N57" s="160"/>
      <c r="O57" s="529"/>
      <c r="P57" s="529"/>
      <c r="Q57" s="146"/>
      <c r="R57" t="s">
        <v>72</v>
      </c>
      <c r="S57" t="s">
        <v>81</v>
      </c>
      <c r="T57" t="s">
        <v>397</v>
      </c>
      <c r="U57" s="521" t="s">
        <v>365</v>
      </c>
      <c r="V57" t="s">
        <v>379</v>
      </c>
      <c r="W57" t="s">
        <v>14</v>
      </c>
      <c r="X57" t="s">
        <v>81</v>
      </c>
      <c r="Y57" t="s">
        <v>398</v>
      </c>
      <c r="Z57" s="79"/>
    </row>
    <row r="58" spans="2:28" ht="24" hidden="1" customHeight="1" x14ac:dyDescent="0.35">
      <c r="B58" s="661"/>
      <c r="C58" s="169"/>
      <c r="D58" s="157"/>
      <c r="E58" s="159" t="s">
        <v>385</v>
      </c>
      <c r="F58" s="530">
        <f t="shared" ref="F58:K58" si="20">F15+F16</f>
        <v>46.429500000000004</v>
      </c>
      <c r="G58" s="530">
        <f t="shared" si="20"/>
        <v>92.859000000000009</v>
      </c>
      <c r="H58" s="530">
        <f t="shared" si="20"/>
        <v>46.429500000000004</v>
      </c>
      <c r="I58" s="530">
        <f t="shared" si="20"/>
        <v>60.359000000000002</v>
      </c>
      <c r="J58" s="530">
        <f t="shared" si="20"/>
        <v>83.570499999999996</v>
      </c>
      <c r="K58" s="530">
        <f t="shared" si="20"/>
        <v>0</v>
      </c>
      <c r="L58" s="530"/>
      <c r="M58" s="530"/>
      <c r="N58" s="530"/>
      <c r="O58" s="529"/>
      <c r="P58" s="529"/>
      <c r="Q58" s="146"/>
      <c r="R58" t="s">
        <v>12</v>
      </c>
      <c r="S58" t="s">
        <v>82</v>
      </c>
      <c r="T58" t="s">
        <v>365</v>
      </c>
      <c r="U58" s="521" t="s">
        <v>399</v>
      </c>
      <c r="V58" t="s">
        <v>380</v>
      </c>
      <c r="W58" t="s">
        <v>15</v>
      </c>
      <c r="X58" t="s">
        <v>82</v>
      </c>
      <c r="Y58" t="s">
        <v>377</v>
      </c>
      <c r="Z58" s="79"/>
    </row>
    <row r="59" spans="2:28" ht="24" hidden="1" customHeight="1" x14ac:dyDescent="0.35">
      <c r="B59" s="661"/>
      <c r="C59" s="169"/>
      <c r="D59" s="157"/>
      <c r="E59" s="159" t="s">
        <v>400</v>
      </c>
      <c r="F59" s="160">
        <f t="shared" ref="F59:K59" si="21">F56*$E$6</f>
        <v>123.55446096686069</v>
      </c>
      <c r="G59" s="160">
        <f t="shared" si="21"/>
        <v>158.31557569316789</v>
      </c>
      <c r="H59" s="160">
        <f t="shared" si="21"/>
        <v>123.55446096686069</v>
      </c>
      <c r="I59" s="160">
        <f t="shared" si="21"/>
        <v>171.98449813034188</v>
      </c>
      <c r="J59" s="160">
        <f t="shared" si="21"/>
        <v>278.03895909720256</v>
      </c>
      <c r="K59" s="160">
        <f t="shared" si="21"/>
        <v>0</v>
      </c>
      <c r="L59" s="160"/>
      <c r="M59" s="160"/>
      <c r="N59" s="160"/>
      <c r="Q59" s="146"/>
      <c r="R59" t="s">
        <v>13</v>
      </c>
      <c r="S59" t="s">
        <v>83</v>
      </c>
      <c r="T59" t="s">
        <v>368</v>
      </c>
      <c r="U59" s="521"/>
      <c r="X59" t="s">
        <v>83</v>
      </c>
      <c r="Y59" t="s">
        <v>401</v>
      </c>
      <c r="Z59" s="1"/>
      <c r="AA59" s="1"/>
    </row>
    <row r="60" spans="2:28" s="1" customFormat="1" ht="24" hidden="1" customHeight="1" x14ac:dyDescent="0.35">
      <c r="B60" s="661"/>
      <c r="C60" s="169"/>
      <c r="D60" s="157"/>
      <c r="E60" s="159" t="s">
        <v>387</v>
      </c>
      <c r="F60" s="160">
        <f t="shared" ref="F60:K60" si="22">F59+F58</f>
        <v>169.98396096686071</v>
      </c>
      <c r="G60" s="160">
        <f t="shared" si="22"/>
        <v>251.1745756931679</v>
      </c>
      <c r="H60" s="160">
        <f t="shared" si="22"/>
        <v>169.98396096686071</v>
      </c>
      <c r="I60" s="160">
        <f t="shared" si="22"/>
        <v>232.34349813034189</v>
      </c>
      <c r="J60" s="160">
        <f t="shared" si="22"/>
        <v>361.60945909720255</v>
      </c>
      <c r="K60" s="160">
        <f t="shared" si="22"/>
        <v>0</v>
      </c>
      <c r="L60" s="160"/>
      <c r="M60" s="160"/>
      <c r="N60" s="160"/>
      <c r="Q60" s="161"/>
      <c r="R60" t="s">
        <v>14</v>
      </c>
      <c r="S60" t="s">
        <v>84</v>
      </c>
      <c r="T60" t="s">
        <v>408</v>
      </c>
      <c r="U60" s="521"/>
      <c r="V60"/>
      <c r="W60"/>
      <c r="X60" t="s">
        <v>84</v>
      </c>
      <c r="Y60"/>
    </row>
    <row r="61" spans="2:28" s="1" customFormat="1" ht="24" hidden="1" customHeight="1" x14ac:dyDescent="0.35">
      <c r="B61" s="661"/>
      <c r="C61" s="169"/>
      <c r="D61" s="157"/>
      <c r="E61" s="159" t="s">
        <v>403</v>
      </c>
      <c r="F61" s="160">
        <v>4.6160578920039219</v>
      </c>
      <c r="G61" s="160">
        <v>4.6160578920039219</v>
      </c>
      <c r="H61" s="160">
        <v>4.6160578920039219</v>
      </c>
      <c r="I61" s="160">
        <v>0</v>
      </c>
      <c r="J61" s="160">
        <v>0</v>
      </c>
      <c r="K61" s="160">
        <v>0</v>
      </c>
      <c r="L61" s="160"/>
      <c r="M61" s="160"/>
      <c r="N61" s="160"/>
      <c r="Q61" s="161"/>
      <c r="R61" t="s">
        <v>15</v>
      </c>
      <c r="S61" t="s">
        <v>85</v>
      </c>
      <c r="T61" t="s">
        <v>402</v>
      </c>
      <c r="U61" s="521"/>
      <c r="V61"/>
      <c r="W61"/>
      <c r="X61" t="s">
        <v>85</v>
      </c>
      <c r="Y61"/>
    </row>
    <row r="62" spans="2:28" s="1" customFormat="1" ht="24" hidden="1" customHeight="1" x14ac:dyDescent="0.35">
      <c r="B62" s="661"/>
      <c r="C62" s="169"/>
      <c r="D62" s="162"/>
      <c r="E62" s="159" t="s">
        <v>405</v>
      </c>
      <c r="F62" s="163">
        <v>6.7589221777182074</v>
      </c>
      <c r="G62" s="163">
        <v>5.3303614634324932</v>
      </c>
      <c r="H62" s="163">
        <v>4.6160578920039219</v>
      </c>
      <c r="I62" s="163">
        <v>0</v>
      </c>
      <c r="J62" s="163">
        <v>0</v>
      </c>
      <c r="K62" s="163">
        <v>0</v>
      </c>
      <c r="L62" s="163"/>
      <c r="M62" s="163"/>
      <c r="N62" s="163"/>
      <c r="Q62" s="161"/>
      <c r="R62" t="s">
        <v>16</v>
      </c>
      <c r="S62" t="s">
        <v>86</v>
      </c>
      <c r="T62" t="s">
        <v>404</v>
      </c>
      <c r="U62" s="521"/>
      <c r="V62"/>
      <c r="W62"/>
      <c r="X62" t="s">
        <v>86</v>
      </c>
      <c r="Y62"/>
      <c r="Z62"/>
      <c r="AA62"/>
    </row>
    <row r="63" spans="2:28" ht="34.5" hidden="1" customHeight="1" x14ac:dyDescent="0.35">
      <c r="B63" s="661"/>
      <c r="C63" s="169"/>
      <c r="D63" s="162"/>
      <c r="E63" s="159" t="s">
        <v>406</v>
      </c>
      <c r="F63" s="163">
        <v>461.60578920039217</v>
      </c>
      <c r="G63" s="163">
        <v>461.60578920039217</v>
      </c>
      <c r="H63" s="163">
        <v>461.60578920039217</v>
      </c>
      <c r="I63" s="163">
        <v>0</v>
      </c>
      <c r="J63" s="163">
        <v>0</v>
      </c>
      <c r="K63" s="163">
        <v>0</v>
      </c>
      <c r="L63" s="163"/>
      <c r="M63" s="163"/>
      <c r="N63" s="163"/>
      <c r="S63" t="s">
        <v>87</v>
      </c>
      <c r="U63" s="521"/>
    </row>
    <row r="64" spans="2:28" ht="34.5" hidden="1" customHeight="1" x14ac:dyDescent="0.35">
      <c r="B64" s="661"/>
      <c r="C64" s="169"/>
      <c r="D64" s="162"/>
      <c r="E64" s="159" t="s">
        <v>407</v>
      </c>
      <c r="F64" s="163">
        <v>675.89221777182081</v>
      </c>
      <c r="G64" s="163">
        <v>533.03614634324924</v>
      </c>
      <c r="H64" s="163">
        <v>461.60578920039217</v>
      </c>
      <c r="I64" s="163">
        <v>0</v>
      </c>
      <c r="J64" s="163">
        <v>0</v>
      </c>
      <c r="K64" s="163">
        <v>0</v>
      </c>
      <c r="L64" s="163"/>
      <c r="M64" s="163"/>
      <c r="N64" s="163"/>
      <c r="S64" t="s">
        <v>88</v>
      </c>
      <c r="U64" s="521"/>
    </row>
    <row r="65" spans="2:308" ht="34.5" hidden="1" customHeight="1" x14ac:dyDescent="0.35">
      <c r="B65" s="661"/>
      <c r="C65" s="169"/>
      <c r="D65" s="162"/>
      <c r="E65" s="159"/>
      <c r="F65" s="163"/>
      <c r="G65" s="163"/>
      <c r="H65" s="163"/>
      <c r="I65" s="163"/>
      <c r="J65" s="163"/>
      <c r="K65" s="163"/>
      <c r="L65" s="163"/>
      <c r="M65" s="163"/>
      <c r="N65" s="163"/>
      <c r="S65" t="s">
        <v>89</v>
      </c>
      <c r="U65" s="532" t="s">
        <v>12</v>
      </c>
      <c r="V65" s="510" t="s">
        <v>13</v>
      </c>
      <c r="W65" s="164" t="s">
        <v>14</v>
      </c>
      <c r="X65" s="164" t="s">
        <v>15</v>
      </c>
      <c r="Y65" s="165" t="s">
        <v>16</v>
      </c>
      <c r="Z65" s="166" t="s">
        <v>72</v>
      </c>
      <c r="AA65" s="164"/>
      <c r="AB65" s="166"/>
    </row>
    <row r="66" spans="2:308" ht="34.5" hidden="1" customHeight="1" x14ac:dyDescent="0.35">
      <c r="B66" s="661"/>
      <c r="C66" s="332"/>
      <c r="D66" s="162"/>
      <c r="E66" s="159"/>
      <c r="F66" s="163"/>
      <c r="G66" s="163"/>
      <c r="H66" s="163"/>
      <c r="I66" s="163"/>
      <c r="J66" s="163"/>
      <c r="K66" s="163"/>
      <c r="L66" s="163"/>
      <c r="M66" s="163"/>
      <c r="N66" s="163"/>
      <c r="S66" t="s">
        <v>90</v>
      </c>
      <c r="T66" t="s">
        <v>379</v>
      </c>
      <c r="U66" s="521">
        <v>0</v>
      </c>
      <c r="V66">
        <v>0</v>
      </c>
      <c r="W66">
        <v>0</v>
      </c>
      <c r="X66">
        <v>0</v>
      </c>
      <c r="Y66">
        <v>0</v>
      </c>
      <c r="Z66">
        <v>0</v>
      </c>
    </row>
    <row r="67" spans="2:308" ht="34.5" hidden="1" customHeight="1" x14ac:dyDescent="0.35">
      <c r="B67" s="661"/>
      <c r="C67" s="332"/>
      <c r="D67" s="157"/>
      <c r="E67" s="159"/>
      <c r="F67" s="160"/>
      <c r="G67" s="160"/>
      <c r="H67" s="160"/>
      <c r="I67" s="160"/>
      <c r="J67" s="160"/>
      <c r="K67" s="160"/>
      <c r="L67" s="160"/>
      <c r="M67" s="160"/>
      <c r="N67" s="160"/>
      <c r="T67" t="s">
        <v>380</v>
      </c>
      <c r="U67" s="534">
        <f>AT88</f>
        <v>27.859000000000002</v>
      </c>
      <c r="V67" s="511">
        <f>CS88</f>
        <v>37.141000000000005</v>
      </c>
      <c r="W67" s="167">
        <f>ER88</f>
        <v>46.429500000000004</v>
      </c>
      <c r="X67" s="167">
        <f>GQ88</f>
        <v>60.359000000000002</v>
      </c>
      <c r="Y67" s="167">
        <f>IP88</f>
        <v>83.570499999999996</v>
      </c>
      <c r="Z67" s="167">
        <v>0</v>
      </c>
      <c r="AA67" s="167"/>
    </row>
    <row r="68" spans="2:308" ht="34.5" hidden="1" customHeight="1" x14ac:dyDescent="0.35">
      <c r="B68" s="661"/>
      <c r="C68" s="332"/>
      <c r="D68" s="162"/>
      <c r="E68" s="159"/>
      <c r="F68" s="163"/>
      <c r="G68" s="163"/>
      <c r="H68" s="163"/>
      <c r="I68" s="163"/>
      <c r="J68" s="163"/>
      <c r="K68" s="163"/>
      <c r="L68" s="163"/>
      <c r="M68" s="163"/>
      <c r="N68" s="163"/>
      <c r="U68" s="521"/>
    </row>
    <row r="69" spans="2:308" hidden="1" x14ac:dyDescent="0.35">
      <c r="B69" s="535"/>
      <c r="U69" s="521"/>
    </row>
    <row r="70" spans="2:308" hidden="1" x14ac:dyDescent="0.35">
      <c r="B70" s="535"/>
      <c r="U70" s="521"/>
    </row>
    <row r="71" spans="2:308" s="6" customFormat="1" ht="45" hidden="1" customHeight="1" x14ac:dyDescent="0.35">
      <c r="B71" s="536"/>
      <c r="C71" s="10"/>
      <c r="D71" s="11" t="s">
        <v>26</v>
      </c>
      <c r="E71" s="11" t="s">
        <v>459</v>
      </c>
      <c r="F71" s="12" t="s">
        <v>460</v>
      </c>
      <c r="G71" s="13" t="s">
        <v>461</v>
      </c>
      <c r="H71" s="13" t="s">
        <v>462</v>
      </c>
      <c r="I71" s="13" t="s">
        <v>463</v>
      </c>
      <c r="J71" s="13" t="s">
        <v>464</v>
      </c>
      <c r="K71" s="13" t="s">
        <v>465</v>
      </c>
      <c r="L71" s="13" t="s">
        <v>466</v>
      </c>
      <c r="M71" s="13" t="s">
        <v>467</v>
      </c>
      <c r="N71" s="13" t="s">
        <v>468</v>
      </c>
      <c r="O71" s="13" t="s">
        <v>469</v>
      </c>
      <c r="P71" s="13" t="s">
        <v>470</v>
      </c>
      <c r="Q71" s="13" t="s">
        <v>471</v>
      </c>
      <c r="R71" s="13" t="s">
        <v>472</v>
      </c>
      <c r="S71" s="13" t="s">
        <v>473</v>
      </c>
      <c r="T71" s="13" t="s">
        <v>474</v>
      </c>
      <c r="U71" s="537" t="s">
        <v>475</v>
      </c>
      <c r="V71" s="512" t="s">
        <v>476</v>
      </c>
      <c r="W71" s="507" t="s">
        <v>477</v>
      </c>
      <c r="X71" s="507" t="s">
        <v>478</v>
      </c>
      <c r="Y71" s="507" t="s">
        <v>479</v>
      </c>
      <c r="Z71" s="13" t="s">
        <v>480</v>
      </c>
      <c r="AA71" s="13" t="s">
        <v>481</v>
      </c>
      <c r="AB71" s="13" t="s">
        <v>482</v>
      </c>
      <c r="AC71" s="13" t="s">
        <v>483</v>
      </c>
      <c r="AD71" s="13" t="s">
        <v>484</v>
      </c>
      <c r="AE71" s="13" t="s">
        <v>485</v>
      </c>
      <c r="AF71" s="13" t="s">
        <v>486</v>
      </c>
      <c r="AG71" s="13" t="s">
        <v>487</v>
      </c>
      <c r="AH71" s="13" t="s">
        <v>488</v>
      </c>
      <c r="AI71" s="13" t="s">
        <v>489</v>
      </c>
      <c r="AJ71" s="13" t="s">
        <v>490</v>
      </c>
      <c r="AK71" s="13" t="s">
        <v>491</v>
      </c>
      <c r="AL71" s="13" t="s">
        <v>492</v>
      </c>
      <c r="AM71" s="13" t="s">
        <v>493</v>
      </c>
      <c r="AN71" s="13" t="s">
        <v>494</v>
      </c>
      <c r="AO71" s="13" t="s">
        <v>495</v>
      </c>
      <c r="AP71" s="13" t="s">
        <v>496</v>
      </c>
      <c r="AQ71" s="13" t="s">
        <v>497</v>
      </c>
      <c r="AR71" s="13" t="s">
        <v>498</v>
      </c>
      <c r="AS71" s="13" t="s">
        <v>499</v>
      </c>
      <c r="AT71" s="11" t="s">
        <v>235</v>
      </c>
      <c r="AU71" s="12" t="s">
        <v>236</v>
      </c>
      <c r="AV71" s="13" t="s">
        <v>686</v>
      </c>
      <c r="AW71" s="13" t="s">
        <v>409</v>
      </c>
      <c r="AX71" s="13" t="s">
        <v>239</v>
      </c>
      <c r="AY71" s="13" t="s">
        <v>240</v>
      </c>
      <c r="AZ71" s="13" t="s">
        <v>539</v>
      </c>
      <c r="BA71" s="13" t="s">
        <v>607</v>
      </c>
      <c r="BB71" s="13" t="s">
        <v>574</v>
      </c>
      <c r="BC71" s="13" t="s">
        <v>643</v>
      </c>
      <c r="BD71" s="13" t="s">
        <v>503</v>
      </c>
      <c r="BE71" s="13" t="s">
        <v>540</v>
      </c>
      <c r="BF71" s="13" t="s">
        <v>608</v>
      </c>
      <c r="BG71" s="13" t="s">
        <v>575</v>
      </c>
      <c r="BH71" s="13" t="s">
        <v>644</v>
      </c>
      <c r="BI71" s="13" t="s">
        <v>504</v>
      </c>
      <c r="BJ71" s="13" t="s">
        <v>541</v>
      </c>
      <c r="BK71" s="13" t="s">
        <v>609</v>
      </c>
      <c r="BL71" s="13" t="s">
        <v>576</v>
      </c>
      <c r="BM71" s="13" t="s">
        <v>645</v>
      </c>
      <c r="BN71" s="13" t="s">
        <v>505</v>
      </c>
      <c r="BO71" s="13" t="s">
        <v>542</v>
      </c>
      <c r="BP71" s="13" t="s">
        <v>610</v>
      </c>
      <c r="BQ71" s="13" t="s">
        <v>693</v>
      </c>
      <c r="BR71" s="13" t="s">
        <v>646</v>
      </c>
      <c r="BS71" s="13" t="s">
        <v>506</v>
      </c>
      <c r="BT71" s="13" t="s">
        <v>543</v>
      </c>
      <c r="BU71" s="13" t="s">
        <v>611</v>
      </c>
      <c r="BV71" s="13" t="s">
        <v>577</v>
      </c>
      <c r="BW71" s="13" t="s">
        <v>647</v>
      </c>
      <c r="BX71" s="13" t="s">
        <v>507</v>
      </c>
      <c r="BY71" s="13" t="s">
        <v>544</v>
      </c>
      <c r="BZ71" s="13" t="s">
        <v>612</v>
      </c>
      <c r="CA71" s="13" t="s">
        <v>578</v>
      </c>
      <c r="CB71" s="13" t="s">
        <v>648</v>
      </c>
      <c r="CC71" s="13" t="s">
        <v>508</v>
      </c>
      <c r="CD71" s="13" t="s">
        <v>545</v>
      </c>
      <c r="CE71" s="13" t="s">
        <v>613</v>
      </c>
      <c r="CF71" s="13" t="s">
        <v>579</v>
      </c>
      <c r="CG71" s="13" t="s">
        <v>649</v>
      </c>
      <c r="CH71" s="13" t="s">
        <v>509</v>
      </c>
      <c r="CI71" s="13" t="s">
        <v>546</v>
      </c>
      <c r="CJ71" s="13" t="s">
        <v>614</v>
      </c>
      <c r="CK71" s="13" t="s">
        <v>580</v>
      </c>
      <c r="CL71" s="13" t="s">
        <v>650</v>
      </c>
      <c r="CM71" s="13" t="s">
        <v>510</v>
      </c>
      <c r="CN71" s="13" t="s">
        <v>547</v>
      </c>
      <c r="CO71" s="13" t="s">
        <v>615</v>
      </c>
      <c r="CP71" s="13" t="s">
        <v>581</v>
      </c>
      <c r="CQ71" s="13" t="s">
        <v>651</v>
      </c>
      <c r="CR71" s="13" t="s">
        <v>511</v>
      </c>
      <c r="CS71" s="86" t="s">
        <v>27</v>
      </c>
      <c r="CT71" s="87" t="s">
        <v>28</v>
      </c>
      <c r="CU71" s="88" t="s">
        <v>29</v>
      </c>
      <c r="CV71" s="88" t="s">
        <v>419</v>
      </c>
      <c r="CW71" s="88" t="s">
        <v>30</v>
      </c>
      <c r="CX71" s="88" t="s">
        <v>31</v>
      </c>
      <c r="CY71" s="88" t="s">
        <v>32</v>
      </c>
      <c r="CZ71" s="88" t="s">
        <v>33</v>
      </c>
      <c r="DA71" s="88" t="s">
        <v>34</v>
      </c>
      <c r="DB71" s="88" t="s">
        <v>652</v>
      </c>
      <c r="DC71" s="88" t="s">
        <v>35</v>
      </c>
      <c r="DD71" s="88" t="s">
        <v>36</v>
      </c>
      <c r="DE71" s="88" t="s">
        <v>37</v>
      </c>
      <c r="DF71" s="88" t="s">
        <v>38</v>
      </c>
      <c r="DG71" s="88" t="s">
        <v>653</v>
      </c>
      <c r="DH71" s="88" t="s">
        <v>39</v>
      </c>
      <c r="DI71" s="88" t="s">
        <v>40</v>
      </c>
      <c r="DJ71" s="88" t="s">
        <v>41</v>
      </c>
      <c r="DK71" s="88" t="s">
        <v>42</v>
      </c>
      <c r="DL71" s="88" t="s">
        <v>654</v>
      </c>
      <c r="DM71" s="88" t="s">
        <v>43</v>
      </c>
      <c r="DN71" s="88" t="s">
        <v>44</v>
      </c>
      <c r="DO71" s="88" t="s">
        <v>45</v>
      </c>
      <c r="DP71" s="88" t="s">
        <v>692</v>
      </c>
      <c r="DQ71" s="88" t="s">
        <v>655</v>
      </c>
      <c r="DR71" s="88" t="s">
        <v>47</v>
      </c>
      <c r="DS71" s="88" t="s">
        <v>48</v>
      </c>
      <c r="DT71" s="88" t="s">
        <v>49</v>
      </c>
      <c r="DU71" s="88" t="s">
        <v>50</v>
      </c>
      <c r="DV71" s="88" t="s">
        <v>656</v>
      </c>
      <c r="DW71" s="88" t="s">
        <v>51</v>
      </c>
      <c r="DX71" s="88" t="s">
        <v>52</v>
      </c>
      <c r="DY71" s="88" t="s">
        <v>53</v>
      </c>
      <c r="DZ71" s="88" t="s">
        <v>54</v>
      </c>
      <c r="EA71" s="88" t="s">
        <v>694</v>
      </c>
      <c r="EB71" s="88" t="s">
        <v>55</v>
      </c>
      <c r="EC71" s="88" t="s">
        <v>56</v>
      </c>
      <c r="ED71" s="88" t="s">
        <v>57</v>
      </c>
      <c r="EE71" s="88" t="s">
        <v>58</v>
      </c>
      <c r="EF71" s="88" t="s">
        <v>657</v>
      </c>
      <c r="EG71" s="88" t="s">
        <v>59</v>
      </c>
      <c r="EH71" s="88" t="s">
        <v>60</v>
      </c>
      <c r="EI71" s="88" t="s">
        <v>61</v>
      </c>
      <c r="EJ71" s="88" t="s">
        <v>62</v>
      </c>
      <c r="EK71" s="88" t="s">
        <v>658</v>
      </c>
      <c r="EL71" s="88" t="s">
        <v>63</v>
      </c>
      <c r="EM71" s="88" t="s">
        <v>64</v>
      </c>
      <c r="EN71" s="88" t="s">
        <v>65</v>
      </c>
      <c r="EO71" s="88" t="s">
        <v>66</v>
      </c>
      <c r="EP71" s="88" t="s">
        <v>659</v>
      </c>
      <c r="EQ71" s="88" t="s">
        <v>67</v>
      </c>
      <c r="ER71" s="14" t="s">
        <v>687</v>
      </c>
      <c r="ES71" s="15" t="s">
        <v>278</v>
      </c>
      <c r="ET71" s="16" t="s">
        <v>279</v>
      </c>
      <c r="EU71" s="16" t="s">
        <v>429</v>
      </c>
      <c r="EV71" s="16" t="s">
        <v>280</v>
      </c>
      <c r="EW71" s="16" t="s">
        <v>281</v>
      </c>
      <c r="EX71" s="16" t="s">
        <v>548</v>
      </c>
      <c r="EY71" s="16" t="s">
        <v>606</v>
      </c>
      <c r="EZ71" s="16" t="s">
        <v>582</v>
      </c>
      <c r="FA71" s="16" t="s">
        <v>660</v>
      </c>
      <c r="FB71" s="16" t="s">
        <v>512</v>
      </c>
      <c r="FC71" s="16" t="s">
        <v>549</v>
      </c>
      <c r="FD71" s="16" t="s">
        <v>616</v>
      </c>
      <c r="FE71" s="16" t="s">
        <v>583</v>
      </c>
      <c r="FF71" s="16" t="s">
        <v>661</v>
      </c>
      <c r="FG71" s="16" t="s">
        <v>513</v>
      </c>
      <c r="FH71" s="16" t="s">
        <v>550</v>
      </c>
      <c r="FI71" s="16" t="s">
        <v>617</v>
      </c>
      <c r="FJ71" s="16" t="s">
        <v>584</v>
      </c>
      <c r="FK71" s="16" t="s">
        <v>662</v>
      </c>
      <c r="FL71" s="16" t="s">
        <v>514</v>
      </c>
      <c r="FM71" s="16" t="s">
        <v>551</v>
      </c>
      <c r="FN71" s="16" t="s">
        <v>618</v>
      </c>
      <c r="FO71" s="16" t="s">
        <v>642</v>
      </c>
      <c r="FP71" s="16" t="s">
        <v>663</v>
      </c>
      <c r="FQ71" s="16" t="s">
        <v>515</v>
      </c>
      <c r="FR71" s="16" t="s">
        <v>552</v>
      </c>
      <c r="FS71" s="16" t="s">
        <v>619</v>
      </c>
      <c r="FT71" s="16" t="s">
        <v>585</v>
      </c>
      <c r="FU71" s="16" t="s">
        <v>664</v>
      </c>
      <c r="FV71" s="16" t="s">
        <v>516</v>
      </c>
      <c r="FW71" s="16" t="s">
        <v>553</v>
      </c>
      <c r="FX71" s="16" t="s">
        <v>620</v>
      </c>
      <c r="FY71" s="16" t="s">
        <v>586</v>
      </c>
      <c r="FZ71" s="16" t="s">
        <v>665</v>
      </c>
      <c r="GA71" s="16" t="s">
        <v>517</v>
      </c>
      <c r="GB71" s="16" t="s">
        <v>554</v>
      </c>
      <c r="GC71" s="16" t="s">
        <v>621</v>
      </c>
      <c r="GD71" s="16" t="s">
        <v>587</v>
      </c>
      <c r="GE71" s="16" t="s">
        <v>666</v>
      </c>
      <c r="GF71" s="16" t="s">
        <v>518</v>
      </c>
      <c r="GG71" s="16" t="s">
        <v>555</v>
      </c>
      <c r="GH71" s="16" t="s">
        <v>622</v>
      </c>
      <c r="GI71" s="16" t="s">
        <v>588</v>
      </c>
      <c r="GJ71" s="16" t="s">
        <v>667</v>
      </c>
      <c r="GK71" s="16" t="s">
        <v>519</v>
      </c>
      <c r="GL71" s="16" t="s">
        <v>556</v>
      </c>
      <c r="GM71" s="16" t="s">
        <v>623</v>
      </c>
      <c r="GN71" s="16" t="s">
        <v>589</v>
      </c>
      <c r="GO71" s="16" t="s">
        <v>668</v>
      </c>
      <c r="GP71" s="16" t="s">
        <v>520</v>
      </c>
      <c r="GQ71" s="17" t="s">
        <v>318</v>
      </c>
      <c r="GR71" s="18" t="s">
        <v>319</v>
      </c>
      <c r="GS71" s="19" t="s">
        <v>320</v>
      </c>
      <c r="GT71" s="19" t="s">
        <v>439</v>
      </c>
      <c r="GU71" s="19" t="s">
        <v>321</v>
      </c>
      <c r="GV71" s="19" t="s">
        <v>322</v>
      </c>
      <c r="GW71" s="19" t="s">
        <v>557</v>
      </c>
      <c r="GX71" s="19" t="s">
        <v>624</v>
      </c>
      <c r="GY71" s="19" t="s">
        <v>590</v>
      </c>
      <c r="GZ71" s="19" t="s">
        <v>669</v>
      </c>
      <c r="HA71" s="19" t="s">
        <v>521</v>
      </c>
      <c r="HB71" s="19" t="s">
        <v>558</v>
      </c>
      <c r="HC71" s="19" t="s">
        <v>625</v>
      </c>
      <c r="HD71" s="19" t="s">
        <v>591</v>
      </c>
      <c r="HE71" s="19" t="s">
        <v>670</v>
      </c>
      <c r="HF71" s="19" t="s">
        <v>522</v>
      </c>
      <c r="HG71" s="19" t="s">
        <v>559</v>
      </c>
      <c r="HH71" s="19" t="s">
        <v>626</v>
      </c>
      <c r="HI71" s="19" t="s">
        <v>592</v>
      </c>
      <c r="HJ71" s="19" t="s">
        <v>671</v>
      </c>
      <c r="HK71" s="19" t="s">
        <v>523</v>
      </c>
      <c r="HL71" s="19" t="s">
        <v>560</v>
      </c>
      <c r="HM71" s="19" t="s">
        <v>627</v>
      </c>
      <c r="HN71" s="19" t="s">
        <v>691</v>
      </c>
      <c r="HO71" s="19" t="s">
        <v>672</v>
      </c>
      <c r="HP71" s="19" t="s">
        <v>524</v>
      </c>
      <c r="HQ71" s="19" t="s">
        <v>561</v>
      </c>
      <c r="HR71" s="19" t="s">
        <v>628</v>
      </c>
      <c r="HS71" s="19" t="s">
        <v>593</v>
      </c>
      <c r="HT71" s="19" t="s">
        <v>673</v>
      </c>
      <c r="HU71" s="19" t="s">
        <v>525</v>
      </c>
      <c r="HV71" s="19" t="s">
        <v>562</v>
      </c>
      <c r="HW71" s="19" t="s">
        <v>629</v>
      </c>
      <c r="HX71" s="19" t="s">
        <v>594</v>
      </c>
      <c r="HY71" s="19" t="s">
        <v>674</v>
      </c>
      <c r="HZ71" s="19" t="s">
        <v>526</v>
      </c>
      <c r="IA71" s="19" t="s">
        <v>563</v>
      </c>
      <c r="IB71" s="19" t="s">
        <v>630</v>
      </c>
      <c r="IC71" s="19" t="s">
        <v>595</v>
      </c>
      <c r="ID71" s="19" t="s">
        <v>675</v>
      </c>
      <c r="IE71" s="19" t="s">
        <v>527</v>
      </c>
      <c r="IF71" s="19" t="s">
        <v>564</v>
      </c>
      <c r="IG71" s="19" t="s">
        <v>631</v>
      </c>
      <c r="IH71" s="19" t="s">
        <v>596</v>
      </c>
      <c r="II71" s="19" t="s">
        <v>676</v>
      </c>
      <c r="IJ71" s="19" t="s">
        <v>528</v>
      </c>
      <c r="IK71" s="19" t="s">
        <v>565</v>
      </c>
      <c r="IL71" s="19" t="s">
        <v>632</v>
      </c>
      <c r="IM71" s="19" t="s">
        <v>597</v>
      </c>
      <c r="IN71" s="19" t="s">
        <v>677</v>
      </c>
      <c r="IO71" s="19" t="s">
        <v>529</v>
      </c>
      <c r="IP71" s="20" t="s">
        <v>207</v>
      </c>
      <c r="IQ71" s="21" t="s">
        <v>208</v>
      </c>
      <c r="IR71" s="22" t="s">
        <v>209</v>
      </c>
      <c r="IS71" s="22" t="s">
        <v>449</v>
      </c>
      <c r="IT71" s="22" t="s">
        <v>210</v>
      </c>
      <c r="IU71" s="22" t="s">
        <v>211</v>
      </c>
      <c r="IV71" s="22" t="s">
        <v>688</v>
      </c>
      <c r="IW71" s="22" t="s">
        <v>633</v>
      </c>
      <c r="IX71" s="22" t="s">
        <v>598</v>
      </c>
      <c r="IY71" s="22" t="s">
        <v>678</v>
      </c>
      <c r="IZ71" s="22" t="s">
        <v>530</v>
      </c>
      <c r="JA71" s="22" t="s">
        <v>566</v>
      </c>
      <c r="JB71" s="22" t="s">
        <v>634</v>
      </c>
      <c r="JC71" s="22" t="s">
        <v>599</v>
      </c>
      <c r="JD71" s="22" t="s">
        <v>689</v>
      </c>
      <c r="JE71" s="22" t="s">
        <v>531</v>
      </c>
      <c r="JF71" s="22" t="s">
        <v>567</v>
      </c>
      <c r="JG71" s="22" t="s">
        <v>635</v>
      </c>
      <c r="JH71" s="22" t="s">
        <v>600</v>
      </c>
      <c r="JI71" s="22" t="s">
        <v>679</v>
      </c>
      <c r="JJ71" s="22" t="s">
        <v>532</v>
      </c>
      <c r="JK71" s="22" t="s">
        <v>568</v>
      </c>
      <c r="JL71" s="22" t="s">
        <v>636</v>
      </c>
      <c r="JM71" s="22" t="s">
        <v>690</v>
      </c>
      <c r="JN71" s="22" t="s">
        <v>680</v>
      </c>
      <c r="JO71" s="22" t="s">
        <v>533</v>
      </c>
      <c r="JP71" s="22" t="s">
        <v>569</v>
      </c>
      <c r="JQ71" s="22" t="s">
        <v>637</v>
      </c>
      <c r="JR71" s="22" t="s">
        <v>601</v>
      </c>
      <c r="JS71" s="22" t="s">
        <v>681</v>
      </c>
      <c r="JT71" s="22" t="s">
        <v>534</v>
      </c>
      <c r="JU71" s="22" t="s">
        <v>570</v>
      </c>
      <c r="JV71" s="22" t="s">
        <v>638</v>
      </c>
      <c r="JW71" s="22" t="s">
        <v>602</v>
      </c>
      <c r="JX71" s="22" t="s">
        <v>682</v>
      </c>
      <c r="JY71" s="22" t="s">
        <v>535</v>
      </c>
      <c r="JZ71" s="22" t="s">
        <v>571</v>
      </c>
      <c r="KA71" s="22" t="s">
        <v>639</v>
      </c>
      <c r="KB71" s="22" t="s">
        <v>603</v>
      </c>
      <c r="KC71" s="22" t="s">
        <v>683</v>
      </c>
      <c r="KD71" s="22" t="s">
        <v>536</v>
      </c>
      <c r="KE71" s="22" t="s">
        <v>572</v>
      </c>
      <c r="KF71" s="22" t="s">
        <v>640</v>
      </c>
      <c r="KG71" s="22" t="s">
        <v>604</v>
      </c>
      <c r="KH71" s="22" t="s">
        <v>684</v>
      </c>
      <c r="KI71" s="22" t="s">
        <v>537</v>
      </c>
      <c r="KJ71" s="22" t="s">
        <v>573</v>
      </c>
      <c r="KK71" s="22" t="s">
        <v>641</v>
      </c>
      <c r="KL71" s="22" t="s">
        <v>605</v>
      </c>
      <c r="KM71" s="22" t="s">
        <v>685</v>
      </c>
      <c r="KN71" s="22" t="s">
        <v>538</v>
      </c>
      <c r="KO71" s="23"/>
      <c r="KP71" s="23"/>
      <c r="KQ71" s="23"/>
      <c r="KR71" s="13" t="s">
        <v>68</v>
      </c>
      <c r="KS71" s="13" t="s">
        <v>193</v>
      </c>
      <c r="KT71" s="16" t="s">
        <v>69</v>
      </c>
      <c r="KU71" s="19" t="s">
        <v>70</v>
      </c>
      <c r="KV71" s="22" t="s">
        <v>71</v>
      </c>
    </row>
    <row r="72" spans="2:308" s="6" customFormat="1" ht="15" hidden="1" customHeight="1" x14ac:dyDescent="0.35">
      <c r="B72" s="663" t="s">
        <v>502</v>
      </c>
      <c r="C72" s="24">
        <v>1</v>
      </c>
      <c r="D72" s="25"/>
      <c r="E72" s="26"/>
      <c r="F72" s="26"/>
      <c r="G72" s="26"/>
      <c r="H72" s="26"/>
      <c r="I72" s="26"/>
      <c r="J72" s="26"/>
      <c r="K72" s="26"/>
      <c r="L72" s="26"/>
      <c r="M72" s="26"/>
      <c r="N72" s="26"/>
      <c r="O72" s="26"/>
      <c r="P72" s="26"/>
      <c r="Q72" s="26"/>
      <c r="R72" s="26"/>
      <c r="S72" s="26"/>
      <c r="T72" s="26"/>
      <c r="U72" s="538"/>
      <c r="V72" s="513"/>
      <c r="W72" s="508"/>
      <c r="X72" s="508"/>
      <c r="Y72" s="508"/>
      <c r="Z72" s="26"/>
      <c r="AA72" s="26"/>
      <c r="AB72" s="26"/>
      <c r="AC72" s="26"/>
      <c r="AD72" s="26"/>
      <c r="AE72" s="26"/>
      <c r="AF72" s="26"/>
      <c r="AG72" s="26"/>
      <c r="AH72" s="26"/>
      <c r="AI72" s="26"/>
      <c r="AJ72" s="26"/>
      <c r="AK72" s="26"/>
      <c r="AL72" s="26"/>
      <c r="AM72" s="26"/>
      <c r="AN72" s="26"/>
      <c r="AO72" s="26"/>
      <c r="AP72" s="26"/>
      <c r="AQ72" s="26"/>
      <c r="AR72" s="26"/>
      <c r="AS72" s="26"/>
      <c r="AT72" s="63">
        <f>'WORKING WHOLESALE GRID'!D3-('WORKING WHOLESALE GRID'!D3*'READ THIS FIRST'!$F$3)</f>
        <v>22.789721679687499</v>
      </c>
      <c r="AU72" s="63">
        <f>'WORKING WHOLESALE GRID'!E3-('WORKING WHOLESALE GRID'!E3*'READ THIS FIRST'!$F$3)</f>
        <v>34.131617513020842</v>
      </c>
      <c r="AV72" s="63">
        <f>'WORKING WHOLESALE GRID'!F3-('WORKING WHOLESALE GRID'!F3*'READ THIS FIRST'!$F$3)</f>
        <v>45.530510742187502</v>
      </c>
      <c r="AW72" s="63">
        <f>'WORKING WHOLESALE GRID'!G3-('WORKING WHOLESALE GRID'!G3*'READ THIS FIRST'!$F$3)</f>
        <v>57.001026367187507</v>
      </c>
      <c r="AX72" s="63"/>
      <c r="AY72" s="63">
        <f>'WORKING WHOLESALE GRID'!I3-('WORKING WHOLESALE GRID'!I3*'READ THIS FIRST'!$F$3)</f>
        <v>63.781150520833343</v>
      </c>
      <c r="AZ72" s="63">
        <f>'WORKING WHOLESALE GRID'!J3-('WORKING WHOLESALE GRID'!J3*'READ THIS FIRST'!$F$3)</f>
        <v>34.131617513020842</v>
      </c>
      <c r="BA72" s="63">
        <f>'WORKING WHOLESALE GRID'!K3-('WORKING WHOLESALE GRID'!K3*'READ THIS FIRST'!$F$3)</f>
        <v>45.530510742187502</v>
      </c>
      <c r="BB72" s="63">
        <f>'WORKING WHOLESALE GRID'!L3-('WORKING WHOLESALE GRID'!L3*'READ THIS FIRST'!$F$3)</f>
        <v>57.001026367187507</v>
      </c>
      <c r="BC72" s="63">
        <f>'WORKING WHOLESALE GRID'!M3-('WORKING WHOLESALE GRID'!M3*'READ THIS FIRST'!$F$3)</f>
        <v>68.535867513020833</v>
      </c>
      <c r="BD72" s="63"/>
      <c r="BE72" s="63">
        <f>'WORKING WHOLESALE GRID'!O3-('WORKING WHOLESALE GRID'!O3*'READ THIS FIRST'!$F$3)</f>
        <v>45.530510742187502</v>
      </c>
      <c r="BF72" s="63">
        <f>'WORKING WHOLESALE GRID'!P3-('WORKING WHOLESALE GRID'!P3*'READ THIS FIRST'!$F$3)</f>
        <v>57.001026367187507</v>
      </c>
      <c r="BG72" s="63">
        <f>'WORKING WHOLESALE GRID'!Q3-('WORKING WHOLESALE GRID'!Q3*'READ THIS FIRST'!$F$3)</f>
        <v>68.535867513020833</v>
      </c>
      <c r="BH72" s="63">
        <f>'WORKING WHOLESALE GRID'!R3-('WORKING WHOLESALE GRID'!R3*'READ THIS FIRST'!$F$3)</f>
        <v>80.127612304687503</v>
      </c>
      <c r="BI72" s="63"/>
      <c r="BJ72" s="63">
        <f>'WORKING WHOLESALE GRID'!T3-('WORKING WHOLESALE GRID'!T3*'READ THIS FIRST'!$F$3)</f>
        <v>57.001026367187507</v>
      </c>
      <c r="BK72" s="63">
        <f>'WORKING WHOLESALE GRID'!U3-('WORKING WHOLESALE GRID'!U3*'READ THIS FIRST'!$F$3)</f>
        <v>68.535867513020833</v>
      </c>
      <c r="BL72" s="63">
        <f>'WORKING WHOLESALE GRID'!V3-('WORKING WHOLESALE GRID'!V3*'READ THIS FIRST'!$F$3)</f>
        <v>80.127612304687503</v>
      </c>
      <c r="BM72" s="63">
        <f>'WORKING WHOLESALE GRID'!W3-('WORKING WHOLESALE GRID'!W3*'READ THIS FIRST'!$F$3)</f>
        <v>91.791073242187508</v>
      </c>
      <c r="BN72" s="63"/>
      <c r="BO72" s="63">
        <f>'WORKING WHOLESALE GRID'!Y3-('WORKING WHOLESALE GRID'!Y3*'READ THIS FIRST'!$F$3)</f>
        <v>68.535867513020833</v>
      </c>
      <c r="BP72" s="63">
        <f>'WORKING WHOLESALE GRID'!Z3-('WORKING WHOLESALE GRID'!Z3*'READ THIS FIRST'!$F$3)</f>
        <v>80.127612304687503</v>
      </c>
      <c r="BQ72" s="63">
        <f>'WORKING WHOLESALE GRID'!AA3-('WORKING WHOLESALE GRID'!AA3*'READ THIS FIRST'!$F$3)</f>
        <v>91.791073242187508</v>
      </c>
      <c r="BR72" s="63">
        <f>'WORKING WHOLESALE GRID'!AB3-('WORKING WHOLESALE GRID'!AB3*'READ THIS FIRST'!$F$3)</f>
        <v>103.51885970052081</v>
      </c>
      <c r="BS72" s="63"/>
      <c r="BT72" s="63">
        <f>'WORKING WHOLESALE GRID'!AD3-('WORKING WHOLESALE GRID'!AD3*'READ THIS FIRST'!$F$3)</f>
        <v>80.127612304687503</v>
      </c>
      <c r="BU72" s="63">
        <f>'WORKING WHOLESALE GRID'!AE3-('WORKING WHOLESALE GRID'!AE3*'READ THIS FIRST'!$F$3)</f>
        <v>91.791073242187508</v>
      </c>
      <c r="BV72" s="63">
        <f>'WORKING WHOLESALE GRID'!AF3-('WORKING WHOLESALE GRID'!AF3*'READ THIS FIRST'!$F$3)</f>
        <v>103.51885970052081</v>
      </c>
      <c r="BW72" s="63">
        <f>'WORKING WHOLESALE GRID'!AG3-('WORKING WHOLESALE GRID'!AG3*'READ THIS FIRST'!$F$3)</f>
        <v>113.88895279947914</v>
      </c>
      <c r="BX72" s="63"/>
      <c r="BY72" s="63">
        <f>'WORKING WHOLESALE GRID'!AI3-('WORKING WHOLESALE GRID'!AI3*'READ THIS FIRST'!$F$3)</f>
        <v>91.791073242187508</v>
      </c>
      <c r="BZ72" s="63">
        <f>'WORKING WHOLESALE GRID'!AJ3-('WORKING WHOLESALE GRID'!AJ3*'READ THIS FIRST'!$F$3)</f>
        <v>103.51885970052081</v>
      </c>
      <c r="CA72" s="63">
        <f>'WORKING WHOLESALE GRID'!AK3-('WORKING WHOLESALE GRID'!AK3*'READ THIS FIRST'!$F$3)</f>
        <v>113.88895279947914</v>
      </c>
      <c r="CB72" s="63">
        <f>'WORKING WHOLESALE GRID'!AL3-('WORKING WHOLESALE GRID'!AL3*'READ THIS FIRST'!$F$3)</f>
        <v>124.31154589843746</v>
      </c>
      <c r="CC72" s="63"/>
      <c r="CD72" s="63">
        <f>'WORKING WHOLESALE GRID'!AN3-('WORKING WHOLESALE GRID'!AN3*'READ THIS FIRST'!$F$3)</f>
        <v>103.51885970052081</v>
      </c>
      <c r="CE72" s="63">
        <f>'WORKING WHOLESALE GRID'!AO3-('WORKING WHOLESALE GRID'!AO3*'READ THIS FIRST'!$F$3)</f>
        <v>113.88895279947914</v>
      </c>
      <c r="CF72" s="63">
        <f>'WORKING WHOLESALE GRID'!AP3-('WORKING WHOLESALE GRID'!AP3*'READ THIS FIRST'!$F$3)</f>
        <v>124.31154589843746</v>
      </c>
      <c r="CG72" s="63">
        <f>'WORKING WHOLESALE GRID'!AQ3-('WORKING WHOLESALE GRID'!AQ3*'READ THIS FIRST'!$F$3)</f>
        <v>134.78663899739581</v>
      </c>
      <c r="CH72" s="63"/>
      <c r="CI72" s="63">
        <f>'WORKING WHOLESALE GRID'!AS3-('WORKING WHOLESALE GRID'!AS3*'READ THIS FIRST'!$F$3)</f>
        <v>113.88895279947914</v>
      </c>
      <c r="CJ72" s="63">
        <f>'WORKING WHOLESALE GRID'!AT3-('WORKING WHOLESALE GRID'!AT3*'READ THIS FIRST'!$F$3)</f>
        <v>124.31154589843746</v>
      </c>
      <c r="CK72" s="63">
        <f>'WORKING WHOLESALE GRID'!AU3-('WORKING WHOLESALE GRID'!AU3*'READ THIS FIRST'!$F$3)</f>
        <v>134.78663899739581</v>
      </c>
      <c r="CL72" s="63">
        <f>'WORKING WHOLESALE GRID'!AV3-('WORKING WHOLESALE GRID'!AV3*'READ THIS FIRST'!$F$3)</f>
        <v>145.31423209635415</v>
      </c>
      <c r="CM72" s="63"/>
      <c r="CN72" s="63">
        <f>'WORKING WHOLESALE GRID'!AX3-('WORKING WHOLESALE GRID'!AX3*'READ THIS FIRST'!$F$3)</f>
        <v>124.31154589843746</v>
      </c>
      <c r="CO72" s="63">
        <f>'WORKING WHOLESALE GRID'!AY3-('WORKING WHOLESALE GRID'!AY3*'READ THIS FIRST'!$F$3)</f>
        <v>134.78663899739581</v>
      </c>
      <c r="CP72" s="63">
        <f>'WORKING WHOLESALE GRID'!AZ3-('WORKING WHOLESALE GRID'!AZ3*'READ THIS FIRST'!$F$3)</f>
        <v>145.31423209635415</v>
      </c>
      <c r="CQ72" s="63"/>
      <c r="CR72" s="63"/>
      <c r="CS72" s="63">
        <f>'WORKING WHOLESALE GRID'!BC3-('WORKING WHOLESALE GRID'!BC3*'READ THIS FIRST'!$F$3)</f>
        <v>23.51287841796875</v>
      </c>
      <c r="CT72" s="63">
        <f>'WORKING WHOLESALE GRID'!BD3-('WORKING WHOLESALE GRID'!BD3*'READ THIS FIRST'!$F$3)</f>
        <v>34.863950130208337</v>
      </c>
      <c r="CU72" s="63">
        <f>'WORKING WHOLESALE GRID'!BE3-('WORKING WHOLESALE GRID'!BE3*'READ THIS FIRST'!$F$3)</f>
        <v>46.277200878906243</v>
      </c>
      <c r="CV72" s="63">
        <f>'WORKING WHOLESALE GRID'!BF3-('WORKING WHOLESALE GRID'!BF3*'READ THIS FIRST'!$F$3)</f>
        <v>57.759593945312503</v>
      </c>
      <c r="CW72" s="63"/>
      <c r="CX72" s="63">
        <f>'WORKING WHOLESALE GRID'!BH3-('WORKING WHOLESALE GRID'!BH3*'READ THIS FIRST'!$F$3)</f>
        <v>64.96544934895833</v>
      </c>
      <c r="CY72" s="63">
        <f>'WORKING WHOLESALE GRID'!BI3-('WORKING WHOLESALE GRID'!BI3*'READ THIS FIRST'!$F$3)</f>
        <v>34.863950130208337</v>
      </c>
      <c r="CZ72" s="63">
        <f>'WORKING WHOLESALE GRID'!BJ3-('WORKING WHOLESALE GRID'!BJ3*'READ THIS FIRST'!$F$3)</f>
        <v>46.277200878906243</v>
      </c>
      <c r="DA72" s="63">
        <f>'WORKING WHOLESALE GRID'!BK3-('WORKING WHOLESALE GRID'!BK3*'READ THIS FIRST'!$F$3)</f>
        <v>57.759593945312503</v>
      </c>
      <c r="DB72" s="63">
        <f>'WORKING WHOLESALE GRID'!BL3-('WORKING WHOLESALE GRID'!BL3*'READ THIS FIRST'!$F$3)</f>
        <v>69.306386360677081</v>
      </c>
      <c r="DC72" s="63"/>
      <c r="DD72" s="63">
        <f>'WORKING WHOLESALE GRID'!BN3-('WORKING WHOLESALE GRID'!BN3*'READ THIS FIRST'!$F$3)</f>
        <v>46.277200878906243</v>
      </c>
      <c r="DE72" s="63">
        <f>'WORKING WHOLESALE GRID'!BO3-('WORKING WHOLESALE GRID'!BO3*'READ THIS FIRST'!$F$3)</f>
        <v>57.759593945312503</v>
      </c>
      <c r="DF72" s="63">
        <f>'WORKING WHOLESALE GRID'!BP3-('WORKING WHOLESALE GRID'!BP3*'READ THIS FIRST'!$F$3)</f>
        <v>69.306386360677081</v>
      </c>
      <c r="DG72" s="63">
        <f>'WORKING WHOLESALE GRID'!BQ3-('WORKING WHOLESALE GRID'!BQ3*'READ THIS FIRST'!$F$3)</f>
        <v>80.912753906250003</v>
      </c>
      <c r="DH72" s="63"/>
      <c r="DI72" s="63">
        <f>'WORKING WHOLESALE GRID'!BS3-('WORKING WHOLESALE GRID'!BS3*'READ THIS FIRST'!$F$3)</f>
        <v>57.759593945312503</v>
      </c>
      <c r="DJ72" s="63">
        <f>'WORKING WHOLESALE GRID'!BT3-('WORKING WHOLESALE GRID'!BT3*'READ THIS FIRST'!$F$3)</f>
        <v>69.306386360677081</v>
      </c>
      <c r="DK72" s="63">
        <f>'WORKING WHOLESALE GRID'!BU3-('WORKING WHOLESALE GRID'!BU3*'READ THIS FIRST'!$F$3)</f>
        <v>80.912753906250003</v>
      </c>
      <c r="DL72" s="63">
        <f>'WORKING WHOLESALE GRID'!BV3-('WORKING WHOLESALE GRID'!BV3*'READ THIS FIRST'!$F$3)</f>
        <v>92.585716113281251</v>
      </c>
      <c r="DM72" s="63"/>
      <c r="DN72" s="63">
        <f>'WORKING WHOLESALE GRID'!BX3-('WORKING WHOLESALE GRID'!BX3*'READ THIS FIRST'!$F$3)</f>
        <v>69.306386360677081</v>
      </c>
      <c r="DO72" s="63">
        <f>'WORKING WHOLESALE GRID'!BY3-('WORKING WHOLESALE GRID'!BY3*'READ THIS FIRST'!$F$3)</f>
        <v>80.912753906250003</v>
      </c>
      <c r="DP72" s="63">
        <f>'WORKING WHOLESALE GRID'!BZ3-('WORKING WHOLESALE GRID'!BZ3*'READ THIS FIRST'!$F$3)</f>
        <v>92.585716113281251</v>
      </c>
      <c r="DQ72" s="63">
        <f>'WORKING WHOLESALE GRID'!CA3-('WORKING WHOLESALE GRID'!CA3*'READ THIS FIRST'!$F$3)</f>
        <v>104.32567532552082</v>
      </c>
      <c r="DR72" s="63"/>
      <c r="DS72" s="63">
        <f>'WORKING WHOLESALE GRID'!CC3-('WORKING WHOLESALE GRID'!CC3*'READ THIS FIRST'!$F$3)</f>
        <v>80.912753906250003</v>
      </c>
      <c r="DT72" s="63">
        <f>'WORKING WHOLESALE GRID'!CD3-('WORKING WHOLESALE GRID'!CD3*'READ THIS FIRST'!$F$3)</f>
        <v>92.585716113281251</v>
      </c>
      <c r="DU72" s="63">
        <f>'WORKING WHOLESALE GRID'!CE3-('WORKING WHOLESALE GRID'!CE3*'READ THIS FIRST'!$F$3)</f>
        <v>104.32567532552082</v>
      </c>
      <c r="DV72" s="63">
        <f>'WORKING WHOLESALE GRID'!CF3-('WORKING WHOLESALE GRID'!CF3*'READ THIS FIRST'!$F$3)</f>
        <v>114.69913717447913</v>
      </c>
      <c r="DW72" s="63"/>
      <c r="DX72" s="63">
        <f>'WORKING WHOLESALE GRID'!CH3-('WORKING WHOLESALE GRID'!CH3*'READ THIS FIRST'!$F$3)</f>
        <v>92.585716113281251</v>
      </c>
      <c r="DY72" s="63">
        <f>'WORKING WHOLESALE GRID'!CI3-('WORKING WHOLESALE GRID'!CI3*'READ THIS FIRST'!$F$3)</f>
        <v>104.32567532552082</v>
      </c>
      <c r="DZ72" s="63">
        <f>'WORKING WHOLESALE GRID'!CJ3-('WORKING WHOLESALE GRID'!CJ3*'READ THIS FIRST'!$F$3)</f>
        <v>114.69913717447913</v>
      </c>
      <c r="EA72" s="63">
        <f>'WORKING WHOLESALE GRID'!CK3-('WORKING WHOLESALE GRID'!CK3*'READ THIS FIRST'!$F$3)</f>
        <v>125.12509902343749</v>
      </c>
      <c r="EB72" s="63"/>
      <c r="EC72" s="63">
        <f>'WORKING WHOLESALE GRID'!CM3-('WORKING WHOLESALE GRID'!CM3*'READ THIS FIRST'!$F$3)</f>
        <v>104.32567532552082</v>
      </c>
      <c r="ED72" s="63">
        <f>'WORKING WHOLESALE GRID'!CN3-('WORKING WHOLESALE GRID'!CN3*'READ THIS FIRST'!$F$3)</f>
        <v>114.69913717447913</v>
      </c>
      <c r="EE72" s="63">
        <f>'WORKING WHOLESALE GRID'!CO3-('WORKING WHOLESALE GRID'!CO3*'READ THIS FIRST'!$F$3)</f>
        <v>125.12509902343749</v>
      </c>
      <c r="EF72" s="63">
        <f>'WORKING WHOLESALE GRID'!CP3-('WORKING WHOLESALE GRID'!CP3*'READ THIS FIRST'!$F$3)</f>
        <v>135.6035608723958</v>
      </c>
      <c r="EG72" s="63"/>
      <c r="EH72" s="63">
        <f>'WORKING WHOLESALE GRID'!CR3-('WORKING WHOLESALE GRID'!CR3*'READ THIS FIRST'!$F$3)</f>
        <v>114.69913717447913</v>
      </c>
      <c r="EI72" s="63">
        <f>'WORKING WHOLESALE GRID'!CS3-('WORKING WHOLESALE GRID'!CS3*'READ THIS FIRST'!$F$3)</f>
        <v>125.12509902343749</v>
      </c>
      <c r="EJ72" s="63">
        <f>'WORKING WHOLESALE GRID'!CT3-('WORKING WHOLESALE GRID'!CT3*'READ THIS FIRST'!$F$3)</f>
        <v>135.6035608723958</v>
      </c>
      <c r="EK72" s="63">
        <f>'WORKING WHOLESALE GRID'!CU3-('WORKING WHOLESALE GRID'!CU3*'READ THIS FIRST'!$F$3)</f>
        <v>146.13452272135413</v>
      </c>
      <c r="EL72" s="63"/>
      <c r="EM72" s="63">
        <f>'WORKING WHOLESALE GRID'!CW3-('WORKING WHOLESALE GRID'!CW3*'READ THIS FIRST'!$F$3)</f>
        <v>125.12509902343749</v>
      </c>
      <c r="EN72" s="63">
        <f>'WORKING WHOLESALE GRID'!CX3-('WORKING WHOLESALE GRID'!CX3*'READ THIS FIRST'!$F$3)</f>
        <v>135.6035608723958</v>
      </c>
      <c r="EO72" s="63">
        <f>'WORKING WHOLESALE GRID'!CY3-('WORKING WHOLESALE GRID'!CY3*'READ THIS FIRST'!$F$3)</f>
        <v>146.13452272135413</v>
      </c>
      <c r="EP72" s="63"/>
      <c r="EQ72" s="63"/>
      <c r="ER72" s="63">
        <f>'WORKING WHOLESALE GRID'!DB3-('WORKING WHOLESALE GRID'!DB3*'READ THIS FIRST'!$F$3)</f>
        <v>26.105883789062496</v>
      </c>
      <c r="ES72" s="63">
        <f>'WORKING WHOLESALE GRID'!DC3-('WORKING WHOLESALE GRID'!DC3*'READ THIS FIRST'!$F$3)</f>
        <v>38.72399641927084</v>
      </c>
      <c r="ET72" s="63">
        <f>'WORKING WHOLESALE GRID'!DD3-('WORKING WHOLESALE GRID'!DD3*'READ THIS FIRST'!$F$3)</f>
        <v>51.413911132812501</v>
      </c>
      <c r="EU72" s="63">
        <f>'WORKING WHOLESALE GRID'!DE3-('WORKING WHOLESALE GRID'!DE3*'READ THIS FIRST'!$F$3)</f>
        <v>64.16836230468752</v>
      </c>
      <c r="EV72" s="63"/>
      <c r="EW72" s="63">
        <f>'WORKING WHOLESALE GRID'!DG3-('WORKING WHOLESALE GRID'!DG3*'READ THIS FIRST'!$F$3)</f>
        <v>72.164861458333348</v>
      </c>
      <c r="EX72" s="63">
        <f>'WORKING WHOLESALE GRID'!DH3-('WORKING WHOLESALE GRID'!DH3*'READ THIS FIRST'!$F$3)</f>
        <v>38.72399641927084</v>
      </c>
      <c r="EY72" s="63">
        <f>'WORKING WHOLESALE GRID'!DI3-('WORKING WHOLESALE GRID'!DI3*'READ THIS FIRST'!$F$3)</f>
        <v>51.413911132812501</v>
      </c>
      <c r="EZ72" s="63">
        <f>'WORKING WHOLESALE GRID'!DJ3-('WORKING WHOLESALE GRID'!DJ3*'READ THIS FIRST'!$F$3)</f>
        <v>64.16836230468752</v>
      </c>
      <c r="FA72" s="63">
        <f>'WORKING WHOLESALE GRID'!DK3-('WORKING WHOLESALE GRID'!DK3*'READ THIS FIRST'!$F$3)</f>
        <v>76.987349934895832</v>
      </c>
      <c r="FB72" s="63"/>
      <c r="FC72" s="63">
        <f>'WORKING WHOLESALE GRID'!DM3-('WORKING WHOLESALE GRID'!DM3*'READ THIS FIRST'!$F$3)</f>
        <v>51.413911132812501</v>
      </c>
      <c r="FD72" s="63">
        <f>'WORKING WHOLESALE GRID'!DN3-('WORKING WHOLESALE GRID'!DN3*'READ THIS FIRST'!$F$3)</f>
        <v>64.16836230468752</v>
      </c>
      <c r="FE72" s="63">
        <f>'WORKING WHOLESALE GRID'!DO3-('WORKING WHOLESALE GRID'!DO3*'READ THIS FIRST'!$F$3)</f>
        <v>76.987349934895832</v>
      </c>
      <c r="FF72" s="63">
        <f>'WORKING WHOLESALE GRID'!DP3-('WORKING WHOLESALE GRID'!DP3*'READ THIS FIRST'!$F$3)</f>
        <v>89.870874023437509</v>
      </c>
      <c r="FG72" s="63"/>
      <c r="FH72" s="63">
        <f>'WORKING WHOLESALE GRID'!DR3-('WORKING WHOLESALE GRID'!DR3*'READ THIS FIRST'!$F$3)</f>
        <v>64.16836230468752</v>
      </c>
      <c r="FI72" s="63">
        <f>'WORKING WHOLESALE GRID'!DS3-('WORKING WHOLESALE GRID'!DS3*'READ THIS FIRST'!$F$3)</f>
        <v>76.987349934895832</v>
      </c>
      <c r="FJ72" s="63">
        <f>'WORKING WHOLESALE GRID'!DT3-('WORKING WHOLESALE GRID'!DT3*'READ THIS FIRST'!$F$3)</f>
        <v>89.870874023437509</v>
      </c>
      <c r="FK72" s="63">
        <f>'WORKING WHOLESALE GRID'!DU3-('WORKING WHOLESALE GRID'!DU3*'READ THIS FIRST'!$F$3)</f>
        <v>102.81148144531249</v>
      </c>
      <c r="FL72" s="63"/>
      <c r="FM72" s="63">
        <f>'WORKING WHOLESALE GRID'!DW3-('WORKING WHOLESALE GRID'!DW3*'READ THIS FIRST'!$F$3)</f>
        <v>76.987349934895832</v>
      </c>
      <c r="FN72" s="63">
        <f>'WORKING WHOLESALE GRID'!DX3-('WORKING WHOLESALE GRID'!DX3*'READ THIS FIRST'!$F$3)</f>
        <v>89.870874023437509</v>
      </c>
      <c r="FO72" s="63">
        <f>'WORKING WHOLESALE GRID'!DY3-('WORKING WHOLESALE GRID'!DY3*'READ THIS FIRST'!$F$3)</f>
        <v>102.81148144531249</v>
      </c>
      <c r="FP72" s="63">
        <f>'WORKING WHOLESALE GRID'!DZ3-('WORKING WHOLESALE GRID'!DZ3*'READ THIS FIRST'!$F$3)</f>
        <v>115.82404720052082</v>
      </c>
      <c r="FQ72" s="63"/>
      <c r="FR72" s="63">
        <f>'WORKING WHOLESALE GRID'!EB3-('WORKING WHOLESALE GRID'!EB3*'READ THIS FIRST'!$F$3)</f>
        <v>89.870874023437509</v>
      </c>
      <c r="FS72" s="63">
        <f>'WORKING WHOLESALE GRID'!EC3-('WORKING WHOLESALE GRID'!EC3*'READ THIS FIRST'!$F$3)</f>
        <v>102.81148144531249</v>
      </c>
      <c r="FT72" s="63">
        <f>'WORKING WHOLESALE GRID'!ED3-('WORKING WHOLESALE GRID'!ED3*'READ THIS FIRST'!$F$3)</f>
        <v>115.82404720052082</v>
      </c>
      <c r="FU72" s="63">
        <f>'WORKING WHOLESALE GRID'!EE3-('WORKING WHOLESALE GRID'!EE3*'READ THIS FIRST'!$F$3)</f>
        <v>127.45376529947916</v>
      </c>
      <c r="FV72" s="63"/>
      <c r="FW72" s="63">
        <f>'WORKING WHOLESALE GRID'!EG3-('WORKING WHOLESALE GRID'!EG3*'READ THIS FIRST'!$F$3)</f>
        <v>102.81148144531249</v>
      </c>
      <c r="FX72" s="63">
        <f>'WORKING WHOLESALE GRID'!EH3-('WORKING WHOLESALE GRID'!EH3*'READ THIS FIRST'!$F$3)</f>
        <v>115.82404720052082</v>
      </c>
      <c r="FY72" s="63">
        <f>'WORKING WHOLESALE GRID'!EI3-('WORKING WHOLESALE GRID'!EI3*'READ THIS FIRST'!$F$3)</f>
        <v>127.45376529947916</v>
      </c>
      <c r="FZ72" s="63">
        <f>'WORKING WHOLESALE GRID'!EJ3-('WORKING WHOLESALE GRID'!EJ3*'READ THIS FIRST'!$F$3)</f>
        <v>139.1359833984375</v>
      </c>
      <c r="GA72" s="63"/>
      <c r="GB72" s="63">
        <f>'WORKING WHOLESALE GRID'!EL3-('WORKING WHOLESALE GRID'!EL3*'READ THIS FIRST'!$F$3)</f>
        <v>115.82404720052082</v>
      </c>
      <c r="GC72" s="63">
        <f>'WORKING WHOLESALE GRID'!EM3-('WORKING WHOLESALE GRID'!EM3*'READ THIS FIRST'!$F$3)</f>
        <v>127.45376529947916</v>
      </c>
      <c r="GD72" s="63">
        <f>'WORKING WHOLESALE GRID'!EN3-('WORKING WHOLESALE GRID'!EN3*'READ THIS FIRST'!$F$3)</f>
        <v>139.1359833984375</v>
      </c>
      <c r="GE72" s="63">
        <f>'WORKING WHOLESALE GRID'!EO3-('WORKING WHOLESALE GRID'!EO3*'READ THIS FIRST'!$F$3)</f>
        <v>150.87070149739583</v>
      </c>
      <c r="GF72" s="63"/>
      <c r="GG72" s="63">
        <f>'WORKING WHOLESALE GRID'!EQ3-('WORKING WHOLESALE GRID'!EQ3*'READ THIS FIRST'!$F$3)</f>
        <v>127.45376529947916</v>
      </c>
      <c r="GH72" s="63">
        <f>'WORKING WHOLESALE GRID'!ER3-('WORKING WHOLESALE GRID'!ER3*'READ THIS FIRST'!$F$3)</f>
        <v>139.1359833984375</v>
      </c>
      <c r="GI72" s="63">
        <f>'WORKING WHOLESALE GRID'!ES3-('WORKING WHOLESALE GRID'!ES3*'READ THIS FIRST'!$F$3)</f>
        <v>150.87070149739583</v>
      </c>
      <c r="GJ72" s="63">
        <f>'WORKING WHOLESALE GRID'!ET3-('WORKING WHOLESALE GRID'!ET3*'READ THIS FIRST'!$F$3)</f>
        <v>162.65791959635416</v>
      </c>
      <c r="GK72" s="63"/>
      <c r="GL72" s="63">
        <f>'WORKING WHOLESALE GRID'!EV3-('WORKING WHOLESALE GRID'!EV3*'READ THIS FIRST'!$F$3)</f>
        <v>139.1359833984375</v>
      </c>
      <c r="GM72" s="63">
        <f>'WORKING WHOLESALE GRID'!EW3-('WORKING WHOLESALE GRID'!EW3*'READ THIS FIRST'!$F$3)</f>
        <v>150.87070149739583</v>
      </c>
      <c r="GN72" s="63">
        <f>'WORKING WHOLESALE GRID'!EX3-('WORKING WHOLESALE GRID'!EX3*'READ THIS FIRST'!$F$3)</f>
        <v>162.65791959635416</v>
      </c>
      <c r="GO72" s="63"/>
      <c r="GP72" s="63"/>
      <c r="GQ72" s="63">
        <f>'WORKING WHOLESALE GRID'!FA3-('WORKING WHOLESALE GRID'!FA3*'READ THIS FIRST'!$F$3)</f>
        <v>31.409172712053579</v>
      </c>
      <c r="GR72" s="63">
        <f>'WORKING WHOLESALE GRID'!FB3-('WORKING WHOLESALE GRID'!FB3*'READ THIS FIRST'!$F$3)</f>
        <v>47.108578636532741</v>
      </c>
      <c r="GS72" s="63">
        <f>'WORKING WHOLESALE GRID'!FC3-('WORKING WHOLESALE GRID'!FC3*'READ THIS FIRST'!$F$3)</f>
        <v>62.895846354166665</v>
      </c>
      <c r="GT72" s="63">
        <f>'WORKING WHOLESALE GRID'!FD3-('WORKING WHOLESALE GRID'!FD3*'READ THIS FIRST'!$F$3)</f>
        <v>78.763191266741075</v>
      </c>
      <c r="GU72" s="63"/>
      <c r="GV72" s="63">
        <f>'WORKING WHOLESALE GRID'!FF3-('WORKING WHOLESALE GRID'!FF3*'READ THIS FIRST'!$F$3)</f>
        <v>88.070715587797636</v>
      </c>
      <c r="GW72" s="63">
        <f>'WORKING WHOLESALE GRID'!FG3-('WORKING WHOLESALE GRID'!FG3*'READ THIS FIRST'!$F$3)</f>
        <v>47.108578636532741</v>
      </c>
      <c r="GX72" s="63">
        <f>'WORKING WHOLESALE GRID'!FH3-('WORKING WHOLESALE GRID'!FH3*'READ THIS FIRST'!$F$3)</f>
        <v>62.895846354166665</v>
      </c>
      <c r="GY72" s="63">
        <f>'WORKING WHOLESALE GRID'!FI3-('WORKING WHOLESALE GRID'!FI3*'READ THIS FIRST'!$F$3)</f>
        <v>78.763191266741075</v>
      </c>
      <c r="GZ72" s="63">
        <f>'WORKING WHOLESALE GRID'!FJ3-('WORKING WHOLESALE GRID'!FJ3*'READ THIS FIRST'!$F$3)</f>
        <v>94.710613374255971</v>
      </c>
      <c r="HA72" s="63"/>
      <c r="HB72" s="63">
        <f>'WORKING WHOLESALE GRID'!FL3-('WORKING WHOLESALE GRID'!FL3*'READ THIS FIRST'!$F$3)</f>
        <v>62.895846354166665</v>
      </c>
      <c r="HC72" s="63">
        <f>'WORKING WHOLESALE GRID'!FM3-('WORKING WHOLESALE GRID'!FM3*'READ THIS FIRST'!$F$3)</f>
        <v>78.763191266741075</v>
      </c>
      <c r="HD72" s="63">
        <f>'WORKING WHOLESALE GRID'!FN3-('WORKING WHOLESALE GRID'!FN3*'READ THIS FIRST'!$F$3)</f>
        <v>94.710613374255971</v>
      </c>
      <c r="HE72" s="63">
        <f>'WORKING WHOLESALE GRID'!FO3-('WORKING WHOLESALE GRID'!FO3*'READ THIS FIRST'!$F$3)</f>
        <v>110.73016066778274</v>
      </c>
      <c r="HF72" s="63"/>
      <c r="HG72" s="63">
        <f>'WORKING WHOLESALE GRID'!FQ3-('WORKING WHOLESALE GRID'!FQ3*'READ THIS FIRST'!$F$3)</f>
        <v>78.763191266741075</v>
      </c>
      <c r="HH72" s="63">
        <f>'WORKING WHOLESALE GRID'!FR3-('WORKING WHOLESALE GRID'!FR3*'READ THIS FIRST'!$F$3)</f>
        <v>94.710613374255971</v>
      </c>
      <c r="HI72" s="63">
        <f>'WORKING WHOLESALE GRID'!FS3-('WORKING WHOLESALE GRID'!FS3*'READ THIS FIRST'!$F$3)</f>
        <v>110.73016066778274</v>
      </c>
      <c r="HJ72" s="63">
        <f>'WORKING WHOLESALE GRID'!FT3-('WORKING WHOLESALE GRID'!FT3*'READ THIS FIRST'!$F$3)</f>
        <v>126.83770368303574</v>
      </c>
      <c r="HK72" s="63"/>
      <c r="HL72" s="63">
        <f>'WORKING WHOLESALE GRID'!FV3-('WORKING WHOLESALE GRID'!FV3*'READ THIS FIRST'!$F$3)</f>
        <v>94.710613374255971</v>
      </c>
      <c r="HM72" s="63">
        <f>'WORKING WHOLESALE GRID'!FW3-('WORKING WHOLESALE GRID'!FW3*'READ THIS FIRST'!$F$3)</f>
        <v>110.73016066778274</v>
      </c>
      <c r="HN72" s="63">
        <f>'WORKING WHOLESALE GRID'!FX3-('WORKING WHOLESALE GRID'!FX3*'READ THIS FIRST'!$F$3)</f>
        <v>126.83770368303574</v>
      </c>
      <c r="HO72" s="63">
        <f>'WORKING WHOLESALE GRID'!FY3-('WORKING WHOLESALE GRID'!FY3*'READ THIS FIRST'!$F$3)</f>
        <v>143.01730492001488</v>
      </c>
      <c r="HP72" s="63"/>
      <c r="HQ72" s="63">
        <f>'WORKING WHOLESALE GRID'!GA3-('WORKING WHOLESALE GRID'!GA3*'READ THIS FIRST'!$F$3)</f>
        <v>110.73016066778274</v>
      </c>
      <c r="HR72" s="63">
        <f>'WORKING WHOLESALE GRID'!GB3-('WORKING WHOLESALE GRID'!GB3*'READ THIS FIRST'!$F$3)</f>
        <v>126.83770368303574</v>
      </c>
      <c r="HS72" s="63">
        <f>'WORKING WHOLESALE GRID'!GC3-('WORKING WHOLESALE GRID'!GC3*'READ THIS FIRST'!$F$3)</f>
        <v>143.01730492001488</v>
      </c>
      <c r="HT72" s="63">
        <f>'WORKING WHOLESALE GRID'!GD3-('WORKING WHOLESALE GRID'!GD3*'READ THIS FIRST'!$F$3)</f>
        <v>155.96881115141369</v>
      </c>
      <c r="HU72" s="63"/>
      <c r="HV72" s="63">
        <f>'WORKING WHOLESALE GRID'!GF3-('WORKING WHOLESALE GRID'!GF3*'READ THIS FIRST'!$F$3)</f>
        <v>126.83770368303574</v>
      </c>
      <c r="HW72" s="63">
        <f>'WORKING WHOLESALE GRID'!GG3-('WORKING WHOLESALE GRID'!GG3*'READ THIS FIRST'!$F$3)</f>
        <v>143.01730492001488</v>
      </c>
      <c r="HX72" s="63">
        <f>'WORKING WHOLESALE GRID'!GH3-('WORKING WHOLESALE GRID'!GH3*'READ THIS FIRST'!$F$3)</f>
        <v>155.96881115141369</v>
      </c>
      <c r="HY72" s="63">
        <f>'WORKING WHOLESALE GRID'!GI3-('WORKING WHOLESALE GRID'!GI3*'READ THIS FIRST'!$F$3)</f>
        <v>168.97281738281248</v>
      </c>
      <c r="HZ72" s="63"/>
      <c r="IA72" s="63">
        <f>'WORKING WHOLESALE GRID'!GK3-('WORKING WHOLESALE GRID'!GK3*'READ THIS FIRST'!$F$3)</f>
        <v>143.01730492001488</v>
      </c>
      <c r="IB72" s="63">
        <f>'WORKING WHOLESALE GRID'!GL3-('WORKING WHOLESALE GRID'!GL3*'READ THIS FIRST'!$F$3)</f>
        <v>155.96881115141369</v>
      </c>
      <c r="IC72" s="63">
        <f>'WORKING WHOLESALE GRID'!GM3-('WORKING WHOLESALE GRID'!GM3*'READ THIS FIRST'!$F$3)</f>
        <v>168.97281738281248</v>
      </c>
      <c r="ID72" s="63">
        <f>'WORKING WHOLESALE GRID'!GN3-('WORKING WHOLESALE GRID'!GN3*'READ THIS FIRST'!$F$3)</f>
        <v>182.02932361421131</v>
      </c>
      <c r="IE72" s="63"/>
      <c r="IF72" s="63">
        <f>'WORKING WHOLESALE GRID'!GP3-('WORKING WHOLESALE GRID'!GP3*'READ THIS FIRST'!$F$3)</f>
        <v>155.96881115141369</v>
      </c>
      <c r="IG72" s="63">
        <f>'WORKING WHOLESALE GRID'!GQ3-('WORKING WHOLESALE GRID'!GQ3*'READ THIS FIRST'!$F$3)</f>
        <v>168.97281738281248</v>
      </c>
      <c r="IH72" s="63">
        <f>'WORKING WHOLESALE GRID'!GR3-('WORKING WHOLESALE GRID'!GR3*'READ THIS FIRST'!$F$3)</f>
        <v>182.02932361421131</v>
      </c>
      <c r="II72" s="63">
        <f>'WORKING WHOLESALE GRID'!GS3-('WORKING WHOLESALE GRID'!GS3*'READ THIS FIRST'!$F$3)</f>
        <v>195.13832984561014</v>
      </c>
      <c r="IJ72" s="63"/>
      <c r="IK72" s="63">
        <f>'WORKING WHOLESALE GRID'!GU3-('WORKING WHOLESALE GRID'!GU3*'READ THIS FIRST'!$F$3)</f>
        <v>168.97281738281248</v>
      </c>
      <c r="IL72" s="63">
        <f>'WORKING WHOLESALE GRID'!GV3-('WORKING WHOLESALE GRID'!GV3*'READ THIS FIRST'!$F$3)</f>
        <v>182.02932361421131</v>
      </c>
      <c r="IM72" s="63">
        <f>'WORKING WHOLESALE GRID'!GW3-('WORKING WHOLESALE GRID'!GW3*'READ THIS FIRST'!$F$3)</f>
        <v>195.13832984561014</v>
      </c>
      <c r="IN72" s="63"/>
      <c r="IO72" s="63"/>
      <c r="IP72" s="63">
        <f>'WORKING WHOLESALE GRID'!GZ3-('WORKING WHOLESALE GRID'!GZ3*'READ THIS FIRST'!$F$3)</f>
        <v>53.765056501116071</v>
      </c>
      <c r="IQ72" s="63">
        <f>'WORKING WHOLESALE GRID'!HA3-('WORKING WHOLESALE GRID'!HA3*'READ THIS FIRST'!$F$3)</f>
        <v>78.332575055803588</v>
      </c>
      <c r="IR72" s="63">
        <f>'WORKING WHOLESALE GRID'!HB3-('WORKING WHOLESALE GRID'!HB3*'READ THIS FIRST'!$F$3)</f>
        <v>103.05975748697917</v>
      </c>
      <c r="IS72" s="63">
        <f>'WORKING WHOLESALE GRID'!HC3-('WORKING WHOLESALE GRID'!HC3*'READ THIS FIRST'!$F$3)</f>
        <v>127.93155357142859</v>
      </c>
      <c r="IT72" s="63"/>
      <c r="IU72" s="63">
        <f>'WORKING WHOLESALE GRID'!HE3-('WORKING WHOLESALE GRID'!HE3*'READ THIS FIRST'!$F$3)</f>
        <v>145.23557704613097</v>
      </c>
      <c r="IV72" s="63">
        <f>'WORKING WHOLESALE GRID'!HF3-('WORKING WHOLESALE GRID'!HF3*'READ THIS FIRST'!$F$3)</f>
        <v>78.332575055803588</v>
      </c>
      <c r="IW72" s="63">
        <f>'WORKING WHOLESALE GRID'!HG3-('WORKING WHOLESALE GRID'!HG3*'READ THIS FIRST'!$F$3)</f>
        <v>103.05975748697917</v>
      </c>
      <c r="IX72" s="63">
        <f>'WORKING WHOLESALE GRID'!HH3-('WORKING WHOLESALE GRID'!HH3*'READ THIS FIRST'!$F$3)</f>
        <v>127.93155357142859</v>
      </c>
      <c r="IY72" s="63">
        <f>'WORKING WHOLESALE GRID'!HI3-('WORKING WHOLESALE GRID'!HI3*'READ THIS FIRST'!$F$3)</f>
        <v>152.94796330915179</v>
      </c>
      <c r="IZ72" s="63"/>
      <c r="JA72" s="63">
        <f>'WORKING WHOLESALE GRID'!HK3-('WORKING WHOLESALE GRID'!HK3*'READ THIS FIRST'!$F$3)</f>
        <v>103.05975748697917</v>
      </c>
      <c r="JB72" s="63">
        <f>'WORKING WHOLESALE GRID'!HL3-('WORKING WHOLESALE GRID'!HL3*'READ THIS FIRST'!$F$3)</f>
        <v>127.93155357142859</v>
      </c>
      <c r="JC72" s="63">
        <f>'WORKING WHOLESALE GRID'!HM3-('WORKING WHOLESALE GRID'!HM3*'READ THIS FIRST'!$F$3)</f>
        <v>152.94796330915179</v>
      </c>
      <c r="JD72" s="63">
        <f>'WORKING WHOLESALE GRID'!HN3-('WORKING WHOLESALE GRID'!HN3*'READ THIS FIRST'!$F$3)</f>
        <v>178.10103469122026</v>
      </c>
      <c r="JE72" s="63"/>
      <c r="JF72" s="63">
        <f>'WORKING WHOLESALE GRID'!HP3-('WORKING WHOLESALE GRID'!HP3*'READ THIS FIRST'!$F$3)</f>
        <v>127.93155357142859</v>
      </c>
      <c r="JG72" s="63">
        <f>'WORKING WHOLESALE GRID'!HQ3-('WORKING WHOLESALE GRID'!HQ3*'READ THIS FIRST'!$F$3)</f>
        <v>152.94796330915179</v>
      </c>
      <c r="JH72" s="63">
        <f>'WORKING WHOLESALE GRID'!HR3-('WORKING WHOLESALE GRID'!HR3*'READ THIS FIRST'!$F$3)</f>
        <v>178.10103469122026</v>
      </c>
      <c r="JI72" s="63">
        <f>'WORKING WHOLESALE GRID'!HS3-('WORKING WHOLESALE GRID'!HS3*'READ THIS FIRST'!$F$3)</f>
        <v>203.39918512834822</v>
      </c>
      <c r="JJ72" s="63"/>
      <c r="JK72" s="63">
        <f>'WORKING WHOLESALE GRID'!HU3-('WORKING WHOLESALE GRID'!HU3*'READ THIS FIRST'!$F$3)</f>
        <v>152.94796330915179</v>
      </c>
      <c r="JL72" s="63">
        <f>'WORKING WHOLESALE GRID'!HV3-('WORKING WHOLESALE GRID'!HV3*'READ THIS FIRST'!$F$3)</f>
        <v>178.10103469122026</v>
      </c>
      <c r="JM72" s="63">
        <f>'WORKING WHOLESALE GRID'!HW3-('WORKING WHOLESALE GRID'!HW3*'READ THIS FIRST'!$F$3)</f>
        <v>203.39918512834822</v>
      </c>
      <c r="JN72" s="63">
        <f>'WORKING WHOLESALE GRID'!HX3-('WORKING WHOLESALE GRID'!HX3*'READ THIS FIRST'!$F$3)</f>
        <v>228.8413521205357</v>
      </c>
      <c r="JO72" s="63"/>
      <c r="JP72" s="63">
        <f>'WORKING WHOLESALE GRID'!HZ3-('WORKING WHOLESALE GRID'!HZ3*'READ THIS FIRST'!$F$3)</f>
        <v>178.10103469122026</v>
      </c>
      <c r="JQ72" s="63">
        <f>'WORKING WHOLESALE GRID'!IA3-('WORKING WHOLESALE GRID'!IA3*'READ THIS FIRST'!$F$3)</f>
        <v>203.39918512834822</v>
      </c>
      <c r="JR72" s="63">
        <f>'WORKING WHOLESALE GRID'!IB3-('WORKING WHOLESALE GRID'!IB3*'READ THIS FIRST'!$F$3)</f>
        <v>228.8413521205357</v>
      </c>
      <c r="JS72" s="63">
        <f>'WORKING WHOLESALE GRID'!IC3-('WORKING WHOLESALE GRID'!IC3*'READ THIS FIRST'!$F$3)</f>
        <v>249.67257645089288</v>
      </c>
      <c r="JT72" s="63"/>
      <c r="JU72" s="63">
        <f>'WORKING WHOLESALE GRID'!IE3-('WORKING WHOLESALE GRID'!IE3*'READ THIS FIRST'!$F$3)</f>
        <v>203.39918512834822</v>
      </c>
      <c r="JV72" s="63">
        <f>'WORKING WHOLESALE GRID'!IF3-('WORKING WHOLESALE GRID'!IF3*'READ THIS FIRST'!$F$3)</f>
        <v>228.8413521205357</v>
      </c>
      <c r="JW72" s="63">
        <f>'WORKING WHOLESALE GRID'!IG3-('WORKING WHOLESALE GRID'!IG3*'READ THIS FIRST'!$F$3)</f>
        <v>249.67257645089288</v>
      </c>
      <c r="JX72" s="63">
        <f>'WORKING WHOLESALE GRID'!IH3-('WORKING WHOLESALE GRID'!IH3*'READ THIS FIRST'!$F$3)</f>
        <v>270.60880078125001</v>
      </c>
      <c r="JY72" s="63"/>
      <c r="JZ72" s="63">
        <f>'WORKING WHOLESALE GRID'!IJ3-('WORKING WHOLESALE GRID'!IJ3*'READ THIS FIRST'!$F$3)</f>
        <v>228.8413521205357</v>
      </c>
      <c r="KA72" s="63">
        <f>'WORKING WHOLESALE GRID'!IK3-('WORKING WHOLESALE GRID'!IK3*'READ THIS FIRST'!$F$3)</f>
        <v>249.67257645089288</v>
      </c>
      <c r="KB72" s="63">
        <f>'WORKING WHOLESALE GRID'!IL3-('WORKING WHOLESALE GRID'!IL3*'READ THIS FIRST'!$F$3)</f>
        <v>270.60880078125001</v>
      </c>
      <c r="KC72" s="63">
        <f>'WORKING WHOLESALE GRID'!IM3-('WORKING WHOLESALE GRID'!IM3*'READ THIS FIRST'!$F$3)</f>
        <v>291.65002511160719</v>
      </c>
      <c r="KD72" s="63"/>
      <c r="KE72" s="63">
        <f>'WORKING WHOLESALE GRID'!IO3-('WORKING WHOLESALE GRID'!IO3*'READ THIS FIRST'!$F$3)</f>
        <v>249.67257645089288</v>
      </c>
      <c r="KF72" s="63">
        <f>'WORKING WHOLESALE GRID'!IP3-('WORKING WHOLESALE GRID'!IP3*'READ THIS FIRST'!$F$3)</f>
        <v>270.60880078125001</v>
      </c>
      <c r="KG72" s="63">
        <f>'WORKING WHOLESALE GRID'!IQ3-('WORKING WHOLESALE GRID'!IQ3*'READ THIS FIRST'!$F$3)</f>
        <v>291.65002511160719</v>
      </c>
      <c r="KH72" s="63">
        <f>'WORKING WHOLESALE GRID'!IR3-('WORKING WHOLESALE GRID'!IR3*'READ THIS FIRST'!$F$3)</f>
        <v>312.79624944196428</v>
      </c>
      <c r="KI72" s="63"/>
      <c r="KJ72" s="63">
        <f>'WORKING WHOLESALE GRID'!IT3-('WORKING WHOLESALE GRID'!IT3*'READ THIS FIRST'!$F$3)</f>
        <v>270.60880078125001</v>
      </c>
      <c r="KK72" s="63">
        <f>'WORKING WHOLESALE GRID'!IU3-('WORKING WHOLESALE GRID'!IU3*'READ THIS FIRST'!$F$3)</f>
        <v>291.65002511160719</v>
      </c>
      <c r="KL72" s="63">
        <f>'WORKING WHOLESALE GRID'!IV3-('WORKING WHOLESALE GRID'!IV3*'READ THIS FIRST'!$F$3)</f>
        <v>312.79624944196428</v>
      </c>
      <c r="KM72" s="63"/>
      <c r="KN72" s="63"/>
      <c r="KO72" s="23"/>
      <c r="KP72" s="23"/>
      <c r="KQ72" s="23"/>
      <c r="KR72" s="30" t="s">
        <v>72</v>
      </c>
      <c r="KS72" s="30" t="s">
        <v>72</v>
      </c>
      <c r="KT72" s="31" t="s">
        <v>72</v>
      </c>
      <c r="KU72" s="32" t="s">
        <v>72</v>
      </c>
      <c r="KV72" s="33" t="s">
        <v>72</v>
      </c>
    </row>
    <row r="73" spans="2:308" s="6" customFormat="1" ht="14.5" hidden="1" customHeight="1" x14ac:dyDescent="0.35">
      <c r="B73" s="663"/>
      <c r="C73" s="24">
        <v>5</v>
      </c>
      <c r="D73" s="25"/>
      <c r="E73" s="26"/>
      <c r="F73" s="26"/>
      <c r="G73" s="26"/>
      <c r="H73" s="26"/>
      <c r="I73" s="26"/>
      <c r="J73" s="26"/>
      <c r="K73" s="26"/>
      <c r="L73" s="26"/>
      <c r="M73" s="26"/>
      <c r="N73" s="26"/>
      <c r="O73" s="26"/>
      <c r="P73" s="26"/>
      <c r="Q73" s="26"/>
      <c r="R73" s="26"/>
      <c r="S73" s="26"/>
      <c r="T73" s="26"/>
      <c r="U73" s="538"/>
      <c r="V73" s="513"/>
      <c r="W73" s="508"/>
      <c r="X73" s="508"/>
      <c r="Y73" s="508"/>
      <c r="Z73" s="26"/>
      <c r="AA73" s="26"/>
      <c r="AB73" s="26"/>
      <c r="AC73" s="26"/>
      <c r="AD73" s="26"/>
      <c r="AE73" s="26"/>
      <c r="AF73" s="26"/>
      <c r="AG73" s="26"/>
      <c r="AH73" s="26"/>
      <c r="AI73" s="26"/>
      <c r="AJ73" s="26"/>
      <c r="AK73" s="26"/>
      <c r="AL73" s="26"/>
      <c r="AM73" s="26"/>
      <c r="AN73" s="26"/>
      <c r="AO73" s="26"/>
      <c r="AP73" s="26"/>
      <c r="AQ73" s="26"/>
      <c r="AR73" s="26"/>
      <c r="AS73" s="26"/>
      <c r="AT73" s="63">
        <f>'WORKING WHOLESALE GRID'!D4-('WORKING WHOLESALE GRID'!D4*'READ THIS FIRST'!$F$3)</f>
        <v>9.3660197916666679</v>
      </c>
      <c r="AU73" s="63">
        <f>'WORKING WHOLESALE GRID'!E4-('WORKING WHOLESALE GRID'!E4*'READ THIS FIRST'!$F$3)</f>
        <v>13.78525755952381</v>
      </c>
      <c r="AV73" s="63">
        <f>'WORKING WHOLESALE GRID'!F4-('WORKING WHOLESALE GRID'!F4*'READ THIS FIRST'!$F$3)</f>
        <v>18.219591160714288</v>
      </c>
      <c r="AW73" s="63">
        <f>'WORKING WHOLESALE GRID'!G4-('WORKING WHOLESALE GRID'!G4*'READ THIS FIRST'!$F$3)</f>
        <v>22.682760595238094</v>
      </c>
      <c r="AX73" s="63"/>
      <c r="AY73" s="63">
        <f>'WORKING WHOLESALE GRID'!I4-('WORKING WHOLESALE GRID'!I4*'READ THIS FIRST'!$F$3)</f>
        <v>25.621451642857149</v>
      </c>
      <c r="AZ73" s="63">
        <f>'WORKING WHOLESALE GRID'!J4-('WORKING WHOLESALE GRID'!J4*'READ THIS FIRST'!$F$3)</f>
        <v>13.78525755952381</v>
      </c>
      <c r="BA73" s="63">
        <f>'WORKING WHOLESALE GRID'!K4-('WORKING WHOLESALE GRID'!K4*'READ THIS FIRST'!$F$3)</f>
        <v>18.219591160714288</v>
      </c>
      <c r="BB73" s="63">
        <f>'WORKING WHOLESALE GRID'!L4-('WORKING WHOLESALE GRID'!L4*'READ THIS FIRST'!$F$3)</f>
        <v>22.682760595238094</v>
      </c>
      <c r="BC73" s="63">
        <f>'WORKING WHOLESALE GRID'!M4-('WORKING WHOLESALE GRID'!M4*'READ THIS FIRST'!$F$3)</f>
        <v>27.167910863095244</v>
      </c>
      <c r="BD73" s="63"/>
      <c r="BE73" s="63">
        <f>'WORKING WHOLESALE GRID'!O4-('WORKING WHOLESALE GRID'!O4*'READ THIS FIRST'!$F$3)</f>
        <v>18.219591160714288</v>
      </c>
      <c r="BF73" s="63">
        <f>'WORKING WHOLESALE GRID'!P4-('WORKING WHOLESALE GRID'!P4*'READ THIS FIRST'!$F$3)</f>
        <v>22.682760595238094</v>
      </c>
      <c r="BG73" s="63">
        <f>'WORKING WHOLESALE GRID'!Q4-('WORKING WHOLESALE GRID'!Q4*'READ THIS FIRST'!$F$3)</f>
        <v>27.167910863095244</v>
      </c>
      <c r="BH73" s="63">
        <f>'WORKING WHOLESALE GRID'!R4-('WORKING WHOLESALE GRID'!R4*'READ THIS FIRST'!$F$3)</f>
        <v>31.668066964285718</v>
      </c>
      <c r="BI73" s="63"/>
      <c r="BJ73" s="63">
        <f>'WORKING WHOLESALE GRID'!T4-('WORKING WHOLESALE GRID'!T4*'READ THIS FIRST'!$F$3)</f>
        <v>22.682760595238094</v>
      </c>
      <c r="BK73" s="63">
        <f>'WORKING WHOLESALE GRID'!U4-('WORKING WHOLESALE GRID'!U4*'READ THIS FIRST'!$F$3)</f>
        <v>27.167910863095244</v>
      </c>
      <c r="BL73" s="63">
        <f>'WORKING WHOLESALE GRID'!V4-('WORKING WHOLESALE GRID'!V4*'READ THIS FIRST'!$F$3)</f>
        <v>31.668066964285718</v>
      </c>
      <c r="BM73" s="63">
        <f>'WORKING WHOLESALE GRID'!W4-('WORKING WHOLESALE GRID'!W4*'READ THIS FIRST'!$F$3)</f>
        <v>36.19714889880953</v>
      </c>
      <c r="BN73" s="63"/>
      <c r="BO73" s="63">
        <f>'WORKING WHOLESALE GRID'!Y4-('WORKING WHOLESALE GRID'!Y4*'READ THIS FIRST'!$F$3)</f>
        <v>27.167910863095244</v>
      </c>
      <c r="BP73" s="63">
        <f>'WORKING WHOLESALE GRID'!Z4-('WORKING WHOLESALE GRID'!Z4*'READ THIS FIRST'!$F$3)</f>
        <v>31.668066964285718</v>
      </c>
      <c r="BQ73" s="63">
        <f>'WORKING WHOLESALE GRID'!AA4-('WORKING WHOLESALE GRID'!AA4*'READ THIS FIRST'!$F$3)</f>
        <v>36.19714889880953</v>
      </c>
      <c r="BR73" s="63">
        <f>'WORKING WHOLESALE GRID'!AB4-('WORKING WHOLESALE GRID'!AB4*'READ THIS FIRST'!$F$3)</f>
        <v>40.748211666666677</v>
      </c>
      <c r="BS73" s="63"/>
      <c r="BT73" s="63">
        <f>'WORKING WHOLESALE GRID'!AD4-('WORKING WHOLESALE GRID'!AD4*'READ THIS FIRST'!$F$3)</f>
        <v>31.668066964285718</v>
      </c>
      <c r="BU73" s="63">
        <f>'WORKING WHOLESALE GRID'!AE4-('WORKING WHOLESALE GRID'!AE4*'READ THIS FIRST'!$F$3)</f>
        <v>36.19714889880953</v>
      </c>
      <c r="BV73" s="63">
        <f>'WORKING WHOLESALE GRID'!AF4-('WORKING WHOLESALE GRID'!AF4*'READ THIS FIRST'!$F$3)</f>
        <v>40.748211666666677</v>
      </c>
      <c r="BW73" s="63">
        <f>'WORKING WHOLESALE GRID'!AG4-('WORKING WHOLESALE GRID'!AG4*'READ THIS FIRST'!$F$3)</f>
        <v>45.382387142857155</v>
      </c>
      <c r="BX73" s="63"/>
      <c r="BY73" s="63">
        <f>'WORKING WHOLESALE GRID'!AI4-('WORKING WHOLESALE GRID'!AI4*'READ THIS FIRST'!$F$3)</f>
        <v>36.19714889880953</v>
      </c>
      <c r="BZ73" s="63">
        <f>'WORKING WHOLESALE GRID'!AJ4-('WORKING WHOLESALE GRID'!AJ4*'READ THIS FIRST'!$F$3)</f>
        <v>40.748211666666677</v>
      </c>
      <c r="CA73" s="63">
        <f>'WORKING WHOLESALE GRID'!AK4-('WORKING WHOLESALE GRID'!AK4*'READ THIS FIRST'!$F$3)</f>
        <v>45.382387142857155</v>
      </c>
      <c r="CB73" s="63">
        <f>'WORKING WHOLESALE GRID'!AL4-('WORKING WHOLESALE GRID'!AL4*'READ THIS FIRST'!$F$3)</f>
        <v>50.039062619047627</v>
      </c>
      <c r="CC73" s="63"/>
      <c r="CD73" s="63">
        <f>'WORKING WHOLESALE GRID'!AN4-('WORKING WHOLESALE GRID'!AN4*'READ THIS FIRST'!$F$3)</f>
        <v>40.748211666666677</v>
      </c>
      <c r="CE73" s="63">
        <f>'WORKING WHOLESALE GRID'!AO4-('WORKING WHOLESALE GRID'!AO4*'READ THIS FIRST'!$F$3)</f>
        <v>45.382387142857155</v>
      </c>
      <c r="CF73" s="63">
        <f>'WORKING WHOLESALE GRID'!AP4-('WORKING WHOLESALE GRID'!AP4*'READ THIS FIRST'!$F$3)</f>
        <v>50.039062619047627</v>
      </c>
      <c r="CG73" s="63">
        <f>'WORKING WHOLESALE GRID'!AQ4-('WORKING WHOLESALE GRID'!AQ4*'READ THIS FIRST'!$F$3)</f>
        <v>54.718238095238092</v>
      </c>
      <c r="CH73" s="63"/>
      <c r="CI73" s="63">
        <f>'WORKING WHOLESALE GRID'!AS4-('WORKING WHOLESALE GRID'!AS4*'READ THIS FIRST'!$F$3)</f>
        <v>45.382387142857155</v>
      </c>
      <c r="CJ73" s="63">
        <f>'WORKING WHOLESALE GRID'!AT4-('WORKING WHOLESALE GRID'!AT4*'READ THIS FIRST'!$F$3)</f>
        <v>50.039062619047627</v>
      </c>
      <c r="CK73" s="63">
        <f>'WORKING WHOLESALE GRID'!AU4-('WORKING WHOLESALE GRID'!AU4*'READ THIS FIRST'!$F$3)</f>
        <v>54.718238095238092</v>
      </c>
      <c r="CL73" s="63">
        <f>'WORKING WHOLESALE GRID'!AV4-('WORKING WHOLESALE GRID'!AV4*'READ THIS FIRST'!$F$3)</f>
        <v>59.41991357142858</v>
      </c>
      <c r="CM73" s="63"/>
      <c r="CN73" s="63">
        <f>'WORKING WHOLESALE GRID'!AX4-('WORKING WHOLESALE GRID'!AX4*'READ THIS FIRST'!$F$3)</f>
        <v>50.039062619047627</v>
      </c>
      <c r="CO73" s="63">
        <f>'WORKING WHOLESALE GRID'!AY4-('WORKING WHOLESALE GRID'!AY4*'READ THIS FIRST'!$F$3)</f>
        <v>54.718238095238092</v>
      </c>
      <c r="CP73" s="63">
        <f>'WORKING WHOLESALE GRID'!AZ4-('WORKING WHOLESALE GRID'!AZ4*'READ THIS FIRST'!$F$3)</f>
        <v>59.41991357142858</v>
      </c>
      <c r="CQ73" s="63"/>
      <c r="CR73" s="63"/>
      <c r="CS73" s="63">
        <f>'WORKING WHOLESALE GRID'!BC4-('WORKING WHOLESALE GRID'!BC4*'READ THIS FIRST'!$F$3)</f>
        <v>9.8348119791666662</v>
      </c>
      <c r="CT73" s="63">
        <f>'WORKING WHOLESALE GRID'!BD4-('WORKING WHOLESALE GRID'!BD4*'READ THIS FIRST'!$F$3)</f>
        <v>14.261808590773811</v>
      </c>
      <c r="CU73" s="63">
        <f>'WORKING WHOLESALE GRID'!BE4-('WORKING WHOLESALE GRID'!BE4*'READ THIS FIRST'!$F$3)</f>
        <v>18.708770410714287</v>
      </c>
      <c r="CV73" s="63">
        <f>'WORKING WHOLESALE GRID'!BF4-('WORKING WHOLESALE GRID'!BF4*'READ THIS FIRST'!$F$3)</f>
        <v>23.182239688988098</v>
      </c>
      <c r="CW73" s="63"/>
      <c r="CX73" s="63">
        <f>'WORKING WHOLESALE GRID'!BH4-('WORKING WHOLESALE GRID'!BH4*'READ THIS FIRST'!$F$3)</f>
        <v>26.395052267857146</v>
      </c>
      <c r="CY73" s="63">
        <f>'WORKING WHOLESALE GRID'!BI4-('WORKING WHOLESALE GRID'!BI4*'READ THIS FIRST'!$F$3)</f>
        <v>14.261808590773811</v>
      </c>
      <c r="CZ73" s="63">
        <f>'WORKING WHOLESALE GRID'!BJ4-('WORKING WHOLESALE GRID'!BJ4*'READ THIS FIRST'!$F$3)</f>
        <v>18.708770410714287</v>
      </c>
      <c r="DA73" s="63">
        <f>'WORKING WHOLESALE GRID'!BK4-('WORKING WHOLESALE GRID'!BK4*'READ THIS FIRST'!$F$3)</f>
        <v>23.182239688988098</v>
      </c>
      <c r="DB73" s="63">
        <f>'WORKING WHOLESALE GRID'!BL4-('WORKING WHOLESALE GRID'!BL4*'READ THIS FIRST'!$F$3)</f>
        <v>27.677760675595241</v>
      </c>
      <c r="DC73" s="63"/>
      <c r="DD73" s="63">
        <f>'WORKING WHOLESALE GRID'!BN4-('WORKING WHOLESALE GRID'!BN4*'READ THIS FIRST'!$F$3)</f>
        <v>18.708770410714287</v>
      </c>
      <c r="DE73" s="63">
        <f>'WORKING WHOLESALE GRID'!BO4-('WORKING WHOLESALE GRID'!BO4*'READ THIS FIRST'!$F$3)</f>
        <v>23.182239688988098</v>
      </c>
      <c r="DF73" s="63">
        <f>'WORKING WHOLESALE GRID'!BP4-('WORKING WHOLESALE GRID'!BP4*'READ THIS FIRST'!$F$3)</f>
        <v>27.677760675595241</v>
      </c>
      <c r="DG73" s="63">
        <f>'WORKING WHOLESALE GRID'!BQ4-('WORKING WHOLESALE GRID'!BQ4*'READ THIS FIRST'!$F$3)</f>
        <v>32.190799620535714</v>
      </c>
      <c r="DH73" s="63"/>
      <c r="DI73" s="63">
        <f>'WORKING WHOLESALE GRID'!BS4-('WORKING WHOLESALE GRID'!BS4*'READ THIS FIRST'!$F$3)</f>
        <v>23.182239688988098</v>
      </c>
      <c r="DJ73" s="63">
        <f>'WORKING WHOLESALE GRID'!BT4-('WORKING WHOLESALE GRID'!BT4*'READ THIS FIRST'!$F$3)</f>
        <v>27.677760675595241</v>
      </c>
      <c r="DK73" s="63">
        <f>'WORKING WHOLESALE GRID'!BU4-('WORKING WHOLESALE GRID'!BU4*'READ THIS FIRST'!$F$3)</f>
        <v>32.190799620535714</v>
      </c>
      <c r="DL73" s="63">
        <f>'WORKING WHOLESALE GRID'!BV4-('WORKING WHOLESALE GRID'!BV4*'READ THIS FIRST'!$F$3)</f>
        <v>36.727952773809534</v>
      </c>
      <c r="DM73" s="63"/>
      <c r="DN73" s="63">
        <f>'WORKING WHOLESALE GRID'!BX4-('WORKING WHOLESALE GRID'!BX4*'READ THIS FIRST'!$F$3)</f>
        <v>27.677760675595241</v>
      </c>
      <c r="DO73" s="63">
        <f>'WORKING WHOLESALE GRID'!BY4-('WORKING WHOLESALE GRID'!BY4*'READ THIS FIRST'!$F$3)</f>
        <v>32.190799620535714</v>
      </c>
      <c r="DP73" s="63">
        <f>'WORKING WHOLESALE GRID'!BZ4-('WORKING WHOLESALE GRID'!BZ4*'READ THIS FIRST'!$F$3)</f>
        <v>36.727952773809534</v>
      </c>
      <c r="DQ73" s="63">
        <f>'WORKING WHOLESALE GRID'!CA4-('WORKING WHOLESALE GRID'!CA4*'READ THIS FIRST'!$F$3)</f>
        <v>41.289598885416673</v>
      </c>
      <c r="DR73" s="63"/>
      <c r="DS73" s="63">
        <f>'WORKING WHOLESALE GRID'!CC4-('WORKING WHOLESALE GRID'!CC4*'READ THIS FIRST'!$F$3)</f>
        <v>32.190799620535714</v>
      </c>
      <c r="DT73" s="63">
        <f>'WORKING WHOLESALE GRID'!CD4-('WORKING WHOLESALE GRID'!CD4*'READ THIS FIRST'!$F$3)</f>
        <v>36.727952773809534</v>
      </c>
      <c r="DU73" s="63">
        <f>'WORKING WHOLESALE GRID'!CE4-('WORKING WHOLESALE GRID'!CE4*'READ THIS FIRST'!$F$3)</f>
        <v>41.289598885416673</v>
      </c>
      <c r="DV73" s="63">
        <f>'WORKING WHOLESALE GRID'!CF4-('WORKING WHOLESALE GRID'!CF4*'READ THIS FIRST'!$F$3)</f>
        <v>45.926083049107149</v>
      </c>
      <c r="DW73" s="63"/>
      <c r="DX73" s="63">
        <f>'WORKING WHOLESALE GRID'!CH4-('WORKING WHOLESALE GRID'!CH4*'READ THIS FIRST'!$F$3)</f>
        <v>36.727952773809534</v>
      </c>
      <c r="DY73" s="63">
        <f>'WORKING WHOLESALE GRID'!CI4-('WORKING WHOLESALE GRID'!CI4*'READ THIS FIRST'!$F$3)</f>
        <v>41.289598885416673</v>
      </c>
      <c r="DZ73" s="63">
        <f>'WORKING WHOLESALE GRID'!CJ4-('WORKING WHOLESALE GRID'!CJ4*'READ THIS FIRST'!$F$3)</f>
        <v>45.926083049107149</v>
      </c>
      <c r="EA73" s="63">
        <f>'WORKING WHOLESALE GRID'!CK4-('WORKING WHOLESALE GRID'!CK4*'READ THIS FIRST'!$F$3)</f>
        <v>50.585067212797625</v>
      </c>
      <c r="EB73" s="63"/>
      <c r="EC73" s="63">
        <f>'WORKING WHOLESALE GRID'!CM4-('WORKING WHOLESALE GRID'!CM4*'READ THIS FIRST'!$F$3)</f>
        <v>41.289598885416673</v>
      </c>
      <c r="ED73" s="63">
        <f>'WORKING WHOLESALE GRID'!CN4-('WORKING WHOLESALE GRID'!CN4*'READ THIS FIRST'!$F$3)</f>
        <v>45.926083049107149</v>
      </c>
      <c r="EE73" s="63">
        <f>'WORKING WHOLESALE GRID'!CO4-('WORKING WHOLESALE GRID'!CO4*'READ THIS FIRST'!$F$3)</f>
        <v>50.585067212797625</v>
      </c>
      <c r="EF73" s="63">
        <f>'WORKING WHOLESALE GRID'!CP4-('WORKING WHOLESALE GRID'!CP4*'READ THIS FIRST'!$F$3)</f>
        <v>55.26655137648811</v>
      </c>
      <c r="EG73" s="63"/>
      <c r="EH73" s="63">
        <f>'WORKING WHOLESALE GRID'!CR4-('WORKING WHOLESALE GRID'!CR4*'READ THIS FIRST'!$F$3)</f>
        <v>45.926083049107149</v>
      </c>
      <c r="EI73" s="63">
        <f>'WORKING WHOLESALE GRID'!CS4-('WORKING WHOLESALE GRID'!CS4*'READ THIS FIRST'!$F$3)</f>
        <v>50.585067212797625</v>
      </c>
      <c r="EJ73" s="63">
        <f>'WORKING WHOLESALE GRID'!CT4-('WORKING WHOLESALE GRID'!CT4*'READ THIS FIRST'!$F$3)</f>
        <v>55.26655137648811</v>
      </c>
      <c r="EK73" s="63">
        <f>'WORKING WHOLESALE GRID'!CU4-('WORKING WHOLESALE GRID'!CU4*'READ THIS FIRST'!$F$3)</f>
        <v>59.970535540178581</v>
      </c>
      <c r="EL73" s="63"/>
      <c r="EM73" s="63">
        <f>'WORKING WHOLESALE GRID'!CW4-('WORKING WHOLESALE GRID'!CW4*'READ THIS FIRST'!$F$3)</f>
        <v>50.585067212797625</v>
      </c>
      <c r="EN73" s="63">
        <f>'WORKING WHOLESALE GRID'!CX4-('WORKING WHOLESALE GRID'!CX4*'READ THIS FIRST'!$F$3)</f>
        <v>55.26655137648811</v>
      </c>
      <c r="EO73" s="63">
        <f>'WORKING WHOLESALE GRID'!CY4-('WORKING WHOLESALE GRID'!CY4*'READ THIS FIRST'!$F$3)</f>
        <v>59.970535540178581</v>
      </c>
      <c r="EP73" s="63"/>
      <c r="EQ73" s="63"/>
      <c r="ER73" s="63">
        <f>'WORKING WHOLESALE GRID'!DB4-('WORKING WHOLESALE GRID'!DB4*'READ THIS FIRST'!$F$3)</f>
        <v>11.330426041666666</v>
      </c>
      <c r="ES73" s="63">
        <f>'WORKING WHOLESALE GRID'!DC4-('WORKING WHOLESALE GRID'!DC4*'READ THIS FIRST'!$F$3)</f>
        <v>16.396831934523817</v>
      </c>
      <c r="ET73" s="63">
        <f>'WORKING WHOLESALE GRID'!DD4-('WORKING WHOLESALE GRID'!DD4*'READ THIS FIRST'!$F$3)</f>
        <v>21.492246160714295</v>
      </c>
      <c r="EU73" s="63">
        <f>'WORKING WHOLESALE GRID'!DE4-('WORKING WHOLESALE GRID'!DE4*'READ THIS FIRST'!$F$3)</f>
        <v>26.609843720238096</v>
      </c>
      <c r="EV73" s="63"/>
      <c r="EW73" s="63">
        <f>'WORKING WHOLESALE GRID'!DG4-('WORKING WHOLESALE GRID'!DG4*'READ THIS FIRST'!$F$3)</f>
        <v>30.331739142857149</v>
      </c>
      <c r="EX73" s="63">
        <f>'WORKING WHOLESALE GRID'!DH4-('WORKING WHOLESALE GRID'!DH4*'READ THIS FIRST'!$F$3)</f>
        <v>16.396831934523817</v>
      </c>
      <c r="EY73" s="63">
        <f>'WORKING WHOLESALE GRID'!DI4-('WORKING WHOLESALE GRID'!DI4*'READ THIS FIRST'!$F$3)</f>
        <v>21.492246160714295</v>
      </c>
      <c r="EZ73" s="63">
        <f>'WORKING WHOLESALE GRID'!DJ4-('WORKING WHOLESALE GRID'!DJ4*'READ THIS FIRST'!$F$3)</f>
        <v>26.609843720238096</v>
      </c>
      <c r="FA73" s="63">
        <f>'WORKING WHOLESALE GRID'!DK4-('WORKING WHOLESALE GRID'!DK4*'READ THIS FIRST'!$F$3)</f>
        <v>31.749624613095236</v>
      </c>
      <c r="FB73" s="63"/>
      <c r="FC73" s="63">
        <f>'WORKING WHOLESALE GRID'!DM4-('WORKING WHOLESALE GRID'!DM4*'READ THIS FIRST'!$F$3)</f>
        <v>21.492246160714295</v>
      </c>
      <c r="FD73" s="63">
        <f>'WORKING WHOLESALE GRID'!DN4-('WORKING WHOLESALE GRID'!DN4*'READ THIS FIRST'!$F$3)</f>
        <v>26.609843720238096</v>
      </c>
      <c r="FE73" s="63">
        <f>'WORKING WHOLESALE GRID'!DO4-('WORKING WHOLESALE GRID'!DO4*'READ THIS FIRST'!$F$3)</f>
        <v>31.749624613095236</v>
      </c>
      <c r="FF73" s="63">
        <f>'WORKING WHOLESALE GRID'!DP4-('WORKING WHOLESALE GRID'!DP4*'READ THIS FIRST'!$F$3)</f>
        <v>36.911588839285713</v>
      </c>
      <c r="FG73" s="63"/>
      <c r="FH73" s="63">
        <f>'WORKING WHOLESALE GRID'!DR4-('WORKING WHOLESALE GRID'!DR4*'READ THIS FIRST'!$F$3)</f>
        <v>26.609843720238096</v>
      </c>
      <c r="FI73" s="63">
        <f>'WORKING WHOLESALE GRID'!DS4-('WORKING WHOLESALE GRID'!DS4*'READ THIS FIRST'!$F$3)</f>
        <v>31.749624613095236</v>
      </c>
      <c r="FJ73" s="63">
        <f>'WORKING WHOLESALE GRID'!DT4-('WORKING WHOLESALE GRID'!DT4*'READ THIS FIRST'!$F$3)</f>
        <v>36.911588839285713</v>
      </c>
      <c r="FK73" s="63">
        <f>'WORKING WHOLESALE GRID'!DU4-('WORKING WHOLESALE GRID'!DU4*'READ THIS FIRST'!$F$3)</f>
        <v>42.088731398809529</v>
      </c>
      <c r="FL73" s="63"/>
      <c r="FM73" s="63">
        <f>'WORKING WHOLESALE GRID'!DW4-('WORKING WHOLESALE GRID'!DW4*'READ THIS FIRST'!$F$3)</f>
        <v>31.749624613095236</v>
      </c>
      <c r="FN73" s="63">
        <f>'WORKING WHOLESALE GRID'!DX4-('WORKING WHOLESALE GRID'!DX4*'READ THIS FIRST'!$F$3)</f>
        <v>36.911588839285713</v>
      </c>
      <c r="FO73" s="63">
        <f>'WORKING WHOLESALE GRID'!DY4-('WORKING WHOLESALE GRID'!DY4*'READ THIS FIRST'!$F$3)</f>
        <v>42.088731398809529</v>
      </c>
      <c r="FP73" s="63">
        <f>'WORKING WHOLESALE GRID'!DZ4-('WORKING WHOLESALE GRID'!DZ4*'READ THIS FIRST'!$F$3)</f>
        <v>47.295032291666672</v>
      </c>
      <c r="FQ73" s="63"/>
      <c r="FR73" s="63">
        <f>'WORKING WHOLESALE GRID'!EB4-('WORKING WHOLESALE GRID'!EB4*'READ THIS FIRST'!$F$3)</f>
        <v>36.911588839285713</v>
      </c>
      <c r="FS73" s="63">
        <f>'WORKING WHOLESALE GRID'!EC4-('WORKING WHOLESALE GRID'!EC4*'READ THIS FIRST'!$F$3)</f>
        <v>42.088731398809529</v>
      </c>
      <c r="FT73" s="63">
        <f>'WORKING WHOLESALE GRID'!ED4-('WORKING WHOLESALE GRID'!ED4*'READ THIS FIRST'!$F$3)</f>
        <v>47.295032291666672</v>
      </c>
      <c r="FU73" s="63">
        <f>'WORKING WHOLESALE GRID'!EE4-('WORKING WHOLESALE GRID'!EE4*'READ THIS FIRST'!$F$3)</f>
        <v>52.560804017857151</v>
      </c>
      <c r="FV73" s="63"/>
      <c r="FW73" s="63">
        <f>'WORKING WHOLESALE GRID'!EG4-('WORKING WHOLESALE GRID'!EG4*'READ THIS FIRST'!$F$3)</f>
        <v>42.088731398809529</v>
      </c>
      <c r="FX73" s="63">
        <f>'WORKING WHOLESALE GRID'!EH4-('WORKING WHOLESALE GRID'!EH4*'READ THIS FIRST'!$F$3)</f>
        <v>47.295032291666672</v>
      </c>
      <c r="FY73" s="63">
        <f>'WORKING WHOLESALE GRID'!EI4-('WORKING WHOLESALE GRID'!EI4*'READ THIS FIRST'!$F$3)</f>
        <v>52.560804017857151</v>
      </c>
      <c r="FZ73" s="63">
        <f>'WORKING WHOLESALE GRID'!EJ4-('WORKING WHOLESALE GRID'!EJ4*'READ THIS FIRST'!$F$3)</f>
        <v>57.849075744047624</v>
      </c>
      <c r="GA73" s="63"/>
      <c r="GB73" s="63">
        <f>'WORKING WHOLESALE GRID'!EL4-('WORKING WHOLESALE GRID'!EL4*'READ THIS FIRST'!$F$3)</f>
        <v>47.295032291666672</v>
      </c>
      <c r="GC73" s="63">
        <f>'WORKING WHOLESALE GRID'!EM4-('WORKING WHOLESALE GRID'!EM4*'READ THIS FIRST'!$F$3)</f>
        <v>52.560804017857151</v>
      </c>
      <c r="GD73" s="63">
        <f>'WORKING WHOLESALE GRID'!EN4-('WORKING WHOLESALE GRID'!EN4*'READ THIS FIRST'!$F$3)</f>
        <v>57.849075744047624</v>
      </c>
      <c r="GE73" s="63">
        <f>'WORKING WHOLESALE GRID'!EO4-('WORKING WHOLESALE GRID'!EO4*'READ THIS FIRST'!$F$3)</f>
        <v>63.159847470238098</v>
      </c>
      <c r="GF73" s="63"/>
      <c r="GG73" s="63">
        <f>'WORKING WHOLESALE GRID'!EQ4-('WORKING WHOLESALE GRID'!EQ4*'READ THIS FIRST'!$F$3)</f>
        <v>52.560804017857151</v>
      </c>
      <c r="GH73" s="63">
        <f>'WORKING WHOLESALE GRID'!ER4-('WORKING WHOLESALE GRID'!ER4*'READ THIS FIRST'!$F$3)</f>
        <v>57.849075744047624</v>
      </c>
      <c r="GI73" s="63">
        <f>'WORKING WHOLESALE GRID'!ES4-('WORKING WHOLESALE GRID'!ES4*'READ THIS FIRST'!$F$3)</f>
        <v>63.159847470238098</v>
      </c>
      <c r="GJ73" s="63">
        <f>'WORKING WHOLESALE GRID'!ET4-('WORKING WHOLESALE GRID'!ET4*'READ THIS FIRST'!$F$3)</f>
        <v>68.49311919642858</v>
      </c>
      <c r="GK73" s="63"/>
      <c r="GL73" s="63">
        <f>'WORKING WHOLESALE GRID'!EV4-('WORKING WHOLESALE GRID'!EV4*'READ THIS FIRST'!$F$3)</f>
        <v>57.849075744047624</v>
      </c>
      <c r="GM73" s="63">
        <f>'WORKING WHOLESALE GRID'!EW4-('WORKING WHOLESALE GRID'!EW4*'READ THIS FIRST'!$F$3)</f>
        <v>63.159847470238098</v>
      </c>
      <c r="GN73" s="63">
        <f>'WORKING WHOLESALE GRID'!EX4-('WORKING WHOLESALE GRID'!EX4*'READ THIS FIRST'!$F$3)</f>
        <v>68.49311919642858</v>
      </c>
      <c r="GO73" s="63"/>
      <c r="GP73" s="63"/>
      <c r="GQ73" s="63">
        <f>'WORKING WHOLESALE GRID'!FA4-('WORKING WHOLESALE GRID'!FA4*'READ THIS FIRST'!$F$3)</f>
        <v>17.311424107142862</v>
      </c>
      <c r="GR73" s="63">
        <f>'WORKING WHOLESALE GRID'!FB4-('WORKING WHOLESALE GRID'!FB4*'READ THIS FIRST'!$F$3)</f>
        <v>24.748473979591836</v>
      </c>
      <c r="GS73" s="63">
        <f>'WORKING WHOLESALE GRID'!FC4-('WORKING WHOLESALE GRID'!FC4*'READ THIS FIRST'!$F$3)</f>
        <v>32.232555994897965</v>
      </c>
      <c r="GT73" s="63">
        <f>'WORKING WHOLESALE GRID'!FD4-('WORKING WHOLESALE GRID'!FD4*'READ THIS FIRST'!$F$3)</f>
        <v>39.75392015306123</v>
      </c>
      <c r="GU73" s="63"/>
      <c r="GV73" s="63">
        <f>'WORKING WHOLESALE GRID'!FF4-('WORKING WHOLESALE GRID'!FF4*'READ THIS FIRST'!$F$3)</f>
        <v>45.618549693877554</v>
      </c>
      <c r="GW73" s="63">
        <f>'WORKING WHOLESALE GRID'!FG4-('WORKING WHOLESALE GRID'!FG4*'READ THIS FIRST'!$F$3)</f>
        <v>24.748473979591836</v>
      </c>
      <c r="GX73" s="63">
        <f>'WORKING WHOLESALE GRID'!FH4-('WORKING WHOLESALE GRID'!FH4*'READ THIS FIRST'!$F$3)</f>
        <v>32.232555994897965</v>
      </c>
      <c r="GY73" s="63">
        <f>'WORKING WHOLESALE GRID'!FI4-('WORKING WHOLESALE GRID'!FI4*'READ THIS FIRST'!$F$3)</f>
        <v>39.75392015306123</v>
      </c>
      <c r="GZ73" s="63">
        <f>'WORKING WHOLESALE GRID'!FJ4-('WORKING WHOLESALE GRID'!FJ4*'READ THIS FIRST'!$F$3)</f>
        <v>47.312566454081633</v>
      </c>
      <c r="HA73" s="63"/>
      <c r="HB73" s="63">
        <f>'WORKING WHOLESALE GRID'!FL4-('WORKING WHOLESALE GRID'!FL4*'READ THIS FIRST'!$F$3)</f>
        <v>32.232555994897965</v>
      </c>
      <c r="HC73" s="63">
        <f>'WORKING WHOLESALE GRID'!FM4-('WORKING WHOLESALE GRID'!FM4*'READ THIS FIRST'!$F$3)</f>
        <v>39.75392015306123</v>
      </c>
      <c r="HD73" s="63">
        <f>'WORKING WHOLESALE GRID'!FN4-('WORKING WHOLESALE GRID'!FN4*'READ THIS FIRST'!$F$3)</f>
        <v>47.312566454081633</v>
      </c>
      <c r="HE73" s="63">
        <f>'WORKING WHOLESALE GRID'!FO4-('WORKING WHOLESALE GRID'!FO4*'READ THIS FIRST'!$F$3)</f>
        <v>54.898530612244905</v>
      </c>
      <c r="HF73" s="63"/>
      <c r="HG73" s="63">
        <f>'WORKING WHOLESALE GRID'!FQ4-('WORKING WHOLESALE GRID'!FQ4*'READ THIS FIRST'!$F$3)</f>
        <v>39.75392015306123</v>
      </c>
      <c r="HH73" s="63">
        <f>'WORKING WHOLESALE GRID'!FR4-('WORKING WHOLESALE GRID'!FR4*'READ THIS FIRST'!$F$3)</f>
        <v>47.312566454081633</v>
      </c>
      <c r="HI73" s="63">
        <f>'WORKING WHOLESALE GRID'!FS4-('WORKING WHOLESALE GRID'!FS4*'READ THIS FIRST'!$F$3)</f>
        <v>54.898530612244905</v>
      </c>
      <c r="HJ73" s="63">
        <f>'WORKING WHOLESALE GRID'!FT4-('WORKING WHOLESALE GRID'!FT4*'READ THIS FIRST'!$F$3)</f>
        <v>62.531698341836744</v>
      </c>
      <c r="HK73" s="63"/>
      <c r="HL73" s="63">
        <f>'WORKING WHOLESALE GRID'!FV4-('WORKING WHOLESALE GRID'!FV4*'READ THIS FIRST'!$F$3)</f>
        <v>47.312566454081633</v>
      </c>
      <c r="HM73" s="63">
        <f>'WORKING WHOLESALE GRID'!FW4-('WORKING WHOLESALE GRID'!FW4*'READ THIS FIRST'!$F$3)</f>
        <v>54.898530612244905</v>
      </c>
      <c r="HN73" s="63">
        <f>'WORKING WHOLESALE GRID'!FX4-('WORKING WHOLESALE GRID'!FX4*'READ THIS FIRST'!$F$3)</f>
        <v>62.531698341836744</v>
      </c>
      <c r="HO73" s="63">
        <f>'WORKING WHOLESALE GRID'!FY4-('WORKING WHOLESALE GRID'!FY4*'READ THIS FIRST'!$F$3)</f>
        <v>70.192098214285721</v>
      </c>
      <c r="HP73" s="63"/>
      <c r="HQ73" s="63">
        <f>'WORKING WHOLESALE GRID'!GA4-('WORKING WHOLESALE GRID'!GA4*'READ THIS FIRST'!$F$3)</f>
        <v>54.898530612244905</v>
      </c>
      <c r="HR73" s="63">
        <f>'WORKING WHOLESALE GRID'!GB4-('WORKING WHOLESALE GRID'!GB4*'READ THIS FIRST'!$F$3)</f>
        <v>62.531698341836744</v>
      </c>
      <c r="HS73" s="63">
        <f>'WORKING WHOLESALE GRID'!GC4-('WORKING WHOLESALE GRID'!GC4*'READ THIS FIRST'!$F$3)</f>
        <v>70.192098214285721</v>
      </c>
      <c r="HT73" s="63">
        <f>'WORKING WHOLESALE GRID'!GD4-('WORKING WHOLESALE GRID'!GD4*'READ THIS FIRST'!$F$3)</f>
        <v>76.159190051020431</v>
      </c>
      <c r="HU73" s="63"/>
      <c r="HV73" s="63">
        <f>'WORKING WHOLESALE GRID'!GF4-('WORKING WHOLESALE GRID'!GF4*'READ THIS FIRST'!$F$3)</f>
        <v>62.531698341836744</v>
      </c>
      <c r="HW73" s="63">
        <f>'WORKING WHOLESALE GRID'!GG4-('WORKING WHOLESALE GRID'!GG4*'READ THIS FIRST'!$F$3)</f>
        <v>70.192098214285721</v>
      </c>
      <c r="HX73" s="63">
        <f>'WORKING WHOLESALE GRID'!GH4-('WORKING WHOLESALE GRID'!GH4*'READ THIS FIRST'!$F$3)</f>
        <v>76.159190051020431</v>
      </c>
      <c r="HY73" s="63">
        <f>'WORKING WHOLESALE GRID'!GI4-('WORKING WHOLESALE GRID'!GI4*'READ THIS FIRST'!$F$3)</f>
        <v>82.148781887755121</v>
      </c>
      <c r="HZ73" s="63"/>
      <c r="IA73" s="63">
        <f>'WORKING WHOLESALE GRID'!GK4-('WORKING WHOLESALE GRID'!GK4*'READ THIS FIRST'!$F$3)</f>
        <v>70.192098214285721</v>
      </c>
      <c r="IB73" s="63">
        <f>'WORKING WHOLESALE GRID'!GL4-('WORKING WHOLESALE GRID'!GL4*'READ THIS FIRST'!$F$3)</f>
        <v>76.159190051020431</v>
      </c>
      <c r="IC73" s="63">
        <f>'WORKING WHOLESALE GRID'!GM4-('WORKING WHOLESALE GRID'!GM4*'READ THIS FIRST'!$F$3)</f>
        <v>82.148781887755121</v>
      </c>
      <c r="ID73" s="63">
        <f>'WORKING WHOLESALE GRID'!GN4-('WORKING WHOLESALE GRID'!GN4*'READ THIS FIRST'!$F$3)</f>
        <v>88.160873724489818</v>
      </c>
      <c r="IE73" s="63"/>
      <c r="IF73" s="63">
        <f>'WORKING WHOLESALE GRID'!GP4-('WORKING WHOLESALE GRID'!GP4*'READ THIS FIRST'!$F$3)</f>
        <v>76.159190051020431</v>
      </c>
      <c r="IG73" s="63">
        <f>'WORKING WHOLESALE GRID'!GQ4-('WORKING WHOLESALE GRID'!GQ4*'READ THIS FIRST'!$F$3)</f>
        <v>82.148781887755121</v>
      </c>
      <c r="IH73" s="63">
        <f>'WORKING WHOLESALE GRID'!GR4-('WORKING WHOLESALE GRID'!GR4*'READ THIS FIRST'!$F$3)</f>
        <v>88.160873724489818</v>
      </c>
      <c r="II73" s="63">
        <f>'WORKING WHOLESALE GRID'!GS4-('WORKING WHOLESALE GRID'!GS4*'READ THIS FIRST'!$F$3)</f>
        <v>94.195465561224509</v>
      </c>
      <c r="IJ73" s="63"/>
      <c r="IK73" s="63">
        <f>'WORKING WHOLESALE GRID'!GU4-('WORKING WHOLESALE GRID'!GU4*'READ THIS FIRST'!$F$3)</f>
        <v>82.148781887755121</v>
      </c>
      <c r="IL73" s="63">
        <f>'WORKING WHOLESALE GRID'!GV4-('WORKING WHOLESALE GRID'!GV4*'READ THIS FIRST'!$F$3)</f>
        <v>88.160873724489818</v>
      </c>
      <c r="IM73" s="63">
        <f>'WORKING WHOLESALE GRID'!GW4-('WORKING WHOLESALE GRID'!GW4*'READ THIS FIRST'!$F$3)</f>
        <v>94.195465561224509</v>
      </c>
      <c r="IN73" s="63"/>
      <c r="IO73" s="63"/>
      <c r="IP73" s="63">
        <f>'WORKING WHOLESALE GRID'!GZ4-('WORKING WHOLESALE GRID'!GZ4*'READ THIS FIRST'!$F$3)</f>
        <v>26.766850148809532</v>
      </c>
      <c r="IQ73" s="63">
        <f>'WORKING WHOLESALE GRID'!HA4-('WORKING WHOLESALE GRID'!HA4*'READ THIS FIRST'!$F$3)</f>
        <v>37.395305914115653</v>
      </c>
      <c r="IR73" s="63">
        <f>'WORKING WHOLESALE GRID'!HB4-('WORKING WHOLESALE GRID'!HB4*'READ THIS FIRST'!$F$3)</f>
        <v>48.099802155612252</v>
      </c>
      <c r="IS73" s="63">
        <f>'WORKING WHOLESALE GRID'!HC4-('WORKING WHOLESALE GRID'!HC4*'READ THIS FIRST'!$F$3)</f>
        <v>58.863763873299334</v>
      </c>
      <c r="IT73" s="63"/>
      <c r="IU73" s="63">
        <f>'WORKING WHOLESALE GRID'!HE4-('WORKING WHOLESALE GRID'!HE4*'READ THIS FIRST'!$F$3)</f>
        <v>68.4502888367347</v>
      </c>
      <c r="IV73" s="63">
        <f>'WORKING WHOLESALE GRID'!HF4-('WORKING WHOLESALE GRID'!HF4*'READ THIS FIRST'!$F$3)</f>
        <v>37.395305914115653</v>
      </c>
      <c r="IW73" s="63">
        <f>'WORKING WHOLESALE GRID'!HG4-('WORKING WHOLESALE GRID'!HG4*'READ THIS FIRST'!$F$3)</f>
        <v>48.099802155612252</v>
      </c>
      <c r="IX73" s="63">
        <f>'WORKING WHOLESALE GRID'!HH4-('WORKING WHOLESALE GRID'!HH4*'READ THIS FIRST'!$F$3)</f>
        <v>58.863763873299334</v>
      </c>
      <c r="IY73" s="63">
        <f>'WORKING WHOLESALE GRID'!HI4-('WORKING WHOLESALE GRID'!HI4*'READ THIS FIRST'!$F$3)</f>
        <v>69.687191067176883</v>
      </c>
      <c r="IZ73" s="63"/>
      <c r="JA73" s="63">
        <f>'WORKING WHOLESALE GRID'!HK4-('WORKING WHOLESALE GRID'!HK4*'READ THIS FIRST'!$F$3)</f>
        <v>48.099802155612252</v>
      </c>
      <c r="JB73" s="63">
        <f>'WORKING WHOLESALE GRID'!HL4-('WORKING WHOLESALE GRID'!HL4*'READ THIS FIRST'!$F$3)</f>
        <v>58.863763873299334</v>
      </c>
      <c r="JC73" s="63">
        <f>'WORKING WHOLESALE GRID'!HM4-('WORKING WHOLESALE GRID'!HM4*'READ THIS FIRST'!$F$3)</f>
        <v>69.687191067176883</v>
      </c>
      <c r="JD73" s="63">
        <f>'WORKING WHOLESALE GRID'!HN4-('WORKING WHOLESALE GRID'!HN4*'READ THIS FIRST'!$F$3)</f>
        <v>80.560119451530625</v>
      </c>
      <c r="JE73" s="63"/>
      <c r="JF73" s="63">
        <f>'WORKING WHOLESALE GRID'!HP4-('WORKING WHOLESALE GRID'!HP4*'READ THIS FIRST'!$F$3)</f>
        <v>58.863763873299334</v>
      </c>
      <c r="JG73" s="63">
        <f>'WORKING WHOLESALE GRID'!HQ4-('WORKING WHOLESALE GRID'!HQ4*'READ THIS FIRST'!$F$3)</f>
        <v>69.687191067176883</v>
      </c>
      <c r="JH73" s="63">
        <f>'WORKING WHOLESALE GRID'!HR4-('WORKING WHOLESALE GRID'!HR4*'READ THIS FIRST'!$F$3)</f>
        <v>80.560119451530625</v>
      </c>
      <c r="JI73" s="63">
        <f>'WORKING WHOLESALE GRID'!HS4-('WORKING WHOLESALE GRID'!HS4*'READ THIS FIRST'!$F$3)</f>
        <v>91.495429740646273</v>
      </c>
      <c r="JJ73" s="63"/>
      <c r="JK73" s="63">
        <f>'WORKING WHOLESALE GRID'!HU4-('WORKING WHOLESALE GRID'!HU4*'READ THIS FIRST'!$F$3)</f>
        <v>69.687191067176883</v>
      </c>
      <c r="JL73" s="63">
        <f>'WORKING WHOLESALE GRID'!HV4-('WORKING WHOLESALE GRID'!HV4*'READ THIS FIRST'!$F$3)</f>
        <v>80.560119451530625</v>
      </c>
      <c r="JM73" s="63">
        <f>'WORKING WHOLESALE GRID'!HW4-('WORKING WHOLESALE GRID'!HW4*'READ THIS FIRST'!$F$3)</f>
        <v>91.495429740646273</v>
      </c>
      <c r="JN73" s="63">
        <f>'WORKING WHOLESALE GRID'!HX4-('WORKING WHOLESALE GRID'!HX4*'READ THIS FIRST'!$F$3)</f>
        <v>102.48713050595239</v>
      </c>
      <c r="JO73" s="63"/>
      <c r="JP73" s="63">
        <f>'WORKING WHOLESALE GRID'!HZ4-('WORKING WHOLESALE GRID'!HZ4*'READ THIS FIRST'!$F$3)</f>
        <v>80.560119451530625</v>
      </c>
      <c r="JQ73" s="63">
        <f>'WORKING WHOLESALE GRID'!IA4-('WORKING WHOLESALE GRID'!IA4*'READ THIS FIRST'!$F$3)</f>
        <v>91.495429740646273</v>
      </c>
      <c r="JR73" s="63">
        <f>'WORKING WHOLESALE GRID'!IB4-('WORKING WHOLESALE GRID'!IB4*'READ THIS FIRST'!$F$3)</f>
        <v>102.48713050595239</v>
      </c>
      <c r="JS73" s="63">
        <f>'WORKING WHOLESALE GRID'!IC4-('WORKING WHOLESALE GRID'!IC4*'READ THIS FIRST'!$F$3)</f>
        <v>111.84499406887755</v>
      </c>
      <c r="JT73" s="63"/>
      <c r="JU73" s="63">
        <f>'WORKING WHOLESALE GRID'!IE4-('WORKING WHOLESALE GRID'!IE4*'READ THIS FIRST'!$F$3)</f>
        <v>91.495429740646273</v>
      </c>
      <c r="JV73" s="63">
        <f>'WORKING WHOLESALE GRID'!IF4-('WORKING WHOLESALE GRID'!IF4*'READ THIS FIRST'!$F$3)</f>
        <v>102.48713050595239</v>
      </c>
      <c r="JW73" s="63">
        <f>'WORKING WHOLESALE GRID'!IG4-('WORKING WHOLESALE GRID'!IG4*'READ THIS FIRST'!$F$3)</f>
        <v>111.84499406887755</v>
      </c>
      <c r="JX73" s="63">
        <f>'WORKING WHOLESALE GRID'!IH4-('WORKING WHOLESALE GRID'!IH4*'READ THIS FIRST'!$F$3)</f>
        <v>121.24785763180273</v>
      </c>
      <c r="JY73" s="63"/>
      <c r="JZ73" s="63">
        <f>'WORKING WHOLESALE GRID'!IJ4-('WORKING WHOLESALE GRID'!IJ4*'READ THIS FIRST'!$F$3)</f>
        <v>102.48713050595239</v>
      </c>
      <c r="KA73" s="63">
        <f>'WORKING WHOLESALE GRID'!IK4-('WORKING WHOLESALE GRID'!IK4*'READ THIS FIRST'!$F$3)</f>
        <v>111.84499406887755</v>
      </c>
      <c r="KB73" s="63">
        <f>'WORKING WHOLESALE GRID'!IL4-('WORKING WHOLESALE GRID'!IL4*'READ THIS FIRST'!$F$3)</f>
        <v>121.24785763180273</v>
      </c>
      <c r="KC73" s="63">
        <f>'WORKING WHOLESALE GRID'!IM4-('WORKING WHOLESALE GRID'!IM4*'READ THIS FIRST'!$F$3)</f>
        <v>130.69572119472789</v>
      </c>
      <c r="KD73" s="63"/>
      <c r="KE73" s="63">
        <f>'WORKING WHOLESALE GRID'!IO4-('WORKING WHOLESALE GRID'!IO4*'READ THIS FIRST'!$F$3)</f>
        <v>111.84499406887755</v>
      </c>
      <c r="KF73" s="63">
        <f>'WORKING WHOLESALE GRID'!IP4-('WORKING WHOLESALE GRID'!IP4*'READ THIS FIRST'!$F$3)</f>
        <v>121.24785763180273</v>
      </c>
      <c r="KG73" s="63">
        <f>'WORKING WHOLESALE GRID'!IQ4-('WORKING WHOLESALE GRID'!IQ4*'READ THIS FIRST'!$F$3)</f>
        <v>130.69572119472789</v>
      </c>
      <c r="KH73" s="63">
        <f>'WORKING WHOLESALE GRID'!IR4-('WORKING WHOLESALE GRID'!IR4*'READ THIS FIRST'!$F$3)</f>
        <v>140.18858475765308</v>
      </c>
      <c r="KI73" s="63"/>
      <c r="KJ73" s="63">
        <f>'WORKING WHOLESALE GRID'!IT4-('WORKING WHOLESALE GRID'!IT4*'READ THIS FIRST'!$F$3)</f>
        <v>121.24785763180273</v>
      </c>
      <c r="KK73" s="63">
        <f>'WORKING WHOLESALE GRID'!IU4-('WORKING WHOLESALE GRID'!IU4*'READ THIS FIRST'!$F$3)</f>
        <v>130.69572119472789</v>
      </c>
      <c r="KL73" s="63">
        <f>'WORKING WHOLESALE GRID'!IV4-('WORKING WHOLESALE GRID'!IV4*'READ THIS FIRST'!$F$3)</f>
        <v>140.18858475765308</v>
      </c>
      <c r="KM73" s="63"/>
      <c r="KN73" s="63"/>
      <c r="KO73" s="23"/>
      <c r="KP73" s="23"/>
      <c r="KQ73" s="23"/>
      <c r="KR73" s="30" t="s">
        <v>72</v>
      </c>
      <c r="KS73" s="30" t="s">
        <v>72</v>
      </c>
      <c r="KT73" s="31" t="s">
        <v>72</v>
      </c>
      <c r="KU73" s="32" t="s">
        <v>72</v>
      </c>
      <c r="KV73" s="33" t="s">
        <v>72</v>
      </c>
    </row>
    <row r="74" spans="2:308" s="6" customFormat="1" ht="14.5" hidden="1" customHeight="1" x14ac:dyDescent="0.35">
      <c r="B74" s="663"/>
      <c r="C74" s="24">
        <v>10</v>
      </c>
      <c r="D74" s="25"/>
      <c r="E74" s="26"/>
      <c r="F74" s="26"/>
      <c r="G74" s="26"/>
      <c r="H74" s="26"/>
      <c r="I74" s="26"/>
      <c r="J74" s="26"/>
      <c r="K74" s="26"/>
      <c r="L74" s="26"/>
      <c r="M74" s="26"/>
      <c r="N74" s="26"/>
      <c r="O74" s="26"/>
      <c r="P74" s="26"/>
      <c r="Q74" s="26"/>
      <c r="R74" s="26"/>
      <c r="S74" s="26"/>
      <c r="T74" s="26"/>
      <c r="U74" s="538"/>
      <c r="V74" s="513"/>
      <c r="W74" s="508"/>
      <c r="X74" s="508"/>
      <c r="Y74" s="508"/>
      <c r="Z74" s="26"/>
      <c r="AA74" s="26"/>
      <c r="AB74" s="26"/>
      <c r="AC74" s="26"/>
      <c r="AD74" s="26"/>
      <c r="AE74" s="26"/>
      <c r="AF74" s="26"/>
      <c r="AG74" s="26"/>
      <c r="AH74" s="26"/>
      <c r="AI74" s="26"/>
      <c r="AJ74" s="26"/>
      <c r="AK74" s="26"/>
      <c r="AL74" s="26"/>
      <c r="AM74" s="26"/>
      <c r="AN74" s="26"/>
      <c r="AO74" s="26"/>
      <c r="AP74" s="26"/>
      <c r="AQ74" s="26"/>
      <c r="AR74" s="26"/>
      <c r="AS74" s="26"/>
      <c r="AT74" s="63">
        <f>'WORKING WHOLESALE GRID'!D5-('WORKING WHOLESALE GRID'!D5*'READ THIS FIRST'!$F$3)</f>
        <v>5.8296771040157758</v>
      </c>
      <c r="AU74" s="63">
        <f>'WORKING WHOLESALE GRID'!E5-('WORKING WHOLESALE GRID'!E5*'READ THIS FIRST'!$F$3)</f>
        <v>8.3905322717907076</v>
      </c>
      <c r="AV74" s="63">
        <f>'WORKING WHOLESALE GRID'!F5-('WORKING WHOLESALE GRID'!F5*'READ THIS FIRST'!$F$3)</f>
        <v>10.958706207776599</v>
      </c>
      <c r="AW74" s="63">
        <f>'WORKING WHOLESALE GRID'!G5-('WORKING WHOLESALE GRID'!G5*'READ THIS FIRST'!$F$3)</f>
        <v>13.547078911973443</v>
      </c>
      <c r="AX74" s="63"/>
      <c r="AY74" s="63">
        <f>'WORKING WHOLESALE GRID'!I5-('WORKING WHOLESALE GRID'!I5*'READ THIS FIRST'!$F$3)</f>
        <v>15.490397798222611</v>
      </c>
      <c r="AZ74" s="63">
        <f>'WORKING WHOLESALE GRID'!J5-('WORKING WHOLESALE GRID'!J5*'READ THIS FIRST'!$F$3)</f>
        <v>8.3905322717907076</v>
      </c>
      <c r="BA74" s="63">
        <f>'WORKING WHOLESALE GRID'!K5-('WORKING WHOLESALE GRID'!K5*'READ THIS FIRST'!$F$3)</f>
        <v>10.958706207776599</v>
      </c>
      <c r="BB74" s="63">
        <f>'WORKING WHOLESALE GRID'!L5-('WORKING WHOLESALE GRID'!L5*'READ THIS FIRST'!$F$3)</f>
        <v>13.547078911973443</v>
      </c>
      <c r="BC74" s="63">
        <f>'WORKING WHOLESALE GRID'!M5-('WORKING WHOLESALE GRID'!M5*'READ THIS FIRST'!$F$3)</f>
        <v>16.149224759381248</v>
      </c>
      <c r="BD74" s="63"/>
      <c r="BE74" s="63">
        <f>'WORKING WHOLESALE GRID'!O5-('WORKING WHOLESALE GRID'!O5*'READ THIS FIRST'!$F$3)</f>
        <v>10.958706207776599</v>
      </c>
      <c r="BF74" s="63">
        <f>'WORKING WHOLESALE GRID'!P5-('WORKING WHOLESALE GRID'!P5*'READ THIS FIRST'!$F$3)</f>
        <v>13.547078911973443</v>
      </c>
      <c r="BG74" s="63">
        <f>'WORKING WHOLESALE GRID'!Q5-('WORKING WHOLESALE GRID'!Q5*'READ THIS FIRST'!$F$3)</f>
        <v>16.149224759381248</v>
      </c>
      <c r="BH74" s="63">
        <f>'WORKING WHOLESALE GRID'!R5-('WORKING WHOLESALE GRID'!R5*'READ THIS FIRST'!$F$3)</f>
        <v>18.758603125</v>
      </c>
      <c r="BI74" s="63"/>
      <c r="BJ74" s="63">
        <f>'WORKING WHOLESALE GRID'!T5-('WORKING WHOLESALE GRID'!T5*'READ THIS FIRST'!$F$3)</f>
        <v>13.547078911973443</v>
      </c>
      <c r="BK74" s="63">
        <f>'WORKING WHOLESALE GRID'!U5-('WORKING WHOLESALE GRID'!U5*'READ THIS FIRST'!$F$3)</f>
        <v>16.149224759381248</v>
      </c>
      <c r="BL74" s="63">
        <f>'WORKING WHOLESALE GRID'!V5-('WORKING WHOLESALE GRID'!V5*'READ THIS FIRST'!$F$3)</f>
        <v>18.758603125</v>
      </c>
      <c r="BM74" s="63">
        <f>'WORKING WHOLESALE GRID'!W5-('WORKING WHOLESALE GRID'!W5*'READ THIS FIRST'!$F$3)</f>
        <v>21.388266508829712</v>
      </c>
      <c r="BN74" s="63"/>
      <c r="BO74" s="63">
        <f>'WORKING WHOLESALE GRID'!Y5-('WORKING WHOLESALE GRID'!Y5*'READ THIS FIRST'!$F$3)</f>
        <v>16.149224759381248</v>
      </c>
      <c r="BP74" s="63">
        <f>'WORKING WHOLESALE GRID'!Z5-('WORKING WHOLESALE GRID'!Z5*'READ THIS FIRST'!$F$3)</f>
        <v>18.758603125</v>
      </c>
      <c r="BQ74" s="63">
        <f>'WORKING WHOLESALE GRID'!AA5-('WORKING WHOLESALE GRID'!AA5*'READ THIS FIRST'!$F$3)</f>
        <v>21.388266508829712</v>
      </c>
      <c r="BR74" s="63">
        <f>'WORKING WHOLESALE GRID'!AB5-('WORKING WHOLESALE GRID'!AB5*'READ THIS FIRST'!$F$3)</f>
        <v>24.031703035870372</v>
      </c>
      <c r="BS74" s="63"/>
      <c r="BT74" s="63">
        <f>'WORKING WHOLESALE GRID'!AD5-('WORKING WHOLESALE GRID'!AD5*'READ THIS FIRST'!$F$3)</f>
        <v>18.758603125</v>
      </c>
      <c r="BU74" s="63">
        <f>'WORKING WHOLESALE GRID'!AE5-('WORKING WHOLESALE GRID'!AE5*'READ THIS FIRST'!$F$3)</f>
        <v>21.388266508829712</v>
      </c>
      <c r="BV74" s="63">
        <f>'WORKING WHOLESALE GRID'!AF5-('WORKING WHOLESALE GRID'!AF5*'READ THIS FIRST'!$F$3)</f>
        <v>24.031703035870372</v>
      </c>
      <c r="BW74" s="63">
        <f>'WORKING WHOLESALE GRID'!AG5-('WORKING WHOLESALE GRID'!AG5*'READ THIS FIRST'!$F$3)</f>
        <v>26.542182951059353</v>
      </c>
      <c r="BX74" s="63"/>
      <c r="BY74" s="63">
        <f>'WORKING WHOLESALE GRID'!AI5-('WORKING WHOLESALE GRID'!AI5*'READ THIS FIRST'!$F$3)</f>
        <v>21.388266508829712</v>
      </c>
      <c r="BZ74" s="63">
        <f>'WORKING WHOLESALE GRID'!AJ5-('WORKING WHOLESALE GRID'!AJ5*'READ THIS FIRST'!$F$3)</f>
        <v>24.031703035870372</v>
      </c>
      <c r="CA74" s="63">
        <f>'WORKING WHOLESALE GRID'!AK5-('WORKING WHOLESALE GRID'!AK5*'READ THIS FIRST'!$F$3)</f>
        <v>26.542182951059353</v>
      </c>
      <c r="CB74" s="63">
        <f>'WORKING WHOLESALE GRID'!AL5-('WORKING WHOLESALE GRID'!AL5*'READ THIS FIRST'!$F$3)</f>
        <v>29.065162866248329</v>
      </c>
      <c r="CC74" s="63"/>
      <c r="CD74" s="63">
        <f>'WORKING WHOLESALE GRID'!AN5-('WORKING WHOLESALE GRID'!AN5*'READ THIS FIRST'!$F$3)</f>
        <v>24.031703035870372</v>
      </c>
      <c r="CE74" s="63">
        <f>'WORKING WHOLESALE GRID'!AO5-('WORKING WHOLESALE GRID'!AO5*'READ THIS FIRST'!$F$3)</f>
        <v>26.542182951059353</v>
      </c>
      <c r="CF74" s="63">
        <f>'WORKING WHOLESALE GRID'!AP5-('WORKING WHOLESALE GRID'!AP5*'READ THIS FIRST'!$F$3)</f>
        <v>29.065162866248329</v>
      </c>
      <c r="CG74" s="63">
        <f>'WORKING WHOLESALE GRID'!AQ5-('WORKING WHOLESALE GRID'!AQ5*'READ THIS FIRST'!$F$3)</f>
        <v>31.600642781437305</v>
      </c>
      <c r="CH74" s="63"/>
      <c r="CI74" s="63">
        <f>'WORKING WHOLESALE GRID'!AS5-('WORKING WHOLESALE GRID'!AS5*'READ THIS FIRST'!$F$3)</f>
        <v>26.542182951059353</v>
      </c>
      <c r="CJ74" s="63">
        <f>'WORKING WHOLESALE GRID'!AT5-('WORKING WHOLESALE GRID'!AT5*'READ THIS FIRST'!$F$3)</f>
        <v>29.065162866248329</v>
      </c>
      <c r="CK74" s="63">
        <f>'WORKING WHOLESALE GRID'!AU5-('WORKING WHOLESALE GRID'!AU5*'READ THIS FIRST'!$F$3)</f>
        <v>31.600642781437305</v>
      </c>
      <c r="CL74" s="63">
        <f>'WORKING WHOLESALE GRID'!AV5-('WORKING WHOLESALE GRID'!AV5*'READ THIS FIRST'!$F$3)</f>
        <v>34.148622696626283</v>
      </c>
      <c r="CM74" s="63"/>
      <c r="CN74" s="63">
        <f>'WORKING WHOLESALE GRID'!AX5-('WORKING WHOLESALE GRID'!AX5*'READ THIS FIRST'!$F$3)</f>
        <v>29.065162866248329</v>
      </c>
      <c r="CO74" s="63">
        <f>'WORKING WHOLESALE GRID'!AY5-('WORKING WHOLESALE GRID'!AY5*'READ THIS FIRST'!$F$3)</f>
        <v>31.600642781437305</v>
      </c>
      <c r="CP74" s="63">
        <f>'WORKING WHOLESALE GRID'!AZ5-('WORKING WHOLESALE GRID'!AZ5*'READ THIS FIRST'!$F$3)</f>
        <v>34.148622696626283</v>
      </c>
      <c r="CQ74" s="63"/>
      <c r="CR74" s="63"/>
      <c r="CS74" s="63">
        <f>'WORKING WHOLESALE GRID'!BC5-('WORKING WHOLESALE GRID'!BC5*'READ THIS FIRST'!$F$3)</f>
        <v>5.9945165766720248</v>
      </c>
      <c r="CT74" s="63">
        <f>'WORKING WHOLESALE GRID'!BD5-('WORKING WHOLESALE GRID'!BD5*'READ THIS FIRST'!$F$3)</f>
        <v>8.5614538967907095</v>
      </c>
      <c r="CU74" s="63">
        <f>'WORKING WHOLESALE GRID'!BE5-('WORKING WHOLESALE GRID'!BE5*'READ THIS FIRST'!$F$3)</f>
        <v>11.140275844495349</v>
      </c>
      <c r="CV74" s="63">
        <f>'WORKING WHOLESALE GRID'!BF5-('WORKING WHOLESALE GRID'!BF5*'READ THIS FIRST'!$F$3)</f>
        <v>13.737115513535944</v>
      </c>
      <c r="CW74" s="63"/>
      <c r="CX74" s="63">
        <f>'WORKING WHOLESALE GRID'!BH5-('WORKING WHOLESALE GRID'!BH5*'READ THIS FIRST'!$F$3)</f>
        <v>15.773344732597613</v>
      </c>
      <c r="CY74" s="63">
        <f>'WORKING WHOLESALE GRID'!BI5-('WORKING WHOLESALE GRID'!BI5*'READ THIS FIRST'!$F$3)</f>
        <v>8.5614538967907095</v>
      </c>
      <c r="CZ74" s="63">
        <f>'WORKING WHOLESALE GRID'!BJ5-('WORKING WHOLESALE GRID'!BJ5*'READ THIS FIRST'!$F$3)</f>
        <v>11.140275844495349</v>
      </c>
      <c r="DA74" s="63">
        <f>'WORKING WHOLESALE GRID'!BK5-('WORKING WHOLESALE GRID'!BK5*'READ THIS FIRST'!$F$3)</f>
        <v>13.737115513535944</v>
      </c>
      <c r="DB74" s="63">
        <f>'WORKING WHOLESALE GRID'!BL5-('WORKING WHOLESALE GRID'!BL5*'READ THIS FIRST'!$F$3)</f>
        <v>16.347796247662494</v>
      </c>
      <c r="DC74" s="63"/>
      <c r="DD74" s="63">
        <f>'WORKING WHOLESALE GRID'!BN5-('WORKING WHOLESALE GRID'!BN5*'READ THIS FIRST'!$F$3)</f>
        <v>11.140275844495349</v>
      </c>
      <c r="DE74" s="63">
        <f>'WORKING WHOLESALE GRID'!BO5-('WORKING WHOLESALE GRID'!BO5*'READ THIS FIRST'!$F$3)</f>
        <v>13.737115513535944</v>
      </c>
      <c r="DF74" s="63">
        <f>'WORKING WHOLESALE GRID'!BP5-('WORKING WHOLESALE GRID'!BP5*'READ THIS FIRST'!$F$3)</f>
        <v>16.347796247662494</v>
      </c>
      <c r="DG74" s="63">
        <f>'WORKING WHOLESALE GRID'!BQ5-('WORKING WHOLESALE GRID'!BQ5*'READ THIS FIRST'!$F$3)</f>
        <v>18.968066640625</v>
      </c>
      <c r="DH74" s="63"/>
      <c r="DI74" s="63">
        <f>'WORKING WHOLESALE GRID'!BS5-('WORKING WHOLESALE GRID'!BS5*'READ THIS FIRST'!$F$3)</f>
        <v>13.737115513535944</v>
      </c>
      <c r="DJ74" s="63">
        <f>'WORKING WHOLESALE GRID'!BT5-('WORKING WHOLESALE GRID'!BT5*'READ THIS FIRST'!$F$3)</f>
        <v>16.347796247662494</v>
      </c>
      <c r="DK74" s="63">
        <f>'WORKING WHOLESALE GRID'!BU5-('WORKING WHOLESALE GRID'!BU5*'READ THIS FIRST'!$F$3)</f>
        <v>18.968066640625</v>
      </c>
      <c r="DL74" s="63">
        <f>'WORKING WHOLESALE GRID'!BV5-('WORKING WHOLESALE GRID'!BV5*'READ THIS FIRST'!$F$3)</f>
        <v>21.604111536173463</v>
      </c>
      <c r="DM74" s="63"/>
      <c r="DN74" s="63">
        <f>'WORKING WHOLESALE GRID'!BX5-('WORKING WHOLESALE GRID'!BX5*'READ THIS FIRST'!$F$3)</f>
        <v>16.347796247662494</v>
      </c>
      <c r="DO74" s="63">
        <f>'WORKING WHOLESALE GRID'!BY5-('WORKING WHOLESALE GRID'!BY5*'READ THIS FIRST'!$F$3)</f>
        <v>18.968066640625</v>
      </c>
      <c r="DP74" s="63">
        <f>'WORKING WHOLESALE GRID'!BZ5-('WORKING WHOLESALE GRID'!BZ5*'READ THIS FIRST'!$F$3)</f>
        <v>21.604111536173463</v>
      </c>
      <c r="DQ74" s="63">
        <f>'WORKING WHOLESALE GRID'!CA5-('WORKING WHOLESALE GRID'!CA5*'READ THIS FIRST'!$F$3)</f>
        <v>24.256286715557877</v>
      </c>
      <c r="DR74" s="63"/>
      <c r="DS74" s="63">
        <f>'WORKING WHOLESALE GRID'!CC5-('WORKING WHOLESALE GRID'!CC5*'READ THIS FIRST'!$F$3)</f>
        <v>18.968066640625</v>
      </c>
      <c r="DT74" s="63">
        <f>'WORKING WHOLESALE GRID'!CD5-('WORKING WHOLESALE GRID'!CD5*'READ THIS FIRST'!$F$3)</f>
        <v>21.604111536173463</v>
      </c>
      <c r="DU74" s="63">
        <f>'WORKING WHOLESALE GRID'!CE5-('WORKING WHOLESALE GRID'!CE5*'READ THIS FIRST'!$F$3)</f>
        <v>24.256286715557877</v>
      </c>
      <c r="DV74" s="63">
        <f>'WORKING WHOLESALE GRID'!CF5-('WORKING WHOLESALE GRID'!CF5*'READ THIS FIRST'!$F$3)</f>
        <v>26.767745208871858</v>
      </c>
      <c r="DW74" s="63"/>
      <c r="DX74" s="63">
        <f>'WORKING WHOLESALE GRID'!CH5-('WORKING WHOLESALE GRID'!CH5*'READ THIS FIRST'!$F$3)</f>
        <v>21.604111536173463</v>
      </c>
      <c r="DY74" s="63">
        <f>'WORKING WHOLESALE GRID'!CI5-('WORKING WHOLESALE GRID'!CI5*'READ THIS FIRST'!$F$3)</f>
        <v>24.256286715557877</v>
      </c>
      <c r="DZ74" s="63">
        <f>'WORKING WHOLESALE GRID'!CJ5-('WORKING WHOLESALE GRID'!CJ5*'READ THIS FIRST'!$F$3)</f>
        <v>26.767745208871858</v>
      </c>
      <c r="EA74" s="63">
        <f>'WORKING WHOLESALE GRID'!CK5-('WORKING WHOLESALE GRID'!CK5*'READ THIS FIRST'!$F$3)</f>
        <v>29.291703702185835</v>
      </c>
      <c r="EB74" s="63"/>
      <c r="EC74" s="63">
        <f>'WORKING WHOLESALE GRID'!CM5-('WORKING WHOLESALE GRID'!CM5*'READ THIS FIRST'!$F$3)</f>
        <v>24.256286715557877</v>
      </c>
      <c r="ED74" s="63">
        <f>'WORKING WHOLESALE GRID'!CN5-('WORKING WHOLESALE GRID'!CN5*'READ THIS FIRST'!$F$3)</f>
        <v>26.767745208871858</v>
      </c>
      <c r="EE74" s="63">
        <f>'WORKING WHOLESALE GRID'!CO5-('WORKING WHOLESALE GRID'!CO5*'READ THIS FIRST'!$F$3)</f>
        <v>29.291703702185835</v>
      </c>
      <c r="EF74" s="63">
        <f>'WORKING WHOLESALE GRID'!CP5-('WORKING WHOLESALE GRID'!CP5*'READ THIS FIRST'!$F$3)</f>
        <v>31.828162195499814</v>
      </c>
      <c r="EG74" s="63"/>
      <c r="EH74" s="63">
        <f>'WORKING WHOLESALE GRID'!CR5-('WORKING WHOLESALE GRID'!CR5*'READ THIS FIRST'!$F$3)</f>
        <v>26.767745208871858</v>
      </c>
      <c r="EI74" s="63">
        <f>'WORKING WHOLESALE GRID'!CS5-('WORKING WHOLESALE GRID'!CS5*'READ THIS FIRST'!$F$3)</f>
        <v>29.291703702185835</v>
      </c>
      <c r="EJ74" s="63">
        <f>'WORKING WHOLESALE GRID'!CT5-('WORKING WHOLESALE GRID'!CT5*'READ THIS FIRST'!$F$3)</f>
        <v>31.828162195499814</v>
      </c>
      <c r="EK74" s="63">
        <f>'WORKING WHOLESALE GRID'!CU5-('WORKING WHOLESALE GRID'!CU5*'READ THIS FIRST'!$F$3)</f>
        <v>34.37712068881379</v>
      </c>
      <c r="EL74" s="63"/>
      <c r="EM74" s="63">
        <f>'WORKING WHOLESALE GRID'!CW5-('WORKING WHOLESALE GRID'!CW5*'READ THIS FIRST'!$F$3)</f>
        <v>29.291703702185835</v>
      </c>
      <c r="EN74" s="63">
        <f>'WORKING WHOLESALE GRID'!CX5-('WORKING WHOLESALE GRID'!CX5*'READ THIS FIRST'!$F$3)</f>
        <v>31.828162195499814</v>
      </c>
      <c r="EO74" s="63">
        <f>'WORKING WHOLESALE GRID'!CY5-('WORKING WHOLESALE GRID'!CY5*'READ THIS FIRST'!$F$3)</f>
        <v>34.37712068881379</v>
      </c>
      <c r="EP74" s="63"/>
      <c r="EQ74" s="63"/>
      <c r="ER74" s="63">
        <f>'WORKING WHOLESALE GRID'!DB5-('WORKING WHOLESALE GRID'!DB5*'READ THIS FIRST'!$F$3)</f>
        <v>6.5506470258907754</v>
      </c>
      <c r="ES74" s="63">
        <f>'WORKING WHOLESALE GRID'!DC5-('WORKING WHOLESALE GRID'!DC5*'READ THIS FIRST'!$F$3)</f>
        <v>9.3788797717907109</v>
      </c>
      <c r="ET74" s="63">
        <f>'WORKING WHOLESALE GRID'!DD5-('WORKING WHOLESALE GRID'!DD5*'READ THIS FIRST'!$F$3)</f>
        <v>12.227476598401596</v>
      </c>
      <c r="EU74" s="63">
        <f>'WORKING WHOLESALE GRID'!DE5-('WORKING WHOLESALE GRID'!DE5*'READ THIS FIRST'!$F$3)</f>
        <v>15.090040630723445</v>
      </c>
      <c r="EV74" s="63"/>
      <c r="EW74" s="63">
        <f>'WORKING WHOLESALE GRID'!DG5-('WORKING WHOLESALE GRID'!DG5*'READ THIS FIRST'!$F$3)</f>
        <v>17.298817610722608</v>
      </c>
      <c r="EX74" s="63">
        <f>'WORKING WHOLESALE GRID'!DH5-('WORKING WHOLESALE GRID'!DH5*'READ THIS FIRST'!$F$3)</f>
        <v>9.3788797717907109</v>
      </c>
      <c r="EY74" s="63">
        <f>'WORKING WHOLESALE GRID'!DI5-('WORKING WHOLESALE GRID'!DI5*'READ THIS FIRST'!$F$3)</f>
        <v>12.227476598401596</v>
      </c>
      <c r="EZ74" s="63">
        <f>'WORKING WHOLESALE GRID'!DJ5-('WORKING WHOLESALE GRID'!DJ5*'READ THIS FIRST'!$F$3)</f>
        <v>15.090040630723445</v>
      </c>
      <c r="FA74" s="63">
        <f>'WORKING WHOLESALE GRID'!DK5-('WORKING WHOLESALE GRID'!DK5*'READ THIS FIRST'!$F$3)</f>
        <v>17.96657186875624</v>
      </c>
      <c r="FB74" s="63"/>
      <c r="FC74" s="63">
        <f>'WORKING WHOLESALE GRID'!DM5-('WORKING WHOLESALE GRID'!DM5*'READ THIS FIRST'!$F$3)</f>
        <v>12.227476598401596</v>
      </c>
      <c r="FD74" s="63">
        <f>'WORKING WHOLESALE GRID'!DN5-('WORKING WHOLESALE GRID'!DN5*'READ THIS FIRST'!$F$3)</f>
        <v>15.090040630723445</v>
      </c>
      <c r="FE74" s="63">
        <f>'WORKING WHOLESALE GRID'!DO5-('WORKING WHOLESALE GRID'!DO5*'READ THIS FIRST'!$F$3)</f>
        <v>17.96657186875624</v>
      </c>
      <c r="FF74" s="63">
        <f>'WORKING WHOLESALE GRID'!DP5-('WORKING WHOLESALE GRID'!DP5*'READ THIS FIRST'!$F$3)</f>
        <v>20.857070312499999</v>
      </c>
      <c r="FG74" s="63"/>
      <c r="FH74" s="63">
        <f>'WORKING WHOLESALE GRID'!DR5-('WORKING WHOLESALE GRID'!DR5*'READ THIS FIRST'!$F$3)</f>
        <v>15.090040630723445</v>
      </c>
      <c r="FI74" s="63">
        <f>'WORKING WHOLESALE GRID'!DS5-('WORKING WHOLESALE GRID'!DS5*'READ THIS FIRST'!$F$3)</f>
        <v>17.96657186875624</v>
      </c>
      <c r="FJ74" s="63">
        <f>'WORKING WHOLESALE GRID'!DT5-('WORKING WHOLESALE GRID'!DT5*'READ THIS FIRST'!$F$3)</f>
        <v>20.857070312499999</v>
      </c>
      <c r="FK74" s="63">
        <f>'WORKING WHOLESALE GRID'!DU5-('WORKING WHOLESALE GRID'!DU5*'READ THIS FIRST'!$F$3)</f>
        <v>23.754966586954716</v>
      </c>
      <c r="FL74" s="63"/>
      <c r="FM74" s="63">
        <f>'WORKING WHOLESALE GRID'!DW5-('WORKING WHOLESALE GRID'!DW5*'READ THIS FIRST'!$F$3)</f>
        <v>17.96657186875624</v>
      </c>
      <c r="FN74" s="63">
        <f>'WORKING WHOLESALE GRID'!DX5-('WORKING WHOLESALE GRID'!DX5*'READ THIS FIRST'!$F$3)</f>
        <v>20.857070312499999</v>
      </c>
      <c r="FO74" s="63">
        <f>'WORKING WHOLESALE GRID'!DY5-('WORKING WHOLESALE GRID'!DY5*'READ THIS FIRST'!$F$3)</f>
        <v>23.754966586954716</v>
      </c>
      <c r="FP74" s="63">
        <f>'WORKING WHOLESALE GRID'!DZ5-('WORKING WHOLESALE GRID'!DZ5*'READ THIS FIRST'!$F$3)</f>
        <v>26.673370692120379</v>
      </c>
      <c r="FQ74" s="63"/>
      <c r="FR74" s="63">
        <f>'WORKING WHOLESALE GRID'!EB5-('WORKING WHOLESALE GRID'!EB5*'READ THIS FIRST'!$F$3)</f>
        <v>20.857070312499999</v>
      </c>
      <c r="FS74" s="63">
        <f>'WORKING WHOLESALE GRID'!EC5-('WORKING WHOLESALE GRID'!EC5*'READ THIS FIRST'!$F$3)</f>
        <v>23.754966586954716</v>
      </c>
      <c r="FT74" s="63">
        <f>'WORKING WHOLESALE GRID'!ED5-('WORKING WHOLESALE GRID'!ED5*'READ THIS FIRST'!$F$3)</f>
        <v>26.673370692120379</v>
      </c>
      <c r="FU74" s="63">
        <f>'WORKING WHOLESALE GRID'!EE5-('WORKING WHOLESALE GRID'!EE5*'READ THIS FIRST'!$F$3)</f>
        <v>29.436646544809356</v>
      </c>
      <c r="FV74" s="63"/>
      <c r="FW74" s="63">
        <f>'WORKING WHOLESALE GRID'!EG5-('WORKING WHOLESALE GRID'!EG5*'READ THIS FIRST'!$F$3)</f>
        <v>23.754966586954716</v>
      </c>
      <c r="FX74" s="63">
        <f>'WORKING WHOLESALE GRID'!EH5-('WORKING WHOLESALE GRID'!EH5*'READ THIS FIRST'!$F$3)</f>
        <v>26.673370692120379</v>
      </c>
      <c r="FY74" s="63">
        <f>'WORKING WHOLESALE GRID'!EI5-('WORKING WHOLESALE GRID'!EI5*'READ THIS FIRST'!$F$3)</f>
        <v>29.436646544809356</v>
      </c>
      <c r="FZ74" s="63">
        <f>'WORKING WHOLESALE GRID'!EJ5-('WORKING WHOLESALE GRID'!EJ5*'READ THIS FIRST'!$F$3)</f>
        <v>32.212422397498337</v>
      </c>
      <c r="GA74" s="63"/>
      <c r="GB74" s="63">
        <f>'WORKING WHOLESALE GRID'!EL5-('WORKING WHOLESALE GRID'!EL5*'READ THIS FIRST'!$F$3)</f>
        <v>26.673370692120379</v>
      </c>
      <c r="GC74" s="63">
        <f>'WORKING WHOLESALE GRID'!EM5-('WORKING WHOLESALE GRID'!EM5*'READ THIS FIRST'!$F$3)</f>
        <v>29.436646544809356</v>
      </c>
      <c r="GD74" s="63">
        <f>'WORKING WHOLESALE GRID'!EN5-('WORKING WHOLESALE GRID'!EN5*'READ THIS FIRST'!$F$3)</f>
        <v>32.212422397498337</v>
      </c>
      <c r="GE74" s="63">
        <f>'WORKING WHOLESALE GRID'!EO5-('WORKING WHOLESALE GRID'!EO5*'READ THIS FIRST'!$F$3)</f>
        <v>35.000698250187313</v>
      </c>
      <c r="GF74" s="63"/>
      <c r="GG74" s="63">
        <f>'WORKING WHOLESALE GRID'!EQ5-('WORKING WHOLESALE GRID'!EQ5*'READ THIS FIRST'!$F$3)</f>
        <v>29.436646544809356</v>
      </c>
      <c r="GH74" s="63">
        <f>'WORKING WHOLESALE GRID'!ER5-('WORKING WHOLESALE GRID'!ER5*'READ THIS FIRST'!$F$3)</f>
        <v>32.212422397498337</v>
      </c>
      <c r="GI74" s="63">
        <f>'WORKING WHOLESALE GRID'!ES5-('WORKING WHOLESALE GRID'!ES5*'READ THIS FIRST'!$F$3)</f>
        <v>35.000698250187313</v>
      </c>
      <c r="GJ74" s="63">
        <f>'WORKING WHOLESALE GRID'!ET5-('WORKING WHOLESALE GRID'!ET5*'READ THIS FIRST'!$F$3)</f>
        <v>37.801474102876291</v>
      </c>
      <c r="GK74" s="63"/>
      <c r="GL74" s="63">
        <f>'WORKING WHOLESALE GRID'!EV5-('WORKING WHOLESALE GRID'!EV5*'READ THIS FIRST'!$F$3)</f>
        <v>32.212422397498337</v>
      </c>
      <c r="GM74" s="63">
        <f>'WORKING WHOLESALE GRID'!EW5-('WORKING WHOLESALE GRID'!EW5*'READ THIS FIRST'!$F$3)</f>
        <v>35.000698250187313</v>
      </c>
      <c r="GN74" s="63">
        <f>'WORKING WHOLESALE GRID'!EX5-('WORKING WHOLESALE GRID'!EX5*'READ THIS FIRST'!$F$3)</f>
        <v>37.801474102876291</v>
      </c>
      <c r="GO74" s="63"/>
      <c r="GP74" s="63"/>
      <c r="GQ74" s="63">
        <f>'WORKING WHOLESALE GRID'!FA5-('WORKING WHOLESALE GRID'!FA5*'READ THIS FIRST'!$F$3)</f>
        <v>9.6560368303571469</v>
      </c>
      <c r="GR74" s="63">
        <f>'WORKING WHOLESALE GRID'!FB5-('WORKING WHOLESALE GRID'!FB5*'READ THIS FIRST'!$F$3)</f>
        <v>13.679654464285715</v>
      </c>
      <c r="GS74" s="63">
        <f>'WORKING WHOLESALE GRID'!FC5-('WORKING WHOLESALE GRID'!FC5*'READ THIS FIRST'!$F$3)</f>
        <v>17.730582514880954</v>
      </c>
      <c r="GT74" s="63">
        <f>'WORKING WHOLESALE GRID'!FD5-('WORKING WHOLESALE GRID'!FD5*'READ THIS FIRST'!$F$3)</f>
        <v>21.803258482142862</v>
      </c>
      <c r="GU74" s="63"/>
      <c r="GV74" s="63">
        <f>'WORKING WHOLESALE GRID'!FF5-('WORKING WHOLESALE GRID'!FF5*'READ THIS FIRST'!$F$3)</f>
        <v>25.14781291666667</v>
      </c>
      <c r="GW74" s="63">
        <f>'WORKING WHOLESALE GRID'!FG5-('WORKING WHOLESALE GRID'!FG5*'READ THIS FIRST'!$F$3)</f>
        <v>13.679654464285715</v>
      </c>
      <c r="GX74" s="63">
        <f>'WORKING WHOLESALE GRID'!FH5-('WORKING WHOLESALE GRID'!FH5*'READ THIS FIRST'!$F$3)</f>
        <v>17.730582514880954</v>
      </c>
      <c r="GY74" s="63">
        <f>'WORKING WHOLESALE GRID'!FI5-('WORKING WHOLESALE GRID'!FI5*'READ THIS FIRST'!$F$3)</f>
        <v>21.803258482142862</v>
      </c>
      <c r="GZ74" s="63">
        <f>'WORKING WHOLESALE GRID'!FJ5-('WORKING WHOLESALE GRID'!FJ5*'READ THIS FIRST'!$F$3)</f>
        <v>25.897682366071436</v>
      </c>
      <c r="HA74" s="63"/>
      <c r="HB74" s="63">
        <f>'WORKING WHOLESALE GRID'!FL5-('WORKING WHOLESALE GRID'!FL5*'READ THIS FIRST'!$F$3)</f>
        <v>17.730582514880954</v>
      </c>
      <c r="HC74" s="63">
        <f>'WORKING WHOLESALE GRID'!FM5-('WORKING WHOLESALE GRID'!FM5*'READ THIS FIRST'!$F$3)</f>
        <v>21.803258482142862</v>
      </c>
      <c r="HD74" s="63">
        <f>'WORKING WHOLESALE GRID'!FN5-('WORKING WHOLESALE GRID'!FN5*'READ THIS FIRST'!$F$3)</f>
        <v>25.897682366071436</v>
      </c>
      <c r="HE74" s="63">
        <f>'WORKING WHOLESALE GRID'!FO5-('WORKING WHOLESALE GRID'!FO5*'READ THIS FIRST'!$F$3)</f>
        <v>30.008166666666668</v>
      </c>
      <c r="HF74" s="63"/>
      <c r="HG74" s="63">
        <f>'WORKING WHOLESALE GRID'!FQ5-('WORKING WHOLESALE GRID'!FQ5*'READ THIS FIRST'!$F$3)</f>
        <v>21.803258482142862</v>
      </c>
      <c r="HH74" s="63">
        <f>'WORKING WHOLESALE GRID'!FR5-('WORKING WHOLESALE GRID'!FR5*'READ THIS FIRST'!$F$3)</f>
        <v>25.897682366071436</v>
      </c>
      <c r="HI74" s="63">
        <f>'WORKING WHOLESALE GRID'!FS5-('WORKING WHOLESALE GRID'!FS5*'READ THIS FIRST'!$F$3)</f>
        <v>30.008166666666668</v>
      </c>
      <c r="HJ74" s="63">
        <f>'WORKING WHOLESALE GRID'!FT5-('WORKING WHOLESALE GRID'!FT5*'READ THIS FIRST'!$F$3)</f>
        <v>34.146061383928576</v>
      </c>
      <c r="HK74" s="63"/>
      <c r="HL74" s="63">
        <f>'WORKING WHOLESALE GRID'!FV5-('WORKING WHOLESALE GRID'!FV5*'READ THIS FIRST'!$F$3)</f>
        <v>25.897682366071436</v>
      </c>
      <c r="HM74" s="63">
        <f>'WORKING WHOLESALE GRID'!FW5-('WORKING WHOLESALE GRID'!FW5*'READ THIS FIRST'!$F$3)</f>
        <v>30.008166666666668</v>
      </c>
      <c r="HN74" s="63">
        <f>'WORKING WHOLESALE GRID'!FX5-('WORKING WHOLESALE GRID'!FX5*'READ THIS FIRST'!$F$3)</f>
        <v>34.146061383928576</v>
      </c>
      <c r="HO74" s="63">
        <f>'WORKING WHOLESALE GRID'!FY5-('WORKING WHOLESALE GRID'!FY5*'READ THIS FIRST'!$F$3)</f>
        <v>38.29996651785715</v>
      </c>
      <c r="HP74" s="63"/>
      <c r="HQ74" s="63">
        <f>'WORKING WHOLESALE GRID'!GA5-('WORKING WHOLESALE GRID'!GA5*'READ THIS FIRST'!$F$3)</f>
        <v>30.008166666666668</v>
      </c>
      <c r="HR74" s="63">
        <f>'WORKING WHOLESALE GRID'!GB5-('WORKING WHOLESALE GRID'!GB5*'READ THIS FIRST'!$F$3)</f>
        <v>34.146061383928576</v>
      </c>
      <c r="HS74" s="63">
        <f>'WORKING WHOLESALE GRID'!GC5-('WORKING WHOLESALE GRID'!GC5*'READ THIS FIRST'!$F$3)</f>
        <v>38.29996651785715</v>
      </c>
      <c r="HT74" s="63">
        <f>'WORKING WHOLESALE GRID'!GD5-('WORKING WHOLESALE GRID'!GD5*'READ THIS FIRST'!$F$3)</f>
        <v>41.415509672619052</v>
      </c>
      <c r="HU74" s="63"/>
      <c r="HV74" s="63">
        <f>'WORKING WHOLESALE GRID'!GF5-('WORKING WHOLESALE GRID'!GF5*'READ THIS FIRST'!$F$3)</f>
        <v>34.146061383928576</v>
      </c>
      <c r="HW74" s="63">
        <f>'WORKING WHOLESALE GRID'!GG5-('WORKING WHOLESALE GRID'!GG5*'READ THIS FIRST'!$F$3)</f>
        <v>38.29996651785715</v>
      </c>
      <c r="HX74" s="63">
        <f>'WORKING WHOLESALE GRID'!GH5-('WORKING WHOLESALE GRID'!GH5*'READ THIS FIRST'!$F$3)</f>
        <v>41.415509672619052</v>
      </c>
      <c r="HY74" s="63">
        <f>'WORKING WHOLESALE GRID'!GI5-('WORKING WHOLESALE GRID'!GI5*'READ THIS FIRST'!$F$3)</f>
        <v>44.543552827380964</v>
      </c>
      <c r="HZ74" s="63"/>
      <c r="IA74" s="63">
        <f>'WORKING WHOLESALE GRID'!GK5-('WORKING WHOLESALE GRID'!GK5*'READ THIS FIRST'!$F$3)</f>
        <v>38.29996651785715</v>
      </c>
      <c r="IB74" s="63">
        <f>'WORKING WHOLESALE GRID'!GL5-('WORKING WHOLESALE GRID'!GL5*'READ THIS FIRST'!$F$3)</f>
        <v>41.415509672619052</v>
      </c>
      <c r="IC74" s="63">
        <f>'WORKING WHOLESALE GRID'!GM5-('WORKING WHOLESALE GRID'!GM5*'READ THIS FIRST'!$F$3)</f>
        <v>44.543552827380964</v>
      </c>
      <c r="ID74" s="63">
        <f>'WORKING WHOLESALE GRID'!GN5-('WORKING WHOLESALE GRID'!GN5*'READ THIS FIRST'!$F$3)</f>
        <v>47.684095982142864</v>
      </c>
      <c r="IE74" s="63"/>
      <c r="IF74" s="63">
        <f>'WORKING WHOLESALE GRID'!GP5-('WORKING WHOLESALE GRID'!GP5*'READ THIS FIRST'!$F$3)</f>
        <v>41.415509672619052</v>
      </c>
      <c r="IG74" s="63">
        <f>'WORKING WHOLESALE GRID'!GQ5-('WORKING WHOLESALE GRID'!GQ5*'READ THIS FIRST'!$F$3)</f>
        <v>44.543552827380964</v>
      </c>
      <c r="IH74" s="63">
        <f>'WORKING WHOLESALE GRID'!GR5-('WORKING WHOLESALE GRID'!GR5*'READ THIS FIRST'!$F$3)</f>
        <v>47.684095982142864</v>
      </c>
      <c r="II74" s="63">
        <f>'WORKING WHOLESALE GRID'!GS5-('WORKING WHOLESALE GRID'!GS5*'READ THIS FIRST'!$F$3)</f>
        <v>50.837139136904767</v>
      </c>
      <c r="IJ74" s="63"/>
      <c r="IK74" s="63">
        <f>'WORKING WHOLESALE GRID'!GU5-('WORKING WHOLESALE GRID'!GU5*'READ THIS FIRST'!$F$3)</f>
        <v>44.543552827380964</v>
      </c>
      <c r="IL74" s="63">
        <f>'WORKING WHOLESALE GRID'!GV5-('WORKING WHOLESALE GRID'!GV5*'READ THIS FIRST'!$F$3)</f>
        <v>47.684095982142864</v>
      </c>
      <c r="IM74" s="63">
        <f>'WORKING WHOLESALE GRID'!GW5-('WORKING WHOLESALE GRID'!GW5*'READ THIS FIRST'!$F$3)</f>
        <v>50.837139136904767</v>
      </c>
      <c r="IN74" s="63"/>
      <c r="IO74" s="63"/>
      <c r="IP74" s="63">
        <f>'WORKING WHOLESALE GRID'!GZ5-('WORKING WHOLESALE GRID'!GZ5*'READ THIS FIRST'!$F$3)</f>
        <v>15.269183856247924</v>
      </c>
      <c r="IQ74" s="63">
        <f>'WORKING WHOLESALE GRID'!HA5-('WORKING WHOLESALE GRID'!HA5*'READ THIS FIRST'!$F$3)</f>
        <v>21.183534236076426</v>
      </c>
      <c r="IR74" s="63">
        <f>'WORKING WHOLESALE GRID'!HB5-('WORKING WHOLESALE GRID'!HB5*'READ THIS FIRST'!$F$3)</f>
        <v>27.145559113282552</v>
      </c>
      <c r="IS74" s="63">
        <f>'WORKING WHOLESALE GRID'!HC5-('WORKING WHOLESALE GRID'!HC5*'READ THIS FIRST'!$F$3)</f>
        <v>33.143299112866309</v>
      </c>
      <c r="IT74" s="63"/>
      <c r="IU74" s="63">
        <f>'WORKING WHOLESALE GRID'!HE5-('WORKING WHOLESALE GRID'!HE5*'READ THIS FIRST'!$F$3)</f>
        <v>38.696630527389289</v>
      </c>
      <c r="IV74" s="63">
        <f>'WORKING WHOLESALE GRID'!HF5-('WORKING WHOLESALE GRID'!HF5*'READ THIS FIRST'!$F$3)</f>
        <v>21.183534236076426</v>
      </c>
      <c r="IW74" s="63">
        <f>'WORKING WHOLESALE GRID'!HG5-('WORKING WHOLESALE GRID'!HG5*'READ THIS FIRST'!$F$3)</f>
        <v>27.145559113282552</v>
      </c>
      <c r="IX74" s="63">
        <f>'WORKING WHOLESALE GRID'!HH5-('WORKING WHOLESALE GRID'!HH5*'READ THIS FIRST'!$F$3)</f>
        <v>33.143299112866309</v>
      </c>
      <c r="IY74" s="63">
        <f>'WORKING WHOLESALE GRID'!HI5-('WORKING WHOLESALE GRID'!HI5*'READ THIS FIRST'!$F$3)</f>
        <v>39.176754234827676</v>
      </c>
      <c r="IZ74" s="63"/>
      <c r="JA74" s="63">
        <f>'WORKING WHOLESALE GRID'!HK5-('WORKING WHOLESALE GRID'!HK5*'READ THIS FIRST'!$F$3)</f>
        <v>27.145559113282552</v>
      </c>
      <c r="JB74" s="63">
        <f>'WORKING WHOLESALE GRID'!HL5-('WORKING WHOLESALE GRID'!HL5*'READ THIS FIRST'!$F$3)</f>
        <v>33.143299112866309</v>
      </c>
      <c r="JC74" s="63">
        <f>'WORKING WHOLESALE GRID'!HM5-('WORKING WHOLESALE GRID'!HM5*'READ THIS FIRST'!$F$3)</f>
        <v>39.176754234827676</v>
      </c>
      <c r="JD74" s="63">
        <f>'WORKING WHOLESALE GRID'!HN5-('WORKING WHOLESALE GRID'!HN5*'READ THIS FIRST'!$F$3)</f>
        <v>45.240236979166667</v>
      </c>
      <c r="JE74" s="63"/>
      <c r="JF74" s="63">
        <f>'WORKING WHOLESALE GRID'!HP5-('WORKING WHOLESALE GRID'!HP5*'READ THIS FIRST'!$F$3)</f>
        <v>33.143299112866309</v>
      </c>
      <c r="JG74" s="63">
        <f>'WORKING WHOLESALE GRID'!HQ5-('WORKING WHOLESALE GRID'!HQ5*'READ THIS FIRST'!$F$3)</f>
        <v>39.176754234827676</v>
      </c>
      <c r="JH74" s="63">
        <f>'WORKING WHOLESALE GRID'!HR5-('WORKING WHOLESALE GRID'!HR5*'READ THIS FIRST'!$F$3)</f>
        <v>45.240236979166667</v>
      </c>
      <c r="JI74" s="63">
        <f>'WORKING WHOLESALE GRID'!HS5-('WORKING WHOLESALE GRID'!HS5*'READ THIS FIRST'!$F$3)</f>
        <v>51.338527970883291</v>
      </c>
      <c r="JJ74" s="63"/>
      <c r="JK74" s="63">
        <f>'WORKING WHOLESALE GRID'!HU5-('WORKING WHOLESALE GRID'!HU5*'READ THIS FIRST'!$F$3)</f>
        <v>39.176754234827676</v>
      </c>
      <c r="JL74" s="63">
        <f>'WORKING WHOLESALE GRID'!HV5-('WORKING WHOLESALE GRID'!HV5*'READ THIS FIRST'!$F$3)</f>
        <v>45.240236979166667</v>
      </c>
      <c r="JM74" s="63">
        <f>'WORKING WHOLESALE GRID'!HW5-('WORKING WHOLESALE GRID'!HW5*'READ THIS FIRST'!$F$3)</f>
        <v>51.338527970883291</v>
      </c>
      <c r="JN74" s="63">
        <f>'WORKING WHOLESALE GRID'!HX5-('WORKING WHOLESALE GRID'!HX5*'READ THIS FIRST'!$F$3)</f>
        <v>57.473337209977529</v>
      </c>
      <c r="JO74" s="63"/>
      <c r="JP74" s="63">
        <f>'WORKING WHOLESALE GRID'!HZ5-('WORKING WHOLESALE GRID'!HZ5*'READ THIS FIRST'!$F$3)</f>
        <v>45.240236979166667</v>
      </c>
      <c r="JQ74" s="63">
        <f>'WORKING WHOLESALE GRID'!IA5-('WORKING WHOLESALE GRID'!IA5*'READ THIS FIRST'!$F$3)</f>
        <v>51.338527970883291</v>
      </c>
      <c r="JR74" s="63">
        <f>'WORKING WHOLESALE GRID'!IB5-('WORKING WHOLESALE GRID'!IB5*'READ THIS FIRST'!$F$3)</f>
        <v>57.473337209977529</v>
      </c>
      <c r="JS74" s="63">
        <f>'WORKING WHOLESALE GRID'!IC5-('WORKING WHOLESALE GRID'!IC5*'READ THIS FIRST'!$F$3)</f>
        <v>62.414656217428401</v>
      </c>
      <c r="JT74" s="63"/>
      <c r="JU74" s="63">
        <f>'WORKING WHOLESALE GRID'!IE5-('WORKING WHOLESALE GRID'!IE5*'READ THIS FIRST'!$F$3)</f>
        <v>51.338527970883291</v>
      </c>
      <c r="JV74" s="63">
        <f>'WORKING WHOLESALE GRID'!IF5-('WORKING WHOLESALE GRID'!IF5*'READ THIS FIRST'!$F$3)</f>
        <v>57.473337209977529</v>
      </c>
      <c r="JW74" s="63">
        <f>'WORKING WHOLESALE GRID'!IG5-('WORKING WHOLESALE GRID'!IG5*'READ THIS FIRST'!$F$3)</f>
        <v>62.414656217428401</v>
      </c>
      <c r="JX74" s="63">
        <f>'WORKING WHOLESALE GRID'!IH5-('WORKING WHOLESALE GRID'!IH5*'READ THIS FIRST'!$F$3)</f>
        <v>67.380975224879279</v>
      </c>
      <c r="JY74" s="63"/>
      <c r="JZ74" s="63">
        <f>'WORKING WHOLESALE GRID'!IJ5-('WORKING WHOLESALE GRID'!IJ5*'READ THIS FIRST'!$F$3)</f>
        <v>57.473337209977529</v>
      </c>
      <c r="KA74" s="63">
        <f>'WORKING WHOLESALE GRID'!IK5-('WORKING WHOLESALE GRID'!IK5*'READ THIS FIRST'!$F$3)</f>
        <v>62.414656217428401</v>
      </c>
      <c r="KB74" s="63">
        <f>'WORKING WHOLESALE GRID'!IL5-('WORKING WHOLESALE GRID'!IL5*'READ THIS FIRST'!$F$3)</f>
        <v>67.380975224879279</v>
      </c>
      <c r="KC74" s="63">
        <f>'WORKING WHOLESALE GRID'!IM5-('WORKING WHOLESALE GRID'!IM5*'READ THIS FIRST'!$F$3)</f>
        <v>72.372294232330177</v>
      </c>
      <c r="KD74" s="63"/>
      <c r="KE74" s="63">
        <f>'WORKING WHOLESALE GRID'!IO5-('WORKING WHOLESALE GRID'!IO5*'READ THIS FIRST'!$F$3)</f>
        <v>62.414656217428401</v>
      </c>
      <c r="KF74" s="63">
        <f>'WORKING WHOLESALE GRID'!IP5-('WORKING WHOLESALE GRID'!IP5*'READ THIS FIRST'!$F$3)</f>
        <v>67.380975224879279</v>
      </c>
      <c r="KG74" s="63">
        <f>'WORKING WHOLESALE GRID'!IQ5-('WORKING WHOLESALE GRID'!IQ5*'READ THIS FIRST'!$F$3)</f>
        <v>72.372294232330177</v>
      </c>
      <c r="KH74" s="63">
        <f>'WORKING WHOLESALE GRID'!IR5-('WORKING WHOLESALE GRID'!IR5*'READ THIS FIRST'!$F$3)</f>
        <v>77.388613239781051</v>
      </c>
      <c r="KI74" s="63"/>
      <c r="KJ74" s="63">
        <f>'WORKING WHOLESALE GRID'!IT5-('WORKING WHOLESALE GRID'!IT5*'READ THIS FIRST'!$F$3)</f>
        <v>67.380975224879279</v>
      </c>
      <c r="KK74" s="63">
        <f>'WORKING WHOLESALE GRID'!IU5-('WORKING WHOLESALE GRID'!IU5*'READ THIS FIRST'!$F$3)</f>
        <v>72.372294232330177</v>
      </c>
      <c r="KL74" s="63">
        <f>'WORKING WHOLESALE GRID'!IV5-('WORKING WHOLESALE GRID'!IV5*'READ THIS FIRST'!$F$3)</f>
        <v>77.388613239781051</v>
      </c>
      <c r="KM74" s="63"/>
      <c r="KN74" s="63"/>
      <c r="KO74" s="23"/>
      <c r="KP74" s="23"/>
      <c r="KQ74" s="23"/>
      <c r="KR74" s="30" t="s">
        <v>72</v>
      </c>
      <c r="KS74" s="30" t="s">
        <v>72</v>
      </c>
      <c r="KT74" s="31" t="s">
        <v>72</v>
      </c>
      <c r="KU74" s="32" t="s">
        <v>72</v>
      </c>
      <c r="KV74" s="33" t="s">
        <v>72</v>
      </c>
    </row>
    <row r="75" spans="2:308" s="6" customFormat="1" ht="14.5" hidden="1" customHeight="1" x14ac:dyDescent="0.35">
      <c r="B75" s="663"/>
      <c r="C75" s="24">
        <v>15</v>
      </c>
      <c r="D75" s="25"/>
      <c r="E75" s="26"/>
      <c r="F75" s="26"/>
      <c r="G75" s="26"/>
      <c r="H75" s="26"/>
      <c r="I75" s="26"/>
      <c r="J75" s="26"/>
      <c r="K75" s="26"/>
      <c r="L75" s="26"/>
      <c r="M75" s="26"/>
      <c r="N75" s="26"/>
      <c r="O75" s="26"/>
      <c r="P75" s="26"/>
      <c r="Q75" s="26"/>
      <c r="R75" s="26"/>
      <c r="S75" s="26"/>
      <c r="T75" s="26"/>
      <c r="U75" s="538"/>
      <c r="V75" s="513"/>
      <c r="W75" s="508"/>
      <c r="X75" s="508"/>
      <c r="Y75" s="508"/>
      <c r="Z75" s="26"/>
      <c r="AA75" s="26"/>
      <c r="AB75" s="26"/>
      <c r="AC75" s="26"/>
      <c r="AD75" s="26"/>
      <c r="AE75" s="26"/>
      <c r="AF75" s="26"/>
      <c r="AG75" s="26"/>
      <c r="AH75" s="26"/>
      <c r="AI75" s="26"/>
      <c r="AJ75" s="26"/>
      <c r="AK75" s="26"/>
      <c r="AL75" s="26"/>
      <c r="AM75" s="26"/>
      <c r="AN75" s="26"/>
      <c r="AO75" s="26"/>
      <c r="AP75" s="26"/>
      <c r="AQ75" s="26"/>
      <c r="AR75" s="26"/>
      <c r="AS75" s="26"/>
      <c r="AT75" s="63">
        <f>'WORKING WHOLESALE GRID'!D6-('WORKING WHOLESALE GRID'!D6*'READ THIS FIRST'!$F$3)</f>
        <v>4.0118963335570665</v>
      </c>
      <c r="AU75" s="63">
        <f>'WORKING WHOLESALE GRID'!E6-('WORKING WHOLESALE GRID'!E6*'READ THIS FIRST'!$F$3)</f>
        <v>5.5932985561555366</v>
      </c>
      <c r="AV75" s="63">
        <f>'WORKING WHOLESALE GRID'!F6-('WORKING WHOLESALE GRID'!F6*'READ THIS FIRST'!$F$3)</f>
        <v>7.1784151518458961</v>
      </c>
      <c r="AW75" s="63">
        <f>'WORKING WHOLESALE GRID'!G6-('WORKING WHOLESALE GRID'!G6*'READ THIS FIRST'!$F$3)</f>
        <v>8.7792911206281463</v>
      </c>
      <c r="AX75" s="63"/>
      <c r="AY75" s="63">
        <f>'WORKING WHOLESALE GRID'!I6-('WORKING WHOLESALE GRID'!I6*'READ THIS FIRST'!$F$3)</f>
        <v>10.225160464874659</v>
      </c>
      <c r="AZ75" s="63">
        <f>'WORKING WHOLESALE GRID'!J6-('WORKING WHOLESALE GRID'!J6*'READ THIS FIRST'!$F$3)</f>
        <v>5.5932985561555366</v>
      </c>
      <c r="BA75" s="63">
        <f>'WORKING WHOLESALE GRID'!K6-('WORKING WHOLESALE GRID'!K6*'READ THIS FIRST'!$F$3)</f>
        <v>7.1784151518458961</v>
      </c>
      <c r="BB75" s="63">
        <f>'WORKING WHOLESALE GRID'!L6-('WORKING WHOLESALE GRID'!L6*'READ THIS FIRST'!$F$3)</f>
        <v>8.7792911206281463</v>
      </c>
      <c r="BC75" s="63">
        <f>'WORKING WHOLESALE GRID'!M6-('WORKING WHOLESALE GRID'!M6*'READ THIS FIRST'!$F$3)</f>
        <v>10.389917712502285</v>
      </c>
      <c r="BD75" s="63"/>
      <c r="BE75" s="63">
        <f>'WORKING WHOLESALE GRID'!O6-('WORKING WHOLESALE GRID'!O6*'READ THIS FIRST'!$F$3)</f>
        <v>7.1784151518458961</v>
      </c>
      <c r="BF75" s="63">
        <f>'WORKING WHOLESALE GRID'!P6-('WORKING WHOLESALE GRID'!P6*'READ THIS FIRST'!$F$3)</f>
        <v>8.7792911206281463</v>
      </c>
      <c r="BG75" s="63">
        <f>'WORKING WHOLESALE GRID'!Q6-('WORKING WHOLESALE GRID'!Q6*'READ THIS FIRST'!$F$3)</f>
        <v>10.389917712502285</v>
      </c>
      <c r="BH75" s="63">
        <f>'WORKING WHOLESALE GRID'!R6-('WORKING WHOLESALE GRID'!R6*'READ THIS FIRST'!$F$3)</f>
        <v>12.004176177468318</v>
      </c>
      <c r="BI75" s="63"/>
      <c r="BJ75" s="63">
        <f>'WORKING WHOLESALE GRID'!T6-('WORKING WHOLESALE GRID'!T6*'READ THIS FIRST'!$F$3)</f>
        <v>8.7792911206281463</v>
      </c>
      <c r="BK75" s="63">
        <f>'WORKING WHOLESALE GRID'!U6-('WORKING WHOLESALE GRID'!U6*'READ THIS FIRST'!$F$3)</f>
        <v>10.389917712502285</v>
      </c>
      <c r="BL75" s="63">
        <f>'WORKING WHOLESALE GRID'!V6-('WORKING WHOLESALE GRID'!V6*'READ THIS FIRST'!$F$3)</f>
        <v>12.004176177468318</v>
      </c>
      <c r="BM75" s="63">
        <f>'WORKING WHOLESALE GRID'!W6-('WORKING WHOLESALE GRID'!W6*'READ THIS FIRST'!$F$3)</f>
        <v>13.634276515526237</v>
      </c>
      <c r="BN75" s="63"/>
      <c r="BO75" s="63">
        <f>'WORKING WHOLESALE GRID'!Y6-('WORKING WHOLESALE GRID'!Y6*'READ THIS FIRST'!$F$3)</f>
        <v>10.389917712502285</v>
      </c>
      <c r="BP75" s="63">
        <f>'WORKING WHOLESALE GRID'!Z6-('WORKING WHOLESALE GRID'!Z6*'READ THIS FIRST'!$F$3)</f>
        <v>12.004176177468318</v>
      </c>
      <c r="BQ75" s="63">
        <f>'WORKING WHOLESALE GRID'!AA6-('WORKING WHOLESALE GRID'!AA6*'READ THIS FIRST'!$F$3)</f>
        <v>13.634276515526237</v>
      </c>
      <c r="BR75" s="63">
        <f>'WORKING WHOLESALE GRID'!AB6-('WORKING WHOLESALE GRID'!AB6*'READ THIS FIRST'!$F$3)</f>
        <v>15.274127476676046</v>
      </c>
      <c r="BS75" s="63"/>
      <c r="BT75" s="63">
        <f>'WORKING WHOLESALE GRID'!AD6-('WORKING WHOLESALE GRID'!AD6*'READ THIS FIRST'!$F$3)</f>
        <v>12.004176177468318</v>
      </c>
      <c r="BU75" s="63">
        <f>'WORKING WHOLESALE GRID'!AE6-('WORKING WHOLESALE GRID'!AE6*'READ THIS FIRST'!$F$3)</f>
        <v>13.634276515526237</v>
      </c>
      <c r="BV75" s="63">
        <f>'WORKING WHOLESALE GRID'!AF6-('WORKING WHOLESALE GRID'!AF6*'READ THIS FIRST'!$F$3)</f>
        <v>15.274127476676046</v>
      </c>
      <c r="BW75" s="63">
        <f>'WORKING WHOLESALE GRID'!AG6-('WORKING WHOLESALE GRID'!AG6*'READ THIS FIRST'!$F$3)</f>
        <v>16.951846307307122</v>
      </c>
      <c r="BX75" s="63"/>
      <c r="BY75" s="63">
        <f>'WORKING WHOLESALE GRID'!AI6-('WORKING WHOLESALE GRID'!AI6*'READ THIS FIRST'!$F$3)</f>
        <v>13.634276515526237</v>
      </c>
      <c r="BZ75" s="63">
        <f>'WORKING WHOLESALE GRID'!AJ6-('WORKING WHOLESALE GRID'!AJ6*'READ THIS FIRST'!$F$3)</f>
        <v>15.274127476676046</v>
      </c>
      <c r="CA75" s="63">
        <f>'WORKING WHOLESALE GRID'!AK6-('WORKING WHOLESALE GRID'!AK6*'READ THIS FIRST'!$F$3)</f>
        <v>16.951846307307122</v>
      </c>
      <c r="CB75" s="63">
        <f>'WORKING WHOLESALE GRID'!AL6-('WORKING WHOLESALE GRID'!AL6*'READ THIS FIRST'!$F$3)</f>
        <v>18.639565137938192</v>
      </c>
      <c r="CC75" s="63"/>
      <c r="CD75" s="63">
        <f>'WORKING WHOLESALE GRID'!AN6-('WORKING WHOLESALE GRID'!AN6*'READ THIS FIRST'!$F$3)</f>
        <v>15.274127476676046</v>
      </c>
      <c r="CE75" s="63">
        <f>'WORKING WHOLESALE GRID'!AO6-('WORKING WHOLESALE GRID'!AO6*'READ THIS FIRST'!$F$3)</f>
        <v>16.951846307307122</v>
      </c>
      <c r="CF75" s="63">
        <f>'WORKING WHOLESALE GRID'!AP6-('WORKING WHOLESALE GRID'!AP6*'READ THIS FIRST'!$F$3)</f>
        <v>18.639565137938192</v>
      </c>
      <c r="CG75" s="63">
        <f>'WORKING WHOLESALE GRID'!AQ6-('WORKING WHOLESALE GRID'!AQ6*'READ THIS FIRST'!$F$3)</f>
        <v>20.337283968569267</v>
      </c>
      <c r="CH75" s="63"/>
      <c r="CI75" s="63">
        <f>'WORKING WHOLESALE GRID'!AS6-('WORKING WHOLESALE GRID'!AS6*'READ THIS FIRST'!$F$3)</f>
        <v>16.951846307307122</v>
      </c>
      <c r="CJ75" s="63">
        <f>'WORKING WHOLESALE GRID'!AT6-('WORKING WHOLESALE GRID'!AT6*'READ THIS FIRST'!$F$3)</f>
        <v>18.639565137938192</v>
      </c>
      <c r="CK75" s="63">
        <f>'WORKING WHOLESALE GRID'!AU6-('WORKING WHOLESALE GRID'!AU6*'READ THIS FIRST'!$F$3)</f>
        <v>20.337283968569267</v>
      </c>
      <c r="CL75" s="63">
        <f>'WORKING WHOLESALE GRID'!AV6-('WORKING WHOLESALE GRID'!AV6*'READ THIS FIRST'!$F$3)</f>
        <v>22.04500279920034</v>
      </c>
      <c r="CM75" s="63"/>
      <c r="CN75" s="63">
        <f>'WORKING WHOLESALE GRID'!AX6-('WORKING WHOLESALE GRID'!AX6*'READ THIS FIRST'!$F$3)</f>
        <v>18.639565137938192</v>
      </c>
      <c r="CO75" s="63">
        <f>'WORKING WHOLESALE GRID'!AY6-('WORKING WHOLESALE GRID'!AY6*'READ THIS FIRST'!$F$3)</f>
        <v>20.337283968569267</v>
      </c>
      <c r="CP75" s="63">
        <f>'WORKING WHOLESALE GRID'!AZ6-('WORKING WHOLESALE GRID'!AZ6*'READ THIS FIRST'!$F$3)</f>
        <v>22.04500279920034</v>
      </c>
      <c r="CQ75" s="63"/>
      <c r="CR75" s="63"/>
      <c r="CS75" s="63">
        <f>'WORKING WHOLESALE GRID'!BC6-('WORKING WHOLESALE GRID'!BC6*'READ THIS FIRST'!$F$3)</f>
        <v>4.1234373003539417</v>
      </c>
      <c r="CT75" s="63">
        <f>'WORKING WHOLESALE GRID'!BD6-('WORKING WHOLESALE GRID'!BD6*'READ THIS FIRST'!$F$3)</f>
        <v>5.7103471284211622</v>
      </c>
      <c r="CU75" s="63">
        <f>'WORKING WHOLESALE GRID'!BE6-('WORKING WHOLESALE GRID'!BE6*'READ THIS FIRST'!$F$3)</f>
        <v>7.3052424233302702</v>
      </c>
      <c r="CV75" s="63">
        <f>'WORKING WHOLESALE GRID'!BF6-('WORKING WHOLESALE GRID'!BF6*'READ THIS FIRST'!$F$3)</f>
        <v>8.9138589975812721</v>
      </c>
      <c r="CW75" s="63"/>
      <c r="CX75" s="63">
        <f>'WORKING WHOLESALE GRID'!BH6-('WORKING WHOLESALE GRID'!BH6*'READ THIS FIRST'!$F$3)</f>
        <v>10.421154339874658</v>
      </c>
      <c r="CY75" s="63">
        <f>'WORKING WHOLESALE GRID'!BI6-('WORKING WHOLESALE GRID'!BI6*'READ THIS FIRST'!$F$3)</f>
        <v>5.7103471284211622</v>
      </c>
      <c r="CZ75" s="63">
        <f>'WORKING WHOLESALE GRID'!BJ6-('WORKING WHOLESALE GRID'!BJ6*'READ THIS FIRST'!$F$3)</f>
        <v>7.3052424233302702</v>
      </c>
      <c r="DA75" s="63">
        <f>'WORKING WHOLESALE GRID'!BK6-('WORKING WHOLESALE GRID'!BK6*'READ THIS FIRST'!$F$3)</f>
        <v>8.9138589975812721</v>
      </c>
      <c r="DB75" s="63">
        <f>'WORKING WHOLESALE GRID'!BL6-('WORKING WHOLESALE GRID'!BL6*'READ THIS FIRST'!$F$3)</f>
        <v>10.532291163674163</v>
      </c>
      <c r="DC75" s="63"/>
      <c r="DD75" s="63">
        <f>'WORKING WHOLESALE GRID'!BN6-('WORKING WHOLESALE GRID'!BN6*'READ THIS FIRST'!$F$3)</f>
        <v>7.3052424233302702</v>
      </c>
      <c r="DE75" s="63">
        <f>'WORKING WHOLESALE GRID'!BO6-('WORKING WHOLESALE GRID'!BO6*'READ THIS FIRST'!$F$3)</f>
        <v>8.9138589975812721</v>
      </c>
      <c r="DF75" s="63">
        <f>'WORKING WHOLESALE GRID'!BP6-('WORKING WHOLESALE GRID'!BP6*'READ THIS FIRST'!$F$3)</f>
        <v>10.532291163674163</v>
      </c>
      <c r="DG75" s="63">
        <f>'WORKING WHOLESALE GRID'!BQ6-('WORKING WHOLESALE GRID'!BQ6*'READ THIS FIRST'!$F$3)</f>
        <v>12.156561734108942</v>
      </c>
      <c r="DH75" s="63"/>
      <c r="DI75" s="63">
        <f>'WORKING WHOLESALE GRID'!BS6-('WORKING WHOLESALE GRID'!BS6*'READ THIS FIRST'!$F$3)</f>
        <v>8.9138589975812721</v>
      </c>
      <c r="DJ75" s="63">
        <f>'WORKING WHOLESALE GRID'!BT6-('WORKING WHOLESALE GRID'!BT6*'READ THIS FIRST'!$F$3)</f>
        <v>10.532291163674163</v>
      </c>
      <c r="DK75" s="63">
        <f>'WORKING WHOLESALE GRID'!BU6-('WORKING WHOLESALE GRID'!BU6*'READ THIS FIRST'!$F$3)</f>
        <v>12.156561734108942</v>
      </c>
      <c r="DL75" s="63">
        <f>'WORKING WHOLESALE GRID'!BV6-('WORKING WHOLESALE GRID'!BV6*'READ THIS FIRST'!$F$3)</f>
        <v>13.792456021385615</v>
      </c>
      <c r="DM75" s="63"/>
      <c r="DN75" s="63">
        <f>'WORKING WHOLESALE GRID'!BX6-('WORKING WHOLESALE GRID'!BX6*'READ THIS FIRST'!$F$3)</f>
        <v>10.532291163674163</v>
      </c>
      <c r="DO75" s="63">
        <f>'WORKING WHOLESALE GRID'!BY6-('WORKING WHOLESALE GRID'!BY6*'READ THIS FIRST'!$F$3)</f>
        <v>12.156561734108942</v>
      </c>
      <c r="DP75" s="63">
        <f>'WORKING WHOLESALE GRID'!BZ6-('WORKING WHOLESALE GRID'!BZ6*'READ THIS FIRST'!$F$3)</f>
        <v>13.792456021385615</v>
      </c>
      <c r="DQ75" s="63">
        <f>'WORKING WHOLESALE GRID'!CA6-('WORKING WHOLESALE GRID'!CA6*'READ THIS FIRST'!$F$3)</f>
        <v>15.440307463004173</v>
      </c>
      <c r="DR75" s="63"/>
      <c r="DS75" s="63">
        <f>'WORKING WHOLESALE GRID'!CC6-('WORKING WHOLESALE GRID'!CC6*'READ THIS FIRST'!$F$3)</f>
        <v>12.156561734108942</v>
      </c>
      <c r="DT75" s="63">
        <f>'WORKING WHOLESALE GRID'!CD6-('WORKING WHOLESALE GRID'!CD6*'READ THIS FIRST'!$F$3)</f>
        <v>13.792456021385615</v>
      </c>
      <c r="DU75" s="63">
        <f>'WORKING WHOLESALE GRID'!CE6-('WORKING WHOLESALE GRID'!CE6*'READ THIS FIRST'!$F$3)</f>
        <v>15.440307463004173</v>
      </c>
      <c r="DV75" s="63">
        <f>'WORKING WHOLESALE GRID'!CF6-('WORKING WHOLESALE GRID'!CF6*'READ THIS FIRST'!$F$3)</f>
        <v>17.118766516291494</v>
      </c>
      <c r="DW75" s="63"/>
      <c r="DX75" s="63">
        <f>'WORKING WHOLESALE GRID'!CH6-('WORKING WHOLESALE GRID'!CH6*'READ THIS FIRST'!$F$3)</f>
        <v>13.792456021385615</v>
      </c>
      <c r="DY75" s="63">
        <f>'WORKING WHOLESALE GRID'!CI6-('WORKING WHOLESALE GRID'!CI6*'READ THIS FIRST'!$F$3)</f>
        <v>15.440307463004173</v>
      </c>
      <c r="DZ75" s="63">
        <f>'WORKING WHOLESALE GRID'!CJ6-('WORKING WHOLESALE GRID'!CJ6*'READ THIS FIRST'!$F$3)</f>
        <v>17.118766516291494</v>
      </c>
      <c r="EA75" s="63">
        <f>'WORKING WHOLESALE GRID'!CK6-('WORKING WHOLESALE GRID'!CK6*'READ THIS FIRST'!$F$3)</f>
        <v>18.807225569578819</v>
      </c>
      <c r="EB75" s="63"/>
      <c r="EC75" s="63">
        <f>'WORKING WHOLESALE GRID'!CM6-('WORKING WHOLESALE GRID'!CM6*'READ THIS FIRST'!$F$3)</f>
        <v>15.440307463004173</v>
      </c>
      <c r="ED75" s="63">
        <f>'WORKING WHOLESALE GRID'!CN6-('WORKING WHOLESALE GRID'!CN6*'READ THIS FIRST'!$F$3)</f>
        <v>17.118766516291494</v>
      </c>
      <c r="EE75" s="63">
        <f>'WORKING WHOLESALE GRID'!CO6-('WORKING WHOLESALE GRID'!CO6*'READ THIS FIRST'!$F$3)</f>
        <v>18.807225569578819</v>
      </c>
      <c r="EF75" s="63">
        <f>'WORKING WHOLESALE GRID'!CP6-('WORKING WHOLESALE GRID'!CP6*'READ THIS FIRST'!$F$3)</f>
        <v>20.505684622866141</v>
      </c>
      <c r="EG75" s="63"/>
      <c r="EH75" s="63">
        <f>'WORKING WHOLESALE GRID'!CR6-('WORKING WHOLESALE GRID'!CR6*'READ THIS FIRST'!$F$3)</f>
        <v>17.118766516291494</v>
      </c>
      <c r="EI75" s="63">
        <f>'WORKING WHOLESALE GRID'!CS6-('WORKING WHOLESALE GRID'!CS6*'READ THIS FIRST'!$F$3)</f>
        <v>18.807225569578819</v>
      </c>
      <c r="EJ75" s="63">
        <f>'WORKING WHOLESALE GRID'!CT6-('WORKING WHOLESALE GRID'!CT6*'READ THIS FIRST'!$F$3)</f>
        <v>20.505684622866141</v>
      </c>
      <c r="EK75" s="63">
        <f>'WORKING WHOLESALE GRID'!CU6-('WORKING WHOLESALE GRID'!CU6*'READ THIS FIRST'!$F$3)</f>
        <v>22.214143676153466</v>
      </c>
      <c r="EL75" s="63"/>
      <c r="EM75" s="63">
        <f>'WORKING WHOLESALE GRID'!CW6-('WORKING WHOLESALE GRID'!CW6*'READ THIS FIRST'!$F$3)</f>
        <v>18.807225569578819</v>
      </c>
      <c r="EN75" s="63">
        <f>'WORKING WHOLESALE GRID'!CX6-('WORKING WHOLESALE GRID'!CX6*'READ THIS FIRST'!$F$3)</f>
        <v>20.505684622866141</v>
      </c>
      <c r="EO75" s="63">
        <f>'WORKING WHOLESALE GRID'!CY6-('WORKING WHOLESALE GRID'!CY6*'READ THIS FIRST'!$F$3)</f>
        <v>22.214143676153466</v>
      </c>
      <c r="EP75" s="63"/>
      <c r="EQ75" s="63"/>
      <c r="ER75" s="63">
        <f>'WORKING WHOLESALE GRID'!DB6-('WORKING WHOLESALE GRID'!DB6*'READ THIS FIRST'!$F$3)</f>
        <v>4.4555848101195661</v>
      </c>
      <c r="ES75" s="63">
        <f>'WORKING WHOLESALE GRID'!DC6-('WORKING WHOLESALE GRID'!DC6*'READ THIS FIRST'!$F$3)</f>
        <v>6.1777230483430348</v>
      </c>
      <c r="ET75" s="63">
        <f>'WORKING WHOLESALE GRID'!DD6-('WORKING WHOLESALE GRID'!DD6*'READ THIS FIRST'!$F$3)</f>
        <v>7.9157787846583938</v>
      </c>
      <c r="EU75" s="63">
        <f>'WORKING WHOLESALE GRID'!DE6-('WORKING WHOLESALE GRID'!DE6*'READ THIS FIRST'!$F$3)</f>
        <v>9.6637707690656462</v>
      </c>
      <c r="EV75" s="63"/>
      <c r="EW75" s="63">
        <f>'WORKING WHOLESALE GRID'!DG6-('WORKING WHOLESALE GRID'!DG6*'READ THIS FIRST'!$F$3)</f>
        <v>11.285142964874655</v>
      </c>
      <c r="EX75" s="63">
        <f>'WORKING WHOLESALE GRID'!DH6-('WORKING WHOLESALE GRID'!DH6*'READ THIS FIRST'!$F$3)</f>
        <v>6.1777230483430348</v>
      </c>
      <c r="EY75" s="63">
        <f>'WORKING WHOLESALE GRID'!DI6-('WORKING WHOLESALE GRID'!DI6*'READ THIS FIRST'!$F$3)</f>
        <v>7.9157787846583938</v>
      </c>
      <c r="EZ75" s="63">
        <f>'WORKING WHOLESALE GRID'!DJ6-('WORKING WHOLESALE GRID'!DJ6*'READ THIS FIRST'!$F$3)</f>
        <v>9.6637707690656462</v>
      </c>
      <c r="FA75" s="63">
        <f>'WORKING WHOLESALE GRID'!DK6-('WORKING WHOLESALE GRID'!DK6*'READ THIS FIRST'!$F$3)</f>
        <v>11.421699001564789</v>
      </c>
      <c r="FB75" s="63"/>
      <c r="FC75" s="63">
        <f>'WORKING WHOLESALE GRID'!DM6-('WORKING WHOLESALE GRID'!DM6*'READ THIS FIRST'!$F$3)</f>
        <v>7.9157787846583938</v>
      </c>
      <c r="FD75" s="63">
        <f>'WORKING WHOLESALE GRID'!DN6-('WORKING WHOLESALE GRID'!DN6*'READ THIS FIRST'!$F$3)</f>
        <v>9.6637707690656462</v>
      </c>
      <c r="FE75" s="63">
        <f>'WORKING WHOLESALE GRID'!DO6-('WORKING WHOLESALE GRID'!DO6*'READ THIS FIRST'!$F$3)</f>
        <v>11.421699001564789</v>
      </c>
      <c r="FF75" s="63">
        <f>'WORKING WHOLESALE GRID'!DP6-('WORKING WHOLESALE GRID'!DP6*'READ THIS FIRST'!$F$3)</f>
        <v>13.189563482155819</v>
      </c>
      <c r="FG75" s="63"/>
      <c r="FH75" s="63">
        <f>'WORKING WHOLESALE GRID'!DR6-('WORKING WHOLESALE GRID'!DR6*'READ THIS FIRST'!$F$3)</f>
        <v>9.6637707690656462</v>
      </c>
      <c r="FI75" s="63">
        <f>'WORKING WHOLESALE GRID'!DS6-('WORKING WHOLESALE GRID'!DS6*'READ THIS FIRST'!$F$3)</f>
        <v>11.421699001564789</v>
      </c>
      <c r="FJ75" s="63">
        <f>'WORKING WHOLESALE GRID'!DT6-('WORKING WHOLESALE GRID'!DT6*'READ THIS FIRST'!$F$3)</f>
        <v>13.189563482155819</v>
      </c>
      <c r="FK75" s="63">
        <f>'WORKING WHOLESALE GRID'!DU6-('WORKING WHOLESALE GRID'!DU6*'READ THIS FIRST'!$F$3)</f>
        <v>14.961217960838738</v>
      </c>
      <c r="FL75" s="63"/>
      <c r="FM75" s="63">
        <f>'WORKING WHOLESALE GRID'!DW6-('WORKING WHOLESALE GRID'!DW6*'READ THIS FIRST'!$F$3)</f>
        <v>11.421699001564789</v>
      </c>
      <c r="FN75" s="63">
        <f>'WORKING WHOLESALE GRID'!DX6-('WORKING WHOLESALE GRID'!DX6*'READ THIS FIRST'!$F$3)</f>
        <v>13.189563482155819</v>
      </c>
      <c r="FO75" s="63">
        <f>'WORKING WHOLESALE GRID'!DY6-('WORKING WHOLESALE GRID'!DY6*'READ THIS FIRST'!$F$3)</f>
        <v>14.961217960838738</v>
      </c>
      <c r="FP75" s="63">
        <f>'WORKING WHOLESALE GRID'!DZ6-('WORKING WHOLESALE GRID'!DZ6*'READ THIS FIRST'!$F$3)</f>
        <v>16.748927437613546</v>
      </c>
      <c r="FQ75" s="63"/>
      <c r="FR75" s="63">
        <f>'WORKING WHOLESALE GRID'!EB6-('WORKING WHOLESALE GRID'!EB6*'READ THIS FIRST'!$F$3)</f>
        <v>13.189563482155819</v>
      </c>
      <c r="FS75" s="63">
        <f>'WORKING WHOLESALE GRID'!EC6-('WORKING WHOLESALE GRID'!EC6*'READ THIS FIRST'!$F$3)</f>
        <v>14.961217960838738</v>
      </c>
      <c r="FT75" s="63">
        <f>'WORKING WHOLESALE GRID'!ED6-('WORKING WHOLESALE GRID'!ED6*'READ THIS FIRST'!$F$3)</f>
        <v>16.748927437613546</v>
      </c>
      <c r="FU75" s="63">
        <f>'WORKING WHOLESALE GRID'!EE6-('WORKING WHOLESALE GRID'!EE6*'READ THIS FIRST'!$F$3)</f>
        <v>18.553761190119623</v>
      </c>
      <c r="FV75" s="63"/>
      <c r="FW75" s="63">
        <f>'WORKING WHOLESALE GRID'!EG6-('WORKING WHOLESALE GRID'!EG6*'READ THIS FIRST'!$F$3)</f>
        <v>14.961217960838738</v>
      </c>
      <c r="FX75" s="63">
        <f>'WORKING WHOLESALE GRID'!EH6-('WORKING WHOLESALE GRID'!EH6*'READ THIS FIRST'!$F$3)</f>
        <v>16.748927437613546</v>
      </c>
      <c r="FY75" s="63">
        <f>'WORKING WHOLESALE GRID'!EI6-('WORKING WHOLESALE GRID'!EI6*'READ THIS FIRST'!$F$3)</f>
        <v>18.553761190119623</v>
      </c>
      <c r="FZ75" s="63">
        <f>'WORKING WHOLESALE GRID'!EJ6-('WORKING WHOLESALE GRID'!EJ6*'READ THIS FIRST'!$F$3)</f>
        <v>20.368594942625691</v>
      </c>
      <c r="GA75" s="63"/>
      <c r="GB75" s="63">
        <f>'WORKING WHOLESALE GRID'!EL6-('WORKING WHOLESALE GRID'!EL6*'READ THIS FIRST'!$F$3)</f>
        <v>16.748927437613546</v>
      </c>
      <c r="GC75" s="63">
        <f>'WORKING WHOLESALE GRID'!EM6-('WORKING WHOLESALE GRID'!EM6*'READ THIS FIRST'!$F$3)</f>
        <v>18.553761190119623</v>
      </c>
      <c r="GD75" s="63">
        <f>'WORKING WHOLESALE GRID'!EN6-('WORKING WHOLESALE GRID'!EN6*'READ THIS FIRST'!$F$3)</f>
        <v>20.368594942625691</v>
      </c>
      <c r="GE75" s="63">
        <f>'WORKING WHOLESALE GRID'!EO6-('WORKING WHOLESALE GRID'!EO6*'READ THIS FIRST'!$F$3)</f>
        <v>22.193428695131765</v>
      </c>
      <c r="GF75" s="63"/>
      <c r="GG75" s="63">
        <f>'WORKING WHOLESALE GRID'!EQ6-('WORKING WHOLESALE GRID'!EQ6*'READ THIS FIRST'!$F$3)</f>
        <v>18.553761190119623</v>
      </c>
      <c r="GH75" s="63">
        <f>'WORKING WHOLESALE GRID'!ER6-('WORKING WHOLESALE GRID'!ER6*'READ THIS FIRST'!$F$3)</f>
        <v>20.368594942625691</v>
      </c>
      <c r="GI75" s="63">
        <f>'WORKING WHOLESALE GRID'!ES6-('WORKING WHOLESALE GRID'!ES6*'READ THIS FIRST'!$F$3)</f>
        <v>22.193428695131765</v>
      </c>
      <c r="GJ75" s="63">
        <f>'WORKING WHOLESALE GRID'!ET6-('WORKING WHOLESALE GRID'!ET6*'READ THIS FIRST'!$F$3)</f>
        <v>24.028262447637843</v>
      </c>
      <c r="GK75" s="63"/>
      <c r="GL75" s="63">
        <f>'WORKING WHOLESALE GRID'!EV6-('WORKING WHOLESALE GRID'!EV6*'READ THIS FIRST'!$F$3)</f>
        <v>20.368594942625691</v>
      </c>
      <c r="GM75" s="63">
        <f>'WORKING WHOLESALE GRID'!EW6-('WORKING WHOLESALE GRID'!EW6*'READ THIS FIRST'!$F$3)</f>
        <v>22.193428695131765</v>
      </c>
      <c r="GN75" s="63">
        <f>'WORKING WHOLESALE GRID'!EX6-('WORKING WHOLESALE GRID'!EX6*'READ THIS FIRST'!$F$3)</f>
        <v>24.028262447637843</v>
      </c>
      <c r="GO75" s="63"/>
      <c r="GP75" s="63"/>
      <c r="GQ75" s="63">
        <f>'WORKING WHOLESALE GRID'!FA6-('WORKING WHOLESALE GRID'!FA6*'READ THIS FIRST'!$F$3)</f>
        <v>6.283784309440561</v>
      </c>
      <c r="GR75" s="63">
        <f>'WORKING WHOLESALE GRID'!FB6-('WORKING WHOLESALE GRID'!FB6*'READ THIS FIRST'!$F$3)</f>
        <v>8.5992249065170938</v>
      </c>
      <c r="GS75" s="63">
        <f>'WORKING WHOLESALE GRID'!FC6-('WORKING WHOLESALE GRID'!FC6*'READ THIS FIRST'!$F$3)</f>
        <v>10.934249094308472</v>
      </c>
      <c r="GT75" s="63">
        <f>'WORKING WHOLESALE GRID'!FD6-('WORKING WHOLESALE GRID'!FD6*'READ THIS FIRST'!$F$3)</f>
        <v>13.283419372814691</v>
      </c>
      <c r="GU75" s="63"/>
      <c r="GV75" s="63">
        <f>'WORKING WHOLESALE GRID'!FF6-('WORKING WHOLESALE GRID'!FF6*'READ THIS FIRST'!$F$3)</f>
        <v>15.640271073232325</v>
      </c>
      <c r="GW75" s="63">
        <f>'WORKING WHOLESALE GRID'!FG6-('WORKING WHOLESALE GRID'!FG6*'READ THIS FIRST'!$F$3)</f>
        <v>8.5992249065170938</v>
      </c>
      <c r="GX75" s="63">
        <f>'WORKING WHOLESALE GRID'!FH6-('WORKING WHOLESALE GRID'!FH6*'READ THIS FIRST'!$F$3)</f>
        <v>10.934249094308472</v>
      </c>
      <c r="GY75" s="63">
        <f>'WORKING WHOLESALE GRID'!FI6-('WORKING WHOLESALE GRID'!FI6*'READ THIS FIRST'!$F$3)</f>
        <v>13.283419372814691</v>
      </c>
      <c r="GZ75" s="63">
        <f>'WORKING WHOLESALE GRID'!FJ6-('WORKING WHOLESALE GRID'!FJ6*'READ THIS FIRST'!$F$3)</f>
        <v>15.646735742035743</v>
      </c>
      <c r="HA75" s="63"/>
      <c r="HB75" s="63">
        <f>'WORKING WHOLESALE GRID'!FL6-('WORKING WHOLESALE GRID'!FL6*'READ THIS FIRST'!$F$3)</f>
        <v>10.934249094308472</v>
      </c>
      <c r="HC75" s="63">
        <f>'WORKING WHOLESALE GRID'!FM6-('WORKING WHOLESALE GRID'!FM6*'READ THIS FIRST'!$F$3)</f>
        <v>13.283419372814691</v>
      </c>
      <c r="HD75" s="63">
        <f>'WORKING WHOLESALE GRID'!FN6-('WORKING WHOLESALE GRID'!FN6*'READ THIS FIRST'!$F$3)</f>
        <v>15.646735742035743</v>
      </c>
      <c r="HE75" s="63">
        <f>'WORKING WHOLESALE GRID'!FO6-('WORKING WHOLESALE GRID'!FO6*'READ THIS FIRST'!$F$3)</f>
        <v>18.01863570197164</v>
      </c>
      <c r="HF75" s="63"/>
      <c r="HG75" s="63">
        <f>'WORKING WHOLESALE GRID'!FQ6-('WORKING WHOLESALE GRID'!FQ6*'READ THIS FIRST'!$F$3)</f>
        <v>13.283419372814691</v>
      </c>
      <c r="HH75" s="63">
        <f>'WORKING WHOLESALE GRID'!FR6-('WORKING WHOLESALE GRID'!FR6*'READ THIS FIRST'!$F$3)</f>
        <v>15.646735742035743</v>
      </c>
      <c r="HI75" s="63">
        <f>'WORKING WHOLESALE GRID'!FS6-('WORKING WHOLESALE GRID'!FS6*'READ THIS FIRST'!$F$3)</f>
        <v>18.01863570197164</v>
      </c>
      <c r="HJ75" s="63">
        <f>'WORKING WHOLESALE GRID'!FT6-('WORKING WHOLESALE GRID'!FT6*'READ THIS FIRST'!$F$3)</f>
        <v>20.410219252622383</v>
      </c>
      <c r="HK75" s="63"/>
      <c r="HL75" s="63">
        <f>'WORKING WHOLESALE GRID'!FV6-('WORKING WHOLESALE GRID'!FV6*'READ THIS FIRST'!$F$3)</f>
        <v>15.646735742035743</v>
      </c>
      <c r="HM75" s="63">
        <f>'WORKING WHOLESALE GRID'!FW6-('WORKING WHOLESALE GRID'!FW6*'READ THIS FIRST'!$F$3)</f>
        <v>18.01863570197164</v>
      </c>
      <c r="HN75" s="63">
        <f>'WORKING WHOLESALE GRID'!FX6-('WORKING WHOLESALE GRID'!FX6*'READ THIS FIRST'!$F$3)</f>
        <v>20.410219252622383</v>
      </c>
      <c r="HO75" s="63">
        <f>'WORKING WHOLESALE GRID'!FY6-('WORKING WHOLESALE GRID'!FY6*'READ THIS FIRST'!$F$3)</f>
        <v>22.81033639398796</v>
      </c>
      <c r="HP75" s="63"/>
      <c r="HQ75" s="63">
        <f>'WORKING WHOLESALE GRID'!GA6-('WORKING WHOLESALE GRID'!GA6*'READ THIS FIRST'!$F$3)</f>
        <v>18.01863570197164</v>
      </c>
      <c r="HR75" s="63">
        <f>'WORKING WHOLESALE GRID'!GB6-('WORKING WHOLESALE GRID'!GB6*'READ THIS FIRST'!$F$3)</f>
        <v>20.410219252622383</v>
      </c>
      <c r="HS75" s="63">
        <f>'WORKING WHOLESALE GRID'!GC6-('WORKING WHOLESALE GRID'!GC6*'READ THIS FIRST'!$F$3)</f>
        <v>22.81033639398796</v>
      </c>
      <c r="HT75" s="63">
        <f>'WORKING WHOLESALE GRID'!GD6-('WORKING WHOLESALE GRID'!GD6*'READ THIS FIRST'!$F$3)</f>
        <v>24.762715397970091</v>
      </c>
      <c r="HU75" s="63"/>
      <c r="HV75" s="63">
        <f>'WORKING WHOLESALE GRID'!GF6-('WORKING WHOLESALE GRID'!GF6*'READ THIS FIRST'!$F$3)</f>
        <v>20.410219252622383</v>
      </c>
      <c r="HW75" s="63">
        <f>'WORKING WHOLESALE GRID'!GG6-('WORKING WHOLESALE GRID'!GG6*'READ THIS FIRST'!$F$3)</f>
        <v>22.81033639398796</v>
      </c>
      <c r="HX75" s="63">
        <f>'WORKING WHOLESALE GRID'!GH6-('WORKING WHOLESALE GRID'!GH6*'READ THIS FIRST'!$F$3)</f>
        <v>24.762715397970091</v>
      </c>
      <c r="HY75" s="63">
        <f>'WORKING WHOLESALE GRID'!GI6-('WORKING WHOLESALE GRID'!GI6*'READ THIS FIRST'!$F$3)</f>
        <v>26.725094401952219</v>
      </c>
      <c r="HZ75" s="63"/>
      <c r="IA75" s="63">
        <f>'WORKING WHOLESALE GRID'!GK6-('WORKING WHOLESALE GRID'!GK6*'READ THIS FIRST'!$F$3)</f>
        <v>22.81033639398796</v>
      </c>
      <c r="IB75" s="63">
        <f>'WORKING WHOLESALE GRID'!GL6-('WORKING WHOLESALE GRID'!GL6*'READ THIS FIRST'!$F$3)</f>
        <v>24.762715397970091</v>
      </c>
      <c r="IC75" s="63">
        <f>'WORKING WHOLESALE GRID'!GM6-('WORKING WHOLESALE GRID'!GM6*'READ THIS FIRST'!$F$3)</f>
        <v>26.725094401952219</v>
      </c>
      <c r="ID75" s="63">
        <f>'WORKING WHOLESALE GRID'!GN6-('WORKING WHOLESALE GRID'!GN6*'READ THIS FIRST'!$F$3)</f>
        <v>28.697473405934346</v>
      </c>
      <c r="IE75" s="63"/>
      <c r="IF75" s="63">
        <f>'WORKING WHOLESALE GRID'!GP6-('WORKING WHOLESALE GRID'!GP6*'READ THIS FIRST'!$F$3)</f>
        <v>24.762715397970091</v>
      </c>
      <c r="IG75" s="63">
        <f>'WORKING WHOLESALE GRID'!GQ6-('WORKING WHOLESALE GRID'!GQ6*'READ THIS FIRST'!$F$3)</f>
        <v>26.725094401952219</v>
      </c>
      <c r="IH75" s="63">
        <f>'WORKING WHOLESALE GRID'!GR6-('WORKING WHOLESALE GRID'!GR6*'READ THIS FIRST'!$F$3)</f>
        <v>28.697473405934346</v>
      </c>
      <c r="II75" s="63">
        <f>'WORKING WHOLESALE GRID'!GS6-('WORKING WHOLESALE GRID'!GS6*'READ THIS FIRST'!$F$3)</f>
        <v>30.679852409916478</v>
      </c>
      <c r="IJ75" s="63"/>
      <c r="IK75" s="63">
        <f>'WORKING WHOLESALE GRID'!GU6-('WORKING WHOLESALE GRID'!GU6*'READ THIS FIRST'!$F$3)</f>
        <v>26.725094401952219</v>
      </c>
      <c r="IL75" s="63">
        <f>'WORKING WHOLESALE GRID'!GV6-('WORKING WHOLESALE GRID'!GV6*'READ THIS FIRST'!$F$3)</f>
        <v>28.697473405934346</v>
      </c>
      <c r="IM75" s="63">
        <f>'WORKING WHOLESALE GRID'!GW6-('WORKING WHOLESALE GRID'!GW6*'READ THIS FIRST'!$F$3)</f>
        <v>30.679852409916478</v>
      </c>
      <c r="IN75" s="63"/>
      <c r="IO75" s="63"/>
      <c r="IP75" s="63">
        <f>'WORKING WHOLESALE GRID'!GZ6-('WORKING WHOLESALE GRID'!GZ6*'READ THIS FIRST'!$F$3)</f>
        <v>10.301869119560127</v>
      </c>
      <c r="IQ75" s="63">
        <f>'WORKING WHOLESALE GRID'!HA6-('WORKING WHOLESALE GRID'!HA6*'READ THIS FIRST'!$F$3)</f>
        <v>13.901947954860129</v>
      </c>
      <c r="IR75" s="63">
        <f>'WORKING WHOLESALE GRID'!HB6-('WORKING WHOLESALE GRID'!HB6*'READ THIS FIRST'!$F$3)</f>
        <v>17.537527878966866</v>
      </c>
      <c r="IS75" s="63">
        <f>'WORKING WHOLESALE GRID'!HC6-('WORKING WHOLESALE GRID'!HC6*'READ THIS FIRST'!$F$3)</f>
        <v>21.197190141880334</v>
      </c>
      <c r="IT75" s="63"/>
      <c r="IU75" s="63">
        <f>'WORKING WHOLESALE GRID'!HE6-('WORKING WHOLESALE GRID'!HE6*'READ THIS FIRST'!$F$3)</f>
        <v>25.175414038106982</v>
      </c>
      <c r="IV75" s="63">
        <f>'WORKING WHOLESALE GRID'!HF6-('WORKING WHOLESALE GRID'!HF6*'READ THIS FIRST'!$F$3)</f>
        <v>13.901947954860129</v>
      </c>
      <c r="IW75" s="63">
        <f>'WORKING WHOLESALE GRID'!HG6-('WORKING WHOLESALE GRID'!HG6*'READ THIS FIRST'!$F$3)</f>
        <v>17.537527878966866</v>
      </c>
      <c r="IX75" s="63">
        <f>'WORKING WHOLESALE GRID'!HH6-('WORKING WHOLESALE GRID'!HH6*'READ THIS FIRST'!$F$3)</f>
        <v>21.197190141880334</v>
      </c>
      <c r="IY75" s="63">
        <f>'WORKING WHOLESALE GRID'!HI6-('WORKING WHOLESALE GRID'!HI6*'READ THIS FIRST'!$F$3)</f>
        <v>24.880934743600527</v>
      </c>
      <c r="IZ75" s="63"/>
      <c r="JA75" s="63">
        <f>'WORKING WHOLESALE GRID'!HK6-('WORKING WHOLESALE GRID'!HK6*'READ THIS FIRST'!$F$3)</f>
        <v>17.537527878966866</v>
      </c>
      <c r="JB75" s="63">
        <f>'WORKING WHOLESALE GRID'!HL6-('WORKING WHOLESALE GRID'!HL6*'READ THIS FIRST'!$F$3)</f>
        <v>21.197190141880334</v>
      </c>
      <c r="JC75" s="63">
        <f>'WORKING WHOLESALE GRID'!HM6-('WORKING WHOLESALE GRID'!HM6*'READ THIS FIRST'!$F$3)</f>
        <v>24.880934743600527</v>
      </c>
      <c r="JD75" s="63">
        <f>'WORKING WHOLESALE GRID'!HN6-('WORKING WHOLESALE GRID'!HN6*'READ THIS FIRST'!$F$3)</f>
        <v>28.583199184127459</v>
      </c>
      <c r="JE75" s="63"/>
      <c r="JF75" s="63">
        <f>'WORKING WHOLESALE GRID'!HP6-('WORKING WHOLESALE GRID'!HP6*'READ THIS FIRST'!$F$3)</f>
        <v>21.197190141880334</v>
      </c>
      <c r="JG75" s="63">
        <f>'WORKING WHOLESALE GRID'!HQ6-('WORKING WHOLESALE GRID'!HQ6*'READ THIS FIRST'!$F$3)</f>
        <v>24.880934743600527</v>
      </c>
      <c r="JH75" s="63">
        <f>'WORKING WHOLESALE GRID'!HR6-('WORKING WHOLESALE GRID'!HR6*'READ THIS FIRST'!$F$3)</f>
        <v>28.583199184127459</v>
      </c>
      <c r="JI75" s="63">
        <f>'WORKING WHOLESALE GRID'!HS6-('WORKING WHOLESALE GRID'!HS6*'READ THIS FIRST'!$F$3)</f>
        <v>32.308937213461121</v>
      </c>
      <c r="JJ75" s="63"/>
      <c r="JK75" s="63">
        <f>'WORKING WHOLESALE GRID'!HU6-('WORKING WHOLESALE GRID'!HU6*'READ THIS FIRST'!$F$3)</f>
        <v>24.880934743600527</v>
      </c>
      <c r="JL75" s="63">
        <f>'WORKING WHOLESALE GRID'!HV6-('WORKING WHOLESALE GRID'!HV6*'READ THIS FIRST'!$F$3)</f>
        <v>28.583199184127459</v>
      </c>
      <c r="JM75" s="63">
        <f>'WORKING WHOLESALE GRID'!HW6-('WORKING WHOLESALE GRID'!HW6*'READ THIS FIRST'!$F$3)</f>
        <v>32.308937213461121</v>
      </c>
      <c r="JN75" s="63">
        <f>'WORKING WHOLESALE GRID'!HX6-('WORKING WHOLESALE GRID'!HX6*'READ THIS FIRST'!$F$3)</f>
        <v>36.059263831601506</v>
      </c>
      <c r="JO75" s="63"/>
      <c r="JP75" s="63">
        <f>'WORKING WHOLESALE GRID'!HZ6-('WORKING WHOLESALE GRID'!HZ6*'READ THIS FIRST'!$F$3)</f>
        <v>28.583199184127459</v>
      </c>
      <c r="JQ75" s="63">
        <f>'WORKING WHOLESALE GRID'!IA6-('WORKING WHOLESALE GRID'!IA6*'READ THIS FIRST'!$F$3)</f>
        <v>32.308937213461121</v>
      </c>
      <c r="JR75" s="63">
        <f>'WORKING WHOLESALE GRID'!IB6-('WORKING WHOLESALE GRID'!IB6*'READ THIS FIRST'!$F$3)</f>
        <v>36.059263831601506</v>
      </c>
      <c r="JS75" s="63">
        <f>'WORKING WHOLESALE GRID'!IC6-('WORKING WHOLESALE GRID'!IC6*'READ THIS FIRST'!$F$3)</f>
        <v>39.378976588089699</v>
      </c>
      <c r="JT75" s="63"/>
      <c r="JU75" s="63">
        <f>'WORKING WHOLESALE GRID'!IE6-('WORKING WHOLESALE GRID'!IE6*'READ THIS FIRST'!$F$3)</f>
        <v>32.308937213461121</v>
      </c>
      <c r="JV75" s="63">
        <f>'WORKING WHOLESALE GRID'!IF6-('WORKING WHOLESALE GRID'!IF6*'READ THIS FIRST'!$F$3)</f>
        <v>36.059263831601506</v>
      </c>
      <c r="JW75" s="63">
        <f>'WORKING WHOLESALE GRID'!IG6-('WORKING WHOLESALE GRID'!IG6*'READ THIS FIRST'!$F$3)</f>
        <v>39.378976588089699</v>
      </c>
      <c r="JX75" s="63">
        <f>'WORKING WHOLESALE GRID'!IH6-('WORKING WHOLESALE GRID'!IH6*'READ THIS FIRST'!$F$3)</f>
        <v>42.718689344577911</v>
      </c>
      <c r="JY75" s="63"/>
      <c r="JZ75" s="63">
        <f>'WORKING WHOLESALE GRID'!IJ6-('WORKING WHOLESALE GRID'!IJ6*'READ THIS FIRST'!$F$3)</f>
        <v>36.059263831601506</v>
      </c>
      <c r="KA75" s="63">
        <f>'WORKING WHOLESALE GRID'!IK6-('WORKING WHOLESALE GRID'!IK6*'READ THIS FIRST'!$F$3)</f>
        <v>39.378976588089699</v>
      </c>
      <c r="KB75" s="63">
        <f>'WORKING WHOLESALE GRID'!IL6-('WORKING WHOLESALE GRID'!IL6*'READ THIS FIRST'!$F$3)</f>
        <v>42.718689344577911</v>
      </c>
      <c r="KC75" s="63">
        <f>'WORKING WHOLESALE GRID'!IM6-('WORKING WHOLESALE GRID'!IM6*'READ THIS FIRST'!$F$3)</f>
        <v>46.078402101066104</v>
      </c>
      <c r="KD75" s="63"/>
      <c r="KE75" s="63">
        <f>'WORKING WHOLESALE GRID'!IO6-('WORKING WHOLESALE GRID'!IO6*'READ THIS FIRST'!$F$3)</f>
        <v>39.378976588089699</v>
      </c>
      <c r="KF75" s="63">
        <f>'WORKING WHOLESALE GRID'!IP6-('WORKING WHOLESALE GRID'!IP6*'READ THIS FIRST'!$F$3)</f>
        <v>42.718689344577911</v>
      </c>
      <c r="KG75" s="63">
        <f>'WORKING WHOLESALE GRID'!IQ6-('WORKING WHOLESALE GRID'!IQ6*'READ THIS FIRST'!$F$3)</f>
        <v>46.078402101066104</v>
      </c>
      <c r="KH75" s="63">
        <f>'WORKING WHOLESALE GRID'!IR6-('WORKING WHOLESALE GRID'!IR6*'READ THIS FIRST'!$F$3)</f>
        <v>49.458114857554307</v>
      </c>
      <c r="KI75" s="63"/>
      <c r="KJ75" s="63">
        <f>'WORKING WHOLESALE GRID'!IT6-('WORKING WHOLESALE GRID'!IT6*'READ THIS FIRST'!$F$3)</f>
        <v>42.718689344577911</v>
      </c>
      <c r="KK75" s="63">
        <f>'WORKING WHOLESALE GRID'!IU6-('WORKING WHOLESALE GRID'!IU6*'READ THIS FIRST'!$F$3)</f>
        <v>46.078402101066104</v>
      </c>
      <c r="KL75" s="63">
        <f>'WORKING WHOLESALE GRID'!IV6-('WORKING WHOLESALE GRID'!IV6*'READ THIS FIRST'!$F$3)</f>
        <v>49.458114857554307</v>
      </c>
      <c r="KM75" s="63"/>
      <c r="KN75" s="63"/>
      <c r="KO75" s="23"/>
      <c r="KP75" s="23"/>
      <c r="KQ75" s="23"/>
      <c r="KR75" s="30" t="s">
        <v>72</v>
      </c>
      <c r="KS75" s="30" t="s">
        <v>72</v>
      </c>
      <c r="KT75" s="31" t="s">
        <v>72</v>
      </c>
      <c r="KU75" s="32" t="s">
        <v>72</v>
      </c>
      <c r="KV75" s="33" t="s">
        <v>72</v>
      </c>
    </row>
    <row r="76" spans="2:308" s="6" customFormat="1" ht="14.5" hidden="1" customHeight="1" x14ac:dyDescent="0.35">
      <c r="B76" s="663"/>
      <c r="C76" s="24">
        <v>25</v>
      </c>
      <c r="D76" s="25"/>
      <c r="E76" s="26"/>
      <c r="F76" s="26"/>
      <c r="G76" s="26"/>
      <c r="H76" s="26"/>
      <c r="I76" s="26"/>
      <c r="J76" s="26"/>
      <c r="K76" s="26"/>
      <c r="L76" s="26"/>
      <c r="M76" s="26"/>
      <c r="N76" s="26"/>
      <c r="O76" s="26"/>
      <c r="P76" s="26"/>
      <c r="Q76" s="26"/>
      <c r="R76" s="26"/>
      <c r="S76" s="26"/>
      <c r="T76" s="26"/>
      <c r="U76" s="538"/>
      <c r="V76" s="513"/>
      <c r="W76" s="508"/>
      <c r="X76" s="508"/>
      <c r="Y76" s="508"/>
      <c r="Z76" s="26"/>
      <c r="AA76" s="26"/>
      <c r="AB76" s="26"/>
      <c r="AC76" s="26"/>
      <c r="AD76" s="26"/>
      <c r="AE76" s="26"/>
      <c r="AF76" s="26"/>
      <c r="AG76" s="26"/>
      <c r="AH76" s="26"/>
      <c r="AI76" s="26"/>
      <c r="AJ76" s="26"/>
      <c r="AK76" s="26"/>
      <c r="AL76" s="26"/>
      <c r="AM76" s="26"/>
      <c r="AN76" s="26"/>
      <c r="AO76" s="26"/>
      <c r="AP76" s="26"/>
      <c r="AQ76" s="26"/>
      <c r="AR76" s="26"/>
      <c r="AS76" s="26"/>
      <c r="AT76" s="63">
        <f>'WORKING WHOLESALE GRID'!D7-('WORKING WHOLESALE GRID'!D7*'READ THIS FIRST'!$F$3)</f>
        <v>2.7783171239520157</v>
      </c>
      <c r="AU76" s="63">
        <f>'WORKING WHOLESALE GRID'!E7-('WORKING WHOLESALE GRID'!E7*'READ THIS FIRST'!$F$3)</f>
        <v>3.7560071666327226</v>
      </c>
      <c r="AV76" s="63">
        <f>'WORKING WHOLESALE GRID'!F7-('WORKING WHOLESALE GRID'!F7*'READ THIS FIRST'!$F$3)</f>
        <v>4.7346581958351166</v>
      </c>
      <c r="AW76" s="63">
        <f>'WORKING WHOLESALE GRID'!G7-('WORKING WHOLESALE GRID'!G7*'READ THIS FIRST'!$F$3)</f>
        <v>5.7256102115591982</v>
      </c>
      <c r="AX76" s="63"/>
      <c r="AY76" s="63">
        <f>'WORKING WHOLESALE GRID'!I7-('WORKING WHOLESALE GRID'!I7*'READ THIS FIRST'!$F$3)</f>
        <v>6.7978370791916216</v>
      </c>
      <c r="AZ76" s="63">
        <f>'WORKING WHOLESALE GRID'!J7-('WORKING WHOLESALE GRID'!J7*'READ THIS FIRST'!$F$3)</f>
        <v>3.7560071666327226</v>
      </c>
      <c r="BA76" s="63">
        <f>'WORKING WHOLESALE GRID'!K7-('WORKING WHOLESALE GRID'!K7*'READ THIS FIRST'!$F$3)</f>
        <v>4.7346581958351166</v>
      </c>
      <c r="BB76" s="63">
        <f>'WORKING WHOLESALE GRID'!L7-('WORKING WHOLESALE GRID'!L7*'READ THIS FIRST'!$F$3)</f>
        <v>5.7256102115591982</v>
      </c>
      <c r="BC76" s="63">
        <f>'WORKING WHOLESALE GRID'!M7-('WORKING WHOLESALE GRID'!M7*'READ THIS FIRST'!$F$3)</f>
        <v>6.7232063388049692</v>
      </c>
      <c r="BD76" s="63"/>
      <c r="BE76" s="63">
        <f>'WORKING WHOLESALE GRID'!O7-('WORKING WHOLESALE GRID'!O7*'READ THIS FIRST'!$F$3)</f>
        <v>4.7346581958351166</v>
      </c>
      <c r="BF76" s="63">
        <f>'WORKING WHOLESALE GRID'!P7-('WORKING WHOLESALE GRID'!P7*'READ THIS FIRST'!$F$3)</f>
        <v>5.7256102115591982</v>
      </c>
      <c r="BG76" s="63">
        <f>'WORKING WHOLESALE GRID'!Q7-('WORKING WHOLESALE GRID'!Q7*'READ THIS FIRST'!$F$3)</f>
        <v>6.7232063388049692</v>
      </c>
      <c r="BH76" s="63">
        <f>'WORKING WHOLESALE GRID'!R7-('WORKING WHOLESALE GRID'!R7*'READ THIS FIRST'!$F$3)</f>
        <v>7.721684702572424</v>
      </c>
      <c r="BI76" s="63"/>
      <c r="BJ76" s="63">
        <f>'WORKING WHOLESALE GRID'!T7-('WORKING WHOLESALE GRID'!T7*'READ THIS FIRST'!$F$3)</f>
        <v>5.7256102115591982</v>
      </c>
      <c r="BK76" s="63">
        <f>'WORKING WHOLESALE GRID'!U7-('WORKING WHOLESALE GRID'!U7*'READ THIS FIRST'!$F$3)</f>
        <v>6.7232063388049692</v>
      </c>
      <c r="BL76" s="63">
        <f>'WORKING WHOLESALE GRID'!V7-('WORKING WHOLESALE GRID'!V7*'READ THIS FIRST'!$F$3)</f>
        <v>7.721684702572424</v>
      </c>
      <c r="BM76" s="63">
        <f>'WORKING WHOLESALE GRID'!W7-('WORKING WHOLESALE GRID'!W7*'READ THIS FIRST'!$F$3)</f>
        <v>8.7325428028615697</v>
      </c>
      <c r="BN76" s="63"/>
      <c r="BO76" s="63">
        <f>'WORKING WHOLESALE GRID'!Y7-('WORKING WHOLESALE GRID'!Y7*'READ THIS FIRST'!$F$3)</f>
        <v>6.7232063388049692</v>
      </c>
      <c r="BP76" s="63">
        <f>'WORKING WHOLESALE GRID'!Z7-('WORKING WHOLESALE GRID'!Z7*'READ THIS FIRST'!$F$3)</f>
        <v>7.721684702572424</v>
      </c>
      <c r="BQ76" s="63">
        <f>'WORKING WHOLESALE GRID'!AA7-('WORKING WHOLESALE GRID'!AA7*'READ THIS FIRST'!$F$3)</f>
        <v>8.7325428028615697</v>
      </c>
      <c r="BR76" s="63">
        <f>'WORKING WHOLESALE GRID'!AB7-('WORKING WHOLESALE GRID'!AB7*'READ THIS FIRST'!$F$3)</f>
        <v>9.750045014672402</v>
      </c>
      <c r="BS76" s="63"/>
      <c r="BT76" s="63">
        <f>'WORKING WHOLESALE GRID'!AD7-('WORKING WHOLESALE GRID'!AD7*'READ THIS FIRST'!$F$3)</f>
        <v>7.721684702572424</v>
      </c>
      <c r="BU76" s="63">
        <f>'WORKING WHOLESALE GRID'!AE7-('WORKING WHOLESALE GRID'!AE7*'READ THIS FIRST'!$F$3)</f>
        <v>8.7325428028615697</v>
      </c>
      <c r="BV76" s="63">
        <f>'WORKING WHOLESALE GRID'!AF7-('WORKING WHOLESALE GRID'!AF7*'READ THIS FIRST'!$F$3)</f>
        <v>9.750045014672402</v>
      </c>
      <c r="BW76" s="63">
        <f>'WORKING WHOLESALE GRID'!AG7-('WORKING WHOLESALE GRID'!AG7*'READ THIS FIRST'!$F$3)</f>
        <v>10.869408931217198</v>
      </c>
      <c r="BX76" s="63"/>
      <c r="BY76" s="63">
        <f>'WORKING WHOLESALE GRID'!AI7-('WORKING WHOLESALE GRID'!AI7*'READ THIS FIRST'!$F$3)</f>
        <v>8.7325428028615697</v>
      </c>
      <c r="BZ76" s="63">
        <f>'WORKING WHOLESALE GRID'!AJ7-('WORKING WHOLESALE GRID'!AJ7*'READ THIS FIRST'!$F$3)</f>
        <v>9.750045014672402</v>
      </c>
      <c r="CA76" s="63">
        <f>'WORKING WHOLESALE GRID'!AK7-('WORKING WHOLESALE GRID'!AK7*'READ THIS FIRST'!$F$3)</f>
        <v>10.869408931217198</v>
      </c>
      <c r="CB76" s="63">
        <f>'WORKING WHOLESALE GRID'!AL7-('WORKING WHOLESALE GRID'!AL7*'READ THIS FIRST'!$F$3)</f>
        <v>11.996272847761995</v>
      </c>
      <c r="CC76" s="63"/>
      <c r="CD76" s="63">
        <f>'WORKING WHOLESALE GRID'!AN7-('WORKING WHOLESALE GRID'!AN7*'READ THIS FIRST'!$F$3)</f>
        <v>9.750045014672402</v>
      </c>
      <c r="CE76" s="63">
        <f>'WORKING WHOLESALE GRID'!AO7-('WORKING WHOLESALE GRID'!AO7*'READ THIS FIRST'!$F$3)</f>
        <v>10.869408931217198</v>
      </c>
      <c r="CF76" s="63">
        <f>'WORKING WHOLESALE GRID'!AP7-('WORKING WHOLESALE GRID'!AP7*'READ THIS FIRST'!$F$3)</f>
        <v>11.996272847761995</v>
      </c>
      <c r="CG76" s="63">
        <f>'WORKING WHOLESALE GRID'!AQ7-('WORKING WHOLESALE GRID'!AQ7*'READ THIS FIRST'!$F$3)</f>
        <v>13.130636764306789</v>
      </c>
      <c r="CH76" s="63"/>
      <c r="CI76" s="63">
        <f>'WORKING WHOLESALE GRID'!AS7-('WORKING WHOLESALE GRID'!AS7*'READ THIS FIRST'!$F$3)</f>
        <v>10.869408931217198</v>
      </c>
      <c r="CJ76" s="63">
        <f>'WORKING WHOLESALE GRID'!AT7-('WORKING WHOLESALE GRID'!AT7*'READ THIS FIRST'!$F$3)</f>
        <v>11.996272847761995</v>
      </c>
      <c r="CK76" s="63">
        <f>'WORKING WHOLESALE GRID'!AU7-('WORKING WHOLESALE GRID'!AU7*'READ THIS FIRST'!$F$3)</f>
        <v>13.130636764306789</v>
      </c>
      <c r="CL76" s="63">
        <f>'WORKING WHOLESALE GRID'!AV7-('WORKING WHOLESALE GRID'!AV7*'READ THIS FIRST'!$F$3)</f>
        <v>14.272500680851588</v>
      </c>
      <c r="CM76" s="63"/>
      <c r="CN76" s="63">
        <f>'WORKING WHOLESALE GRID'!AX7-('WORKING WHOLESALE GRID'!AX7*'READ THIS FIRST'!$F$3)</f>
        <v>11.996272847761995</v>
      </c>
      <c r="CO76" s="63">
        <f>'WORKING WHOLESALE GRID'!AY7-('WORKING WHOLESALE GRID'!AY7*'READ THIS FIRST'!$F$3)</f>
        <v>13.130636764306789</v>
      </c>
      <c r="CP76" s="63">
        <f>'WORKING WHOLESALE GRID'!AZ7-('WORKING WHOLESALE GRID'!AZ7*'READ THIS FIRST'!$F$3)</f>
        <v>14.272500680851588</v>
      </c>
      <c r="CQ76" s="63"/>
      <c r="CR76" s="63"/>
      <c r="CS76" s="63">
        <f>'WORKING WHOLESALE GRID'!BC7-('WORKING WHOLESALE GRID'!BC7*'READ THIS FIRST'!$F$3)</f>
        <v>2.8848591063738906</v>
      </c>
      <c r="CT76" s="63">
        <f>'WORKING WHOLESALE GRID'!BD7-('WORKING WHOLESALE GRID'!BD7*'READ THIS FIRST'!$F$3)</f>
        <v>3.8677481256170978</v>
      </c>
      <c r="CU76" s="63">
        <f>'WORKING WHOLESALE GRID'!BE7-('WORKING WHOLESALE GRID'!BE7*'READ THIS FIRST'!$F$3)</f>
        <v>4.8556199595069911</v>
      </c>
      <c r="CV76" s="63">
        <f>'WORKING WHOLESALE GRID'!BF7-('WORKING WHOLESALE GRID'!BF7*'READ THIS FIRST'!$F$3)</f>
        <v>5.853874889293575</v>
      </c>
      <c r="CW76" s="63"/>
      <c r="CX76" s="63">
        <f>'WORKING WHOLESALE GRID'!BH7-('WORKING WHOLESALE GRID'!BH7*'READ THIS FIRST'!$F$3)</f>
        <v>6.9848408323166211</v>
      </c>
      <c r="CY76" s="63">
        <f>'WORKING WHOLESALE GRID'!BI7-('WORKING WHOLESALE GRID'!BI7*'READ THIS FIRST'!$F$3)</f>
        <v>3.8677481256170978</v>
      </c>
      <c r="CZ76" s="63">
        <f>'WORKING WHOLESALE GRID'!BJ7-('WORKING WHOLESALE GRID'!BJ7*'READ THIS FIRST'!$F$3)</f>
        <v>4.8556199595069911</v>
      </c>
      <c r="DA76" s="63">
        <f>'WORKING WHOLESALE GRID'!BK7-('WORKING WHOLESALE GRID'!BK7*'READ THIS FIRST'!$F$3)</f>
        <v>5.853874889293575</v>
      </c>
      <c r="DB76" s="63">
        <f>'WORKING WHOLESALE GRID'!BL7-('WORKING WHOLESALE GRID'!BL7*'READ THIS FIRST'!$F$3)</f>
        <v>6.8588359462268436</v>
      </c>
      <c r="DC76" s="63"/>
      <c r="DD76" s="63">
        <f>'WORKING WHOLESALE GRID'!BN7-('WORKING WHOLESALE GRID'!BN7*'READ THIS FIRST'!$F$3)</f>
        <v>4.8556199595069911</v>
      </c>
      <c r="DE76" s="63">
        <f>'WORKING WHOLESALE GRID'!BO7-('WORKING WHOLESALE GRID'!BO7*'READ THIS FIRST'!$F$3)</f>
        <v>5.853874889293575</v>
      </c>
      <c r="DF76" s="63">
        <f>'WORKING WHOLESALE GRID'!BP7-('WORKING WHOLESALE GRID'!BP7*'READ THIS FIRST'!$F$3)</f>
        <v>6.8588359462268436</v>
      </c>
      <c r="DG76" s="63">
        <f>'WORKING WHOLESALE GRID'!BQ7-('WORKING WHOLESALE GRID'!BQ7*'READ THIS FIRST'!$F$3)</f>
        <v>7.8667579115567978</v>
      </c>
      <c r="DH76" s="63"/>
      <c r="DI76" s="63">
        <f>'WORKING WHOLESALE GRID'!BS7-('WORKING WHOLESALE GRID'!BS7*'READ THIS FIRST'!$F$3)</f>
        <v>5.853874889293575</v>
      </c>
      <c r="DJ76" s="63">
        <f>'WORKING WHOLESALE GRID'!BT7-('WORKING WHOLESALE GRID'!BT7*'READ THIS FIRST'!$F$3)</f>
        <v>6.8588359462268436</v>
      </c>
      <c r="DK76" s="63">
        <f>'WORKING WHOLESALE GRID'!BU7-('WORKING WHOLESALE GRID'!BU7*'READ THIS FIRST'!$F$3)</f>
        <v>7.8667579115567978</v>
      </c>
      <c r="DL76" s="63">
        <f>'WORKING WHOLESALE GRID'!BV7-('WORKING WHOLESALE GRID'!BV7*'READ THIS FIRST'!$F$3)</f>
        <v>8.8830883165334438</v>
      </c>
      <c r="DM76" s="63"/>
      <c r="DN76" s="63">
        <f>'WORKING WHOLESALE GRID'!BX7-('WORKING WHOLESALE GRID'!BX7*'READ THIS FIRST'!$F$3)</f>
        <v>6.8588359462268436</v>
      </c>
      <c r="DO76" s="63">
        <f>'WORKING WHOLESALE GRID'!BY7-('WORKING WHOLESALE GRID'!BY7*'READ THIS FIRST'!$F$3)</f>
        <v>7.8667579115567978</v>
      </c>
      <c r="DP76" s="63">
        <f>'WORKING WHOLESALE GRID'!BZ7-('WORKING WHOLESALE GRID'!BZ7*'READ THIS FIRST'!$F$3)</f>
        <v>8.8830883165334438</v>
      </c>
      <c r="DQ76" s="63">
        <f>'WORKING WHOLESALE GRID'!CA7-('WORKING WHOLESALE GRID'!CA7*'READ THIS FIRST'!$F$3)</f>
        <v>9.9081415049067765</v>
      </c>
      <c r="DR76" s="63"/>
      <c r="DS76" s="63">
        <f>'WORKING WHOLESALE GRID'!CC7-('WORKING WHOLESALE GRID'!CC7*'READ THIS FIRST'!$F$3)</f>
        <v>7.8667579115567978</v>
      </c>
      <c r="DT76" s="63">
        <f>'WORKING WHOLESALE GRID'!CD7-('WORKING WHOLESALE GRID'!CD7*'READ THIS FIRST'!$F$3)</f>
        <v>8.8830883165334438</v>
      </c>
      <c r="DU76" s="63">
        <f>'WORKING WHOLESALE GRID'!CE7-('WORKING WHOLESALE GRID'!CE7*'READ THIS FIRST'!$F$3)</f>
        <v>9.9081415049067765</v>
      </c>
      <c r="DV76" s="63">
        <f>'WORKING WHOLESALE GRID'!CF7-('WORKING WHOLESALE GRID'!CF7*'READ THIS FIRST'!$F$3)</f>
        <v>11.028219175357822</v>
      </c>
      <c r="DW76" s="63"/>
      <c r="DX76" s="63">
        <f>'WORKING WHOLESALE GRID'!CH7-('WORKING WHOLESALE GRID'!CH7*'READ THIS FIRST'!$F$3)</f>
        <v>8.8830883165334438</v>
      </c>
      <c r="DY76" s="63">
        <f>'WORKING WHOLESALE GRID'!CI7-('WORKING WHOLESALE GRID'!CI7*'READ THIS FIRST'!$F$3)</f>
        <v>9.9081415049067765</v>
      </c>
      <c r="DZ76" s="63">
        <f>'WORKING WHOLESALE GRID'!CJ7-('WORKING WHOLESALE GRID'!CJ7*'READ THIS FIRST'!$F$3)</f>
        <v>11.028219175357822</v>
      </c>
      <c r="EA76" s="63">
        <f>'WORKING WHOLESALE GRID'!CK7-('WORKING WHOLESALE GRID'!CK7*'READ THIS FIRST'!$F$3)</f>
        <v>12.155796845808869</v>
      </c>
      <c r="EB76" s="63"/>
      <c r="EC76" s="63">
        <f>'WORKING WHOLESALE GRID'!CM7-('WORKING WHOLESALE GRID'!CM7*'READ THIS FIRST'!$F$3)</f>
        <v>9.9081415049067765</v>
      </c>
      <c r="ED76" s="63">
        <f>'WORKING WHOLESALE GRID'!CN7-('WORKING WHOLESALE GRID'!CN7*'READ THIS FIRST'!$F$3)</f>
        <v>11.028219175357822</v>
      </c>
      <c r="EE76" s="63">
        <f>'WORKING WHOLESALE GRID'!CO7-('WORKING WHOLESALE GRID'!CO7*'READ THIS FIRST'!$F$3)</f>
        <v>12.155796845808869</v>
      </c>
      <c r="EF76" s="63">
        <f>'WORKING WHOLESALE GRID'!CP7-('WORKING WHOLESALE GRID'!CP7*'READ THIS FIRST'!$F$3)</f>
        <v>13.290874516259915</v>
      </c>
      <c r="EG76" s="63"/>
      <c r="EH76" s="63">
        <f>'WORKING WHOLESALE GRID'!CR7-('WORKING WHOLESALE GRID'!CR7*'READ THIS FIRST'!$F$3)</f>
        <v>11.028219175357822</v>
      </c>
      <c r="EI76" s="63">
        <f>'WORKING WHOLESALE GRID'!CS7-('WORKING WHOLESALE GRID'!CS7*'READ THIS FIRST'!$F$3)</f>
        <v>12.155796845808869</v>
      </c>
      <c r="EJ76" s="63">
        <f>'WORKING WHOLESALE GRID'!CT7-('WORKING WHOLESALE GRID'!CT7*'READ THIS FIRST'!$F$3)</f>
        <v>13.290874516259915</v>
      </c>
      <c r="EK76" s="63">
        <f>'WORKING WHOLESALE GRID'!CU7-('WORKING WHOLESALE GRID'!CU7*'READ THIS FIRST'!$F$3)</f>
        <v>14.433452186710962</v>
      </c>
      <c r="EL76" s="63"/>
      <c r="EM76" s="63">
        <f>'WORKING WHOLESALE GRID'!CW7-('WORKING WHOLESALE GRID'!CW7*'READ THIS FIRST'!$F$3)</f>
        <v>12.155796845808869</v>
      </c>
      <c r="EN76" s="63">
        <f>'WORKING WHOLESALE GRID'!CX7-('WORKING WHOLESALE GRID'!CX7*'READ THIS FIRST'!$F$3)</f>
        <v>13.290874516259915</v>
      </c>
      <c r="EO76" s="63">
        <f>'WORKING WHOLESALE GRID'!CY7-('WORKING WHOLESALE GRID'!CY7*'READ THIS FIRST'!$F$3)</f>
        <v>14.433452186710962</v>
      </c>
      <c r="EP76" s="63"/>
      <c r="EQ76" s="63"/>
      <c r="ER76" s="63">
        <f>'WORKING WHOLESALE GRID'!DB7-('WORKING WHOLESALE GRID'!DB7*'READ THIS FIRST'!$F$3)</f>
        <v>3.1452227880145158</v>
      </c>
      <c r="ES76" s="63">
        <f>'WORKING WHOLESALE GRID'!DC7-('WORKING WHOLESALE GRID'!DC7*'READ THIS FIRST'!$F$3)</f>
        <v>4.2002670494452214</v>
      </c>
      <c r="ET76" s="63">
        <f>'WORKING WHOLESALE GRID'!DD7-('WORKING WHOLESALE GRID'!DD7*'READ THIS FIRST'!$F$3)</f>
        <v>5.2677632348976164</v>
      </c>
      <c r="EU76" s="63">
        <f>'WORKING WHOLESALE GRID'!DE7-('WORKING WHOLESALE GRID'!DE7*'READ THIS FIRST'!$F$3)</f>
        <v>6.3420807193716984</v>
      </c>
      <c r="EV76" s="63"/>
      <c r="EW76" s="63">
        <f>'WORKING WHOLESALE GRID'!DG7-('WORKING WHOLESALE GRID'!DG7*'READ THIS FIRST'!$F$3)</f>
        <v>7.5821335166916226</v>
      </c>
      <c r="EX76" s="63">
        <f>'WORKING WHOLESALE GRID'!DH7-('WORKING WHOLESALE GRID'!DH7*'READ THIS FIRST'!$F$3)</f>
        <v>4.2002670494452214</v>
      </c>
      <c r="EY76" s="63">
        <f>'WORKING WHOLESALE GRID'!DI7-('WORKING WHOLESALE GRID'!DI7*'READ THIS FIRST'!$F$3)</f>
        <v>5.2677632348976164</v>
      </c>
      <c r="EZ76" s="63">
        <f>'WORKING WHOLESALE GRID'!DJ7-('WORKING WHOLESALE GRID'!DJ7*'READ THIS FIRST'!$F$3)</f>
        <v>6.3420807193716984</v>
      </c>
      <c r="FA76" s="63">
        <f>'WORKING WHOLESALE GRID'!DK7-('WORKING WHOLESALE GRID'!DK7*'READ THIS FIRST'!$F$3)</f>
        <v>7.4232195028674681</v>
      </c>
      <c r="FB76" s="63"/>
      <c r="FC76" s="63">
        <f>'WORKING WHOLESALE GRID'!DM7-('WORKING WHOLESALE GRID'!DM7*'READ THIS FIRST'!$F$3)</f>
        <v>5.2677632348976164</v>
      </c>
      <c r="FD76" s="63">
        <f>'WORKING WHOLESALE GRID'!DN7-('WORKING WHOLESALE GRID'!DN7*'READ THIS FIRST'!$F$3)</f>
        <v>6.3420807193716984</v>
      </c>
      <c r="FE76" s="63">
        <f>'WORKING WHOLESALE GRID'!DO7-('WORKING WHOLESALE GRID'!DO7*'READ THIS FIRST'!$F$3)</f>
        <v>7.4232195028674681</v>
      </c>
      <c r="FF76" s="63">
        <f>'WORKING WHOLESALE GRID'!DP7-('WORKING WHOLESALE GRID'!DP7*'READ THIS FIRST'!$F$3)</f>
        <v>8.5111795853849266</v>
      </c>
      <c r="FG76" s="63"/>
      <c r="FH76" s="63">
        <f>'WORKING WHOLESALE GRID'!DR7-('WORKING WHOLESALE GRID'!DR7*'READ THIS FIRST'!$F$3)</f>
        <v>6.3420807193716984</v>
      </c>
      <c r="FI76" s="63">
        <f>'WORKING WHOLESALE GRID'!DS7-('WORKING WHOLESALE GRID'!DS7*'READ THIS FIRST'!$F$3)</f>
        <v>7.4232195028674681</v>
      </c>
      <c r="FJ76" s="63">
        <f>'WORKING WHOLESALE GRID'!DT7-('WORKING WHOLESALE GRID'!DT7*'READ THIS FIRST'!$F$3)</f>
        <v>8.5111795853849266</v>
      </c>
      <c r="FK76" s="63">
        <f>'WORKING WHOLESALE GRID'!DU7-('WORKING WHOLESALE GRID'!DU7*'READ THIS FIRST'!$F$3)</f>
        <v>9.6001728419240688</v>
      </c>
      <c r="FL76" s="63"/>
      <c r="FM76" s="63">
        <f>'WORKING WHOLESALE GRID'!DW7-('WORKING WHOLESALE GRID'!DW7*'READ THIS FIRST'!$F$3)</f>
        <v>7.4232195028674681</v>
      </c>
      <c r="FN76" s="63">
        <f>'WORKING WHOLESALE GRID'!DX7-('WORKING WHOLESALE GRID'!DX7*'READ THIS FIRST'!$F$3)</f>
        <v>8.5111795853849266</v>
      </c>
      <c r="FO76" s="63">
        <f>'WORKING WHOLESALE GRID'!DY7-('WORKING WHOLESALE GRID'!DY7*'READ THIS FIRST'!$F$3)</f>
        <v>9.6001728419240688</v>
      </c>
      <c r="FP76" s="63">
        <f>'WORKING WHOLESALE GRID'!DZ7-('WORKING WHOLESALE GRID'!DZ7*'READ THIS FIRST'!$F$3)</f>
        <v>10.7017492724849</v>
      </c>
      <c r="FQ76" s="63"/>
      <c r="FR76" s="63">
        <f>'WORKING WHOLESALE GRID'!EB7-('WORKING WHOLESALE GRID'!EB7*'READ THIS FIRST'!$F$3)</f>
        <v>8.5111795853849266</v>
      </c>
      <c r="FS76" s="63">
        <f>'WORKING WHOLESALE GRID'!EC7-('WORKING WHOLESALE GRID'!EC7*'READ THIS FIRST'!$F$3)</f>
        <v>9.6001728419240688</v>
      </c>
      <c r="FT76" s="63">
        <f>'WORKING WHOLESALE GRID'!ED7-('WORKING WHOLESALE GRID'!ED7*'READ THIS FIRST'!$F$3)</f>
        <v>10.7017492724849</v>
      </c>
      <c r="FU76" s="63">
        <f>'WORKING WHOLESALE GRID'!EE7-('WORKING WHOLESALE GRID'!EE7*'READ THIS FIRST'!$F$3)</f>
        <v>11.885652485904696</v>
      </c>
      <c r="FV76" s="63"/>
      <c r="FW76" s="63">
        <f>'WORKING WHOLESALE GRID'!EG7-('WORKING WHOLESALE GRID'!EG7*'READ THIS FIRST'!$F$3)</f>
        <v>9.6001728419240688</v>
      </c>
      <c r="FX76" s="63">
        <f>'WORKING WHOLESALE GRID'!EH7-('WORKING WHOLESALE GRID'!EH7*'READ THIS FIRST'!$F$3)</f>
        <v>10.7017492724849</v>
      </c>
      <c r="FY76" s="63">
        <f>'WORKING WHOLESALE GRID'!EI7-('WORKING WHOLESALE GRID'!EI7*'READ THIS FIRST'!$F$3)</f>
        <v>11.885652485904696</v>
      </c>
      <c r="FZ76" s="63">
        <f>'WORKING WHOLESALE GRID'!EJ7-('WORKING WHOLESALE GRID'!EJ7*'READ THIS FIRST'!$F$3)</f>
        <v>13.077055699324495</v>
      </c>
      <c r="GA76" s="63"/>
      <c r="GB76" s="63">
        <f>'WORKING WHOLESALE GRID'!EL7-('WORKING WHOLESALE GRID'!EL7*'READ THIS FIRST'!$F$3)</f>
        <v>10.7017492724849</v>
      </c>
      <c r="GC76" s="63">
        <f>'WORKING WHOLESALE GRID'!EM7-('WORKING WHOLESALE GRID'!EM7*'READ THIS FIRST'!$F$3)</f>
        <v>11.885652485904696</v>
      </c>
      <c r="GD76" s="63">
        <f>'WORKING WHOLESALE GRID'!EN7-('WORKING WHOLESALE GRID'!EN7*'READ THIS FIRST'!$F$3)</f>
        <v>13.077055699324495</v>
      </c>
      <c r="GE76" s="63">
        <f>'WORKING WHOLESALE GRID'!EO7-('WORKING WHOLESALE GRID'!EO7*'READ THIS FIRST'!$F$3)</f>
        <v>14.27595891274429</v>
      </c>
      <c r="GF76" s="63"/>
      <c r="GG76" s="63">
        <f>'WORKING WHOLESALE GRID'!EQ7-('WORKING WHOLESALE GRID'!EQ7*'READ THIS FIRST'!$F$3)</f>
        <v>11.885652485904696</v>
      </c>
      <c r="GH76" s="63">
        <f>'WORKING WHOLESALE GRID'!ER7-('WORKING WHOLESALE GRID'!ER7*'READ THIS FIRST'!$F$3)</f>
        <v>13.077055699324495</v>
      </c>
      <c r="GI76" s="63">
        <f>'WORKING WHOLESALE GRID'!ES7-('WORKING WHOLESALE GRID'!ES7*'READ THIS FIRST'!$F$3)</f>
        <v>14.27595891274429</v>
      </c>
      <c r="GJ76" s="63">
        <f>'WORKING WHOLESALE GRID'!ET7-('WORKING WHOLESALE GRID'!ET7*'READ THIS FIRST'!$F$3)</f>
        <v>15.482362126164087</v>
      </c>
      <c r="GK76" s="63"/>
      <c r="GL76" s="63">
        <f>'WORKING WHOLESALE GRID'!EV7-('WORKING WHOLESALE GRID'!EV7*'READ THIS FIRST'!$F$3)</f>
        <v>13.077055699324495</v>
      </c>
      <c r="GM76" s="63">
        <f>'WORKING WHOLESALE GRID'!EW7-('WORKING WHOLESALE GRID'!EW7*'READ THIS FIRST'!$F$3)</f>
        <v>14.27595891274429</v>
      </c>
      <c r="GN76" s="63">
        <f>'WORKING WHOLESALE GRID'!EX7-('WORKING WHOLESALE GRID'!EX7*'READ THIS FIRST'!$F$3)</f>
        <v>15.482362126164087</v>
      </c>
      <c r="GO76" s="63"/>
      <c r="GP76" s="63"/>
      <c r="GQ76" s="63">
        <f>'WORKING WHOLESALE GRID'!FA7-('WORKING WHOLESALE GRID'!FA7*'READ THIS FIRST'!$F$3)</f>
        <v>5.0264077064084267</v>
      </c>
      <c r="GR76" s="63">
        <f>'WORKING WHOLESALE GRID'!FB7-('WORKING WHOLESALE GRID'!FB7*'READ THIS FIRST'!$F$3)</f>
        <v>6.6551286996097776</v>
      </c>
      <c r="GS76" s="63">
        <f>'WORKING WHOLESALE GRID'!FC7-('WORKING WHOLESALE GRID'!FC7*'READ THIS FIRST'!$F$3)</f>
        <v>8.3009670276374798</v>
      </c>
      <c r="GT76" s="63">
        <f>'WORKING WHOLESALE GRID'!FD7-('WORKING WHOLESALE GRID'!FD7*'READ THIS FIRST'!$F$3)</f>
        <v>9.9582920654915341</v>
      </c>
      <c r="GU76" s="63"/>
      <c r="GV76" s="63">
        <f>'WORKING WHOLESALE GRID'!FF7-('WORKING WHOLESALE GRID'!FF7*'READ THIS FIRST'!$F$3)</f>
        <v>11.976318199658888</v>
      </c>
      <c r="GW76" s="63">
        <f>'WORKING WHOLESALE GRID'!FG7-('WORKING WHOLESALE GRID'!FG7*'READ THIS FIRST'!$F$3)</f>
        <v>6.6551286996097776</v>
      </c>
      <c r="GX76" s="63">
        <f>'WORKING WHOLESALE GRID'!FH7-('WORKING WHOLESALE GRID'!FH7*'READ THIS FIRST'!$F$3)</f>
        <v>8.3009670276374798</v>
      </c>
      <c r="GY76" s="63">
        <f>'WORKING WHOLESALE GRID'!FI7-('WORKING WHOLESALE GRID'!FI7*'READ THIS FIRST'!$F$3)</f>
        <v>9.9582920654915341</v>
      </c>
      <c r="GZ76" s="63">
        <f>'WORKING WHOLESALE GRID'!FJ7-('WORKING WHOLESALE GRID'!FJ7*'READ THIS FIRST'!$F$3)</f>
        <v>11.627103813171932</v>
      </c>
      <c r="HA76" s="63"/>
      <c r="HB76" s="63">
        <f>'WORKING WHOLESALE GRID'!FL7-('WORKING WHOLESALE GRID'!FL7*'READ THIS FIRST'!$F$3)</f>
        <v>8.3009670276374798</v>
      </c>
      <c r="HC76" s="63">
        <f>'WORKING WHOLESALE GRID'!FM7-('WORKING WHOLESALE GRID'!FM7*'READ THIS FIRST'!$F$3)</f>
        <v>9.9582920654915341</v>
      </c>
      <c r="HD76" s="63">
        <f>'WORKING WHOLESALE GRID'!FN7-('WORKING WHOLESALE GRID'!FN7*'READ THIS FIRST'!$F$3)</f>
        <v>11.627103813171932</v>
      </c>
      <c r="HE76" s="63">
        <f>'WORKING WHOLESALE GRID'!FO7-('WORKING WHOLESALE GRID'!FO7*'READ THIS FIRST'!$F$3)</f>
        <v>13.301640395678682</v>
      </c>
      <c r="HF76" s="63"/>
      <c r="HG76" s="63">
        <f>'WORKING WHOLESALE GRID'!FQ7-('WORKING WHOLESALE GRID'!FQ7*'READ THIS FIRST'!$F$3)</f>
        <v>9.9582920654915341</v>
      </c>
      <c r="HH76" s="63">
        <f>'WORKING WHOLESALE GRID'!FR7-('WORKING WHOLESALE GRID'!FR7*'READ THIS FIRST'!$F$3)</f>
        <v>11.627103813171932</v>
      </c>
      <c r="HI76" s="63">
        <f>'WORKING WHOLESALE GRID'!FS7-('WORKING WHOLESALE GRID'!FS7*'READ THIS FIRST'!$F$3)</f>
        <v>13.301640395678682</v>
      </c>
      <c r="HJ76" s="63">
        <f>'WORKING WHOLESALE GRID'!FT7-('WORKING WHOLESALE GRID'!FT7*'READ THIS FIRST'!$F$3)</f>
        <v>14.993399313011782</v>
      </c>
      <c r="HK76" s="63"/>
      <c r="HL76" s="63">
        <f>'WORKING WHOLESALE GRID'!FV7-('WORKING WHOLESALE GRID'!FV7*'READ THIS FIRST'!$F$3)</f>
        <v>11.627103813171932</v>
      </c>
      <c r="HM76" s="63">
        <f>'WORKING WHOLESALE GRID'!FW7-('WORKING WHOLESALE GRID'!FW7*'READ THIS FIRST'!$F$3)</f>
        <v>13.301640395678682</v>
      </c>
      <c r="HN76" s="63">
        <f>'WORKING WHOLESALE GRID'!FX7-('WORKING WHOLESALE GRID'!FX7*'READ THIS FIRST'!$F$3)</f>
        <v>14.993399313011782</v>
      </c>
      <c r="HO76" s="63">
        <f>'WORKING WHOLESALE GRID'!FY7-('WORKING WHOLESALE GRID'!FY7*'READ THIS FIRST'!$F$3)</f>
        <v>16.690830565171233</v>
      </c>
      <c r="HP76" s="63"/>
      <c r="HQ76" s="63">
        <f>'WORKING WHOLESALE GRID'!GA7-('WORKING WHOLESALE GRID'!GA7*'READ THIS FIRST'!$F$3)</f>
        <v>13.301640395678682</v>
      </c>
      <c r="HR76" s="63">
        <f>'WORKING WHOLESALE GRID'!GB7-('WORKING WHOLESALE GRID'!GB7*'READ THIS FIRST'!$F$3)</f>
        <v>14.993399313011782</v>
      </c>
      <c r="HS76" s="63">
        <f>'WORKING WHOLESALE GRID'!GC7-('WORKING WHOLESALE GRID'!GC7*'READ THIS FIRST'!$F$3)</f>
        <v>16.690830565171233</v>
      </c>
      <c r="HT76" s="63">
        <f>'WORKING WHOLESALE GRID'!GD7-('WORKING WHOLESALE GRID'!GD7*'READ THIS FIRST'!$F$3)</f>
        <v>17.96201518397562</v>
      </c>
      <c r="HU76" s="63"/>
      <c r="HV76" s="63">
        <f>'WORKING WHOLESALE GRID'!GF7-('WORKING WHOLESALE GRID'!GF7*'READ THIS FIRST'!$F$3)</f>
        <v>14.993399313011782</v>
      </c>
      <c r="HW76" s="63">
        <f>'WORKING WHOLESALE GRID'!GG7-('WORKING WHOLESALE GRID'!GG7*'READ THIS FIRST'!$F$3)</f>
        <v>16.690830565171233</v>
      </c>
      <c r="HX76" s="63">
        <f>'WORKING WHOLESALE GRID'!GH7-('WORKING WHOLESALE GRID'!GH7*'READ THIS FIRST'!$F$3)</f>
        <v>17.96201518397562</v>
      </c>
      <c r="HY76" s="63">
        <f>'WORKING WHOLESALE GRID'!GI7-('WORKING WHOLESALE GRID'!GI7*'READ THIS FIRST'!$F$3)</f>
        <v>19.240699802780004</v>
      </c>
      <c r="HZ76" s="63"/>
      <c r="IA76" s="63">
        <f>'WORKING WHOLESALE GRID'!GK7-('WORKING WHOLESALE GRID'!GK7*'READ THIS FIRST'!$F$3)</f>
        <v>16.690830565171233</v>
      </c>
      <c r="IB76" s="63">
        <f>'WORKING WHOLESALE GRID'!GL7-('WORKING WHOLESALE GRID'!GL7*'READ THIS FIRST'!$F$3)</f>
        <v>17.96201518397562</v>
      </c>
      <c r="IC76" s="63">
        <f>'WORKING WHOLESALE GRID'!GM7-('WORKING WHOLESALE GRID'!GM7*'READ THIS FIRST'!$F$3)</f>
        <v>19.240699802780004</v>
      </c>
      <c r="ID76" s="63">
        <f>'WORKING WHOLESALE GRID'!GN7-('WORKING WHOLESALE GRID'!GN7*'READ THIS FIRST'!$F$3)</f>
        <v>20.526884421584391</v>
      </c>
      <c r="IE76" s="63"/>
      <c r="IF76" s="63">
        <f>'WORKING WHOLESALE GRID'!GP7-('WORKING WHOLESALE GRID'!GP7*'READ THIS FIRST'!$F$3)</f>
        <v>17.96201518397562</v>
      </c>
      <c r="IG76" s="63">
        <f>'WORKING WHOLESALE GRID'!GQ7-('WORKING WHOLESALE GRID'!GQ7*'READ THIS FIRST'!$F$3)</f>
        <v>19.240699802780004</v>
      </c>
      <c r="IH76" s="63">
        <f>'WORKING WHOLESALE GRID'!GR7-('WORKING WHOLESALE GRID'!GR7*'READ THIS FIRST'!$F$3)</f>
        <v>20.526884421584391</v>
      </c>
      <c r="II76" s="63">
        <f>'WORKING WHOLESALE GRID'!GS7-('WORKING WHOLESALE GRID'!GS7*'READ THIS FIRST'!$F$3)</f>
        <v>21.820569040388776</v>
      </c>
      <c r="IJ76" s="63"/>
      <c r="IK76" s="63">
        <f>'WORKING WHOLESALE GRID'!GU7-('WORKING WHOLESALE GRID'!GU7*'READ THIS FIRST'!$F$3)</f>
        <v>19.240699802780004</v>
      </c>
      <c r="IL76" s="63">
        <f>'WORKING WHOLESALE GRID'!GV7-('WORKING WHOLESALE GRID'!GV7*'READ THIS FIRST'!$F$3)</f>
        <v>20.526884421584391</v>
      </c>
      <c r="IM76" s="63">
        <f>'WORKING WHOLESALE GRID'!GW7-('WORKING WHOLESALE GRID'!GW7*'READ THIS FIRST'!$F$3)</f>
        <v>21.820569040388776</v>
      </c>
      <c r="IN76" s="63"/>
      <c r="IO76" s="63"/>
      <c r="IP76" s="63">
        <f>'WORKING WHOLESALE GRID'!GZ7-('WORKING WHOLESALE GRID'!GZ7*'READ THIS FIRST'!$F$3)</f>
        <v>7.9841304944229412</v>
      </c>
      <c r="IQ76" s="63">
        <f>'WORKING WHOLESALE GRID'!HA7-('WORKING WHOLESALE GRID'!HA7*'READ THIS FIRST'!$F$3)</f>
        <v>10.480395749054999</v>
      </c>
      <c r="IR76" s="63">
        <f>'WORKING WHOLESALE GRID'!HB7-('WORKING WHOLESALE GRID'!HB7*'READ THIS FIRST'!$F$3)</f>
        <v>13.006230262535095</v>
      </c>
      <c r="IS76" s="63">
        <f>'WORKING WHOLESALE GRID'!HC7-('WORKING WHOLESALE GRID'!HC7*'READ THIS FIRST'!$F$3)</f>
        <v>15.550372784863233</v>
      </c>
      <c r="IT76" s="63"/>
      <c r="IU76" s="63">
        <f>'WORKING WHOLESALE GRID'!HE7-('WORKING WHOLESALE GRID'!HE7*'READ THIS FIRST'!$F$3)</f>
        <v>18.808451716350508</v>
      </c>
      <c r="IV76" s="63">
        <f>'WORKING WHOLESALE GRID'!HF7-('WORKING WHOLESALE GRID'!HF7*'READ THIS FIRST'!$F$3)</f>
        <v>10.480395749054999</v>
      </c>
      <c r="IW76" s="63">
        <f>'WORKING WHOLESALE GRID'!HG7-('WORKING WHOLESALE GRID'!HG7*'READ THIS FIRST'!$F$3)</f>
        <v>13.006230262535095</v>
      </c>
      <c r="IX76" s="63">
        <f>'WORKING WHOLESALE GRID'!HH7-('WORKING WHOLESALE GRID'!HH7*'READ THIS FIRST'!$F$3)</f>
        <v>15.550372784863233</v>
      </c>
      <c r="IY76" s="63">
        <f>'WORKING WHOLESALE GRID'!HI7-('WORKING WHOLESALE GRID'!HI7*'READ THIS FIRST'!$F$3)</f>
        <v>18.1128233160394</v>
      </c>
      <c r="IZ76" s="63"/>
      <c r="JA76" s="63">
        <f>'WORKING WHOLESALE GRID'!HK7-('WORKING WHOLESALE GRID'!HK7*'READ THIS FIRST'!$F$3)</f>
        <v>13.006230262535095</v>
      </c>
      <c r="JB76" s="63">
        <f>'WORKING WHOLESALE GRID'!HL7-('WORKING WHOLESALE GRID'!HL7*'READ THIS FIRST'!$F$3)</f>
        <v>15.550372784863233</v>
      </c>
      <c r="JC76" s="63">
        <f>'WORKING WHOLESALE GRID'!HM7-('WORKING WHOLESALE GRID'!HM7*'READ THIS FIRST'!$F$3)</f>
        <v>18.1128233160394</v>
      </c>
      <c r="JD76" s="63">
        <f>'WORKING WHOLESALE GRID'!HN7-('WORKING WHOLESALE GRID'!HN7*'READ THIS FIRST'!$F$3)</f>
        <v>20.687819981063608</v>
      </c>
      <c r="JE76" s="63"/>
      <c r="JF76" s="63">
        <f>'WORKING WHOLESALE GRID'!HP7-('WORKING WHOLESALE GRID'!HP7*'READ THIS FIRST'!$F$3)</f>
        <v>15.550372784863233</v>
      </c>
      <c r="JG76" s="63">
        <f>'WORKING WHOLESALE GRID'!HQ7-('WORKING WHOLESALE GRID'!HQ7*'READ THIS FIRST'!$F$3)</f>
        <v>18.1128233160394</v>
      </c>
      <c r="JH76" s="63">
        <f>'WORKING WHOLESALE GRID'!HR7-('WORKING WHOLESALE GRID'!HR7*'READ THIS FIRST'!$F$3)</f>
        <v>20.687819981063608</v>
      </c>
      <c r="JI76" s="63">
        <f>'WORKING WHOLESALE GRID'!HS7-('WORKING WHOLESALE GRID'!HS7*'READ THIS FIRST'!$F$3)</f>
        <v>23.281072154935849</v>
      </c>
      <c r="JJ76" s="63"/>
      <c r="JK76" s="63">
        <f>'WORKING WHOLESALE GRID'!HU7-('WORKING WHOLESALE GRID'!HU7*'READ THIS FIRST'!$F$3)</f>
        <v>18.1128233160394</v>
      </c>
      <c r="JL76" s="63">
        <f>'WORKING WHOLESALE GRID'!HV7-('WORKING WHOLESALE GRID'!HV7*'READ THIS FIRST'!$F$3)</f>
        <v>20.687819981063608</v>
      </c>
      <c r="JM76" s="63">
        <f>'WORKING WHOLESALE GRID'!HW7-('WORKING WHOLESALE GRID'!HW7*'READ THIS FIRST'!$F$3)</f>
        <v>23.281072154935849</v>
      </c>
      <c r="JN76" s="63">
        <f>'WORKING WHOLESALE GRID'!HX7-('WORKING WHOLESALE GRID'!HX7*'READ THIS FIRST'!$F$3)</f>
        <v>25.892579837656136</v>
      </c>
      <c r="JO76" s="63"/>
      <c r="JP76" s="63">
        <f>'WORKING WHOLESALE GRID'!HZ7-('WORKING WHOLESALE GRID'!HZ7*'READ THIS FIRST'!$F$3)</f>
        <v>20.687819981063608</v>
      </c>
      <c r="JQ76" s="63">
        <f>'WORKING WHOLESALE GRID'!IA7-('WORKING WHOLESALE GRID'!IA7*'READ THIS FIRST'!$F$3)</f>
        <v>23.281072154935849</v>
      </c>
      <c r="JR76" s="63">
        <f>'WORKING WHOLESALE GRID'!IB7-('WORKING WHOLESALE GRID'!IB7*'READ THIS FIRST'!$F$3)</f>
        <v>25.892579837656136</v>
      </c>
      <c r="JS76" s="63">
        <f>'WORKING WHOLESALE GRID'!IC7-('WORKING WHOLESALE GRID'!IC7*'READ THIS FIRST'!$F$3)</f>
        <v>28.160167669880323</v>
      </c>
      <c r="JT76" s="63"/>
      <c r="JU76" s="63">
        <f>'WORKING WHOLESALE GRID'!IE7-('WORKING WHOLESALE GRID'!IE7*'READ THIS FIRST'!$F$3)</f>
        <v>23.281072154935849</v>
      </c>
      <c r="JV76" s="63">
        <f>'WORKING WHOLESALE GRID'!IF7-('WORKING WHOLESALE GRID'!IF7*'READ THIS FIRST'!$F$3)</f>
        <v>25.892579837656136</v>
      </c>
      <c r="JW76" s="63">
        <f>'WORKING WHOLESALE GRID'!IG7-('WORKING WHOLESALE GRID'!IG7*'READ THIS FIRST'!$F$3)</f>
        <v>28.160167669880323</v>
      </c>
      <c r="JX76" s="63">
        <f>'WORKING WHOLESALE GRID'!IH7-('WORKING WHOLESALE GRID'!IH7*'READ THIS FIRST'!$F$3)</f>
        <v>30.442755502104497</v>
      </c>
      <c r="JY76" s="63"/>
      <c r="JZ76" s="63">
        <f>'WORKING WHOLESALE GRID'!IJ7-('WORKING WHOLESALE GRID'!IJ7*'READ THIS FIRST'!$F$3)</f>
        <v>25.892579837656136</v>
      </c>
      <c r="KA76" s="63">
        <f>'WORKING WHOLESALE GRID'!IK7-('WORKING WHOLESALE GRID'!IK7*'READ THIS FIRST'!$F$3)</f>
        <v>28.160167669880323</v>
      </c>
      <c r="KB76" s="63">
        <f>'WORKING WHOLESALE GRID'!IL7-('WORKING WHOLESALE GRID'!IL7*'READ THIS FIRST'!$F$3)</f>
        <v>30.442755502104497</v>
      </c>
      <c r="KC76" s="63">
        <f>'WORKING WHOLESALE GRID'!IM7-('WORKING WHOLESALE GRID'!IM7*'READ THIS FIRST'!$F$3)</f>
        <v>32.740343334328685</v>
      </c>
      <c r="KD76" s="63"/>
      <c r="KE76" s="63">
        <f>'WORKING WHOLESALE GRID'!IO7-('WORKING WHOLESALE GRID'!IO7*'READ THIS FIRST'!$F$3)</f>
        <v>28.160167669880323</v>
      </c>
      <c r="KF76" s="63">
        <f>'WORKING WHOLESALE GRID'!IP7-('WORKING WHOLESALE GRID'!IP7*'READ THIS FIRST'!$F$3)</f>
        <v>30.442755502104497</v>
      </c>
      <c r="KG76" s="63">
        <f>'WORKING WHOLESALE GRID'!IQ7-('WORKING WHOLESALE GRID'!IQ7*'READ THIS FIRST'!$F$3)</f>
        <v>32.740343334328685</v>
      </c>
      <c r="KH76" s="63">
        <f>'WORKING WHOLESALE GRID'!IR7-('WORKING WHOLESALE GRID'!IR7*'READ THIS FIRST'!$F$3)</f>
        <v>35.05293116655286</v>
      </c>
      <c r="KI76" s="63"/>
      <c r="KJ76" s="63">
        <f>'WORKING WHOLESALE GRID'!IT7-('WORKING WHOLESALE GRID'!IT7*'READ THIS FIRST'!$F$3)</f>
        <v>30.442755502104497</v>
      </c>
      <c r="KK76" s="63">
        <f>'WORKING WHOLESALE GRID'!IU7-('WORKING WHOLESALE GRID'!IU7*'READ THIS FIRST'!$F$3)</f>
        <v>32.740343334328685</v>
      </c>
      <c r="KL76" s="63">
        <f>'WORKING WHOLESALE GRID'!IV7-('WORKING WHOLESALE GRID'!IV7*'READ THIS FIRST'!$F$3)</f>
        <v>35.05293116655286</v>
      </c>
      <c r="KM76" s="63"/>
      <c r="KN76" s="63"/>
      <c r="KO76" s="23"/>
      <c r="KP76" s="23"/>
      <c r="KQ76" s="23"/>
      <c r="KR76" s="30" t="s">
        <v>72</v>
      </c>
      <c r="KS76" s="30" t="s">
        <v>72</v>
      </c>
      <c r="KT76" s="31" t="s">
        <v>72</v>
      </c>
      <c r="KU76" s="32" t="s">
        <v>72</v>
      </c>
      <c r="KV76" s="33" t="s">
        <v>72</v>
      </c>
    </row>
    <row r="77" spans="2:308" s="6" customFormat="1" ht="14.5" hidden="1" customHeight="1" x14ac:dyDescent="0.35">
      <c r="B77" s="663"/>
      <c r="C77" s="24">
        <v>50</v>
      </c>
      <c r="D77" s="25"/>
      <c r="E77" s="26"/>
      <c r="F77" s="26"/>
      <c r="G77" s="26"/>
      <c r="H77" s="26"/>
      <c r="I77" s="26"/>
      <c r="J77" s="26"/>
      <c r="K77" s="26"/>
      <c r="L77" s="26"/>
      <c r="M77" s="26"/>
      <c r="N77" s="26"/>
      <c r="O77" s="26"/>
      <c r="P77" s="26"/>
      <c r="Q77" s="26"/>
      <c r="R77" s="26"/>
      <c r="S77" s="26"/>
      <c r="T77" s="26"/>
      <c r="U77" s="538"/>
      <c r="V77" s="513"/>
      <c r="W77" s="508"/>
      <c r="X77" s="508"/>
      <c r="Y77" s="508"/>
      <c r="Z77" s="26"/>
      <c r="AA77" s="26"/>
      <c r="AB77" s="26"/>
      <c r="AC77" s="26"/>
      <c r="AD77" s="26"/>
      <c r="AE77" s="26"/>
      <c r="AF77" s="26"/>
      <c r="AG77" s="26"/>
      <c r="AH77" s="26"/>
      <c r="AI77" s="26"/>
      <c r="AJ77" s="26"/>
      <c r="AK77" s="26"/>
      <c r="AL77" s="26"/>
      <c r="AM77" s="26"/>
      <c r="AN77" s="26"/>
      <c r="AO77" s="26"/>
      <c r="AP77" s="26"/>
      <c r="AQ77" s="26"/>
      <c r="AR77" s="26"/>
      <c r="AS77" s="26"/>
      <c r="AT77" s="63">
        <f>'WORKING WHOLESALE GRID'!D8-('WORKING WHOLESALE GRID'!D8*'READ THIS FIRST'!$F$3)</f>
        <v>2.1986791717532475</v>
      </c>
      <c r="AU77" s="63">
        <f>'WORKING WHOLESALE GRID'!E8-('WORKING WHOLESALE GRID'!E8*'READ THIS FIRST'!$F$3)</f>
        <v>2.9078439339826847</v>
      </c>
      <c r="AV77" s="63">
        <f>'WORKING WHOLESALE GRID'!F8-('WORKING WHOLESALE GRID'!F8*'READ THIS FIRST'!$F$3)</f>
        <v>3.6168634386363641</v>
      </c>
      <c r="AW77" s="63">
        <f>'WORKING WHOLESALE GRID'!G8-('WORKING WHOLESALE GRID'!G8*'READ THIS FIRST'!$F$3)</f>
        <v>4.3368136857142865</v>
      </c>
      <c r="AX77" s="63">
        <f>'WORKING WHOLESALE GRID'!H8-('WORKING WHOLESALE GRID'!H8*'READ THIS FIRST'!$F$3)</f>
        <v>3.6078439339826849</v>
      </c>
      <c r="AY77" s="63">
        <f>'WORKING WHOLESALE GRID'!I8-('WORKING WHOLESALE GRID'!I8*'READ THIS FIRST'!$F$3)</f>
        <v>5.2240800920346331</v>
      </c>
      <c r="AZ77" s="63">
        <f>'WORKING WHOLESALE GRID'!J8-('WORKING WHOLESALE GRID'!J8*'READ THIS FIRST'!$F$3)</f>
        <v>2.9078439339826847</v>
      </c>
      <c r="BA77" s="63">
        <f>'WORKING WHOLESALE GRID'!K8-('WORKING WHOLESALE GRID'!K8*'READ THIS FIRST'!$F$3)</f>
        <v>3.6168634386363641</v>
      </c>
      <c r="BB77" s="63">
        <f>'WORKING WHOLESALE GRID'!L8-('WORKING WHOLESALE GRID'!L8*'READ THIS FIRST'!$F$3)</f>
        <v>4.3368136857142865</v>
      </c>
      <c r="BC77" s="63">
        <f>'WORKING WHOLESALE GRID'!M8-('WORKING WHOLESALE GRID'!M8*'READ THIS FIRST'!$F$3)</f>
        <v>5.0621696752164516</v>
      </c>
      <c r="BD77" s="63">
        <f>'WORKING WHOLESALE GRID'!N8-('WORKING WHOLESALE GRID'!N8*'READ THIS FIRST'!$F$3)</f>
        <v>4.3168634386363642</v>
      </c>
      <c r="BE77" s="63">
        <f>'WORKING WHOLESALE GRID'!O8-('WORKING WHOLESALE GRID'!O8*'READ THIS FIRST'!$F$3)</f>
        <v>3.6168634386363641</v>
      </c>
      <c r="BF77" s="63">
        <f>'WORKING WHOLESALE GRID'!P8-('WORKING WHOLESALE GRID'!P8*'READ THIS FIRST'!$F$3)</f>
        <v>4.3368136857142865</v>
      </c>
      <c r="BG77" s="63">
        <f>'WORKING WHOLESALE GRID'!Q8-('WORKING WHOLESALE GRID'!Q8*'READ THIS FIRST'!$F$3)</f>
        <v>5.0621696752164516</v>
      </c>
      <c r="BH77" s="63">
        <f>'WORKING WHOLESALE GRID'!R8-('WORKING WHOLESALE GRID'!R8*'READ THIS FIRST'!$F$3)</f>
        <v>5.7873024071428558</v>
      </c>
      <c r="BI77" s="63">
        <f>'WORKING WHOLESALE GRID'!S8-('WORKING WHOLESALE GRID'!S8*'READ THIS FIRST'!$F$3)</f>
        <v>5.0368136857142858</v>
      </c>
      <c r="BJ77" s="63">
        <f>'WORKING WHOLESALE GRID'!T8-('WORKING WHOLESALE GRID'!T8*'READ THIS FIRST'!$F$3)</f>
        <v>4.3368136857142865</v>
      </c>
      <c r="BK77" s="63">
        <f>'WORKING WHOLESALE GRID'!U8-('WORKING WHOLESALE GRID'!U8*'READ THIS FIRST'!$F$3)</f>
        <v>5.0621696752164516</v>
      </c>
      <c r="BL77" s="63">
        <f>'WORKING WHOLESALE GRID'!V8-('WORKING WHOLESALE GRID'!V8*'READ THIS FIRST'!$F$3)</f>
        <v>5.7873024071428558</v>
      </c>
      <c r="BM77" s="63">
        <f>'WORKING WHOLESALE GRID'!W8-('WORKING WHOLESALE GRID'!W8*'READ THIS FIRST'!$F$3)</f>
        <v>6.5234438814935096</v>
      </c>
      <c r="BN77" s="63">
        <f>'WORKING WHOLESALE GRID'!X8-('WORKING WHOLESALE GRID'!X8*'READ THIS FIRST'!$F$3)</f>
        <v>5.7621696752164517</v>
      </c>
      <c r="BO77" s="63">
        <f>'WORKING WHOLESALE GRID'!Y8-('WORKING WHOLESALE GRID'!Y8*'READ THIS FIRST'!$F$3)</f>
        <v>5.0621696752164516</v>
      </c>
      <c r="BP77" s="63">
        <f>'WORKING WHOLESALE GRID'!Z8-('WORKING WHOLESALE GRID'!Z8*'READ THIS FIRST'!$F$3)</f>
        <v>5.7873024071428558</v>
      </c>
      <c r="BQ77" s="63">
        <f>'WORKING WHOLESALE GRID'!AA8-('WORKING WHOLESALE GRID'!AA8*'READ THIS FIRST'!$F$3)</f>
        <v>6.5234438814935096</v>
      </c>
      <c r="BR77" s="63">
        <f>'WORKING WHOLESALE GRID'!AB8-('WORKING WHOLESALE GRID'!AB8*'READ THIS FIRST'!$F$3)</f>
        <v>7.2649910982683963</v>
      </c>
      <c r="BS77" s="63">
        <f>'WORKING WHOLESALE GRID'!AC8-('WORKING WHOLESALE GRID'!AC8*'READ THIS FIRST'!$F$3)</f>
        <v>6.487302407142856</v>
      </c>
      <c r="BT77" s="63">
        <f>'WORKING WHOLESALE GRID'!AD8-('WORKING WHOLESALE GRID'!AD8*'READ THIS FIRST'!$F$3)</f>
        <v>5.7873024071428558</v>
      </c>
      <c r="BU77" s="63">
        <f>'WORKING WHOLESALE GRID'!AE8-('WORKING WHOLESALE GRID'!AE8*'READ THIS FIRST'!$F$3)</f>
        <v>6.5234438814935096</v>
      </c>
      <c r="BV77" s="63">
        <f>'WORKING WHOLESALE GRID'!AF8-('WORKING WHOLESALE GRID'!AF8*'READ THIS FIRST'!$F$3)</f>
        <v>7.2649910982683963</v>
      </c>
      <c r="BW77" s="63">
        <f>'WORKING WHOLESALE GRID'!AG8-('WORKING WHOLESALE GRID'!AG8*'READ THIS FIRST'!$F$3)</f>
        <v>8.0222888264069248</v>
      </c>
      <c r="BX77" s="63">
        <f>'WORKING WHOLESALE GRID'!AH8-('WORKING WHOLESALE GRID'!AH8*'READ THIS FIRST'!$F$3)</f>
        <v>7.2234438814935089</v>
      </c>
      <c r="BY77" s="63">
        <f>'WORKING WHOLESALE GRID'!AI8-('WORKING WHOLESALE GRID'!AI8*'READ THIS FIRST'!$F$3)</f>
        <v>6.5234438814935096</v>
      </c>
      <c r="BZ77" s="63">
        <f>'WORKING WHOLESALE GRID'!AJ8-('WORKING WHOLESALE GRID'!AJ8*'READ THIS FIRST'!$F$3)</f>
        <v>7.2649910982683963</v>
      </c>
      <c r="CA77" s="63">
        <f>'WORKING WHOLESALE GRID'!AK8-('WORKING WHOLESALE GRID'!AK8*'READ THIS FIRST'!$F$3)</f>
        <v>8.0222888264069248</v>
      </c>
      <c r="CB77" s="63">
        <f>'WORKING WHOLESALE GRID'!AL8-('WORKING WHOLESALE GRID'!AL8*'READ THIS FIRST'!$F$3)</f>
        <v>8.7850865545454511</v>
      </c>
      <c r="CC77" s="63">
        <f>'WORKING WHOLESALE GRID'!AM8-('WORKING WHOLESALE GRID'!AM8*'READ THIS FIRST'!$F$3)</f>
        <v>7.9649910982683965</v>
      </c>
      <c r="CD77" s="63">
        <f>'WORKING WHOLESALE GRID'!AN8-('WORKING WHOLESALE GRID'!AN8*'READ THIS FIRST'!$F$3)</f>
        <v>7.2649910982683963</v>
      </c>
      <c r="CE77" s="63">
        <f>'WORKING WHOLESALE GRID'!AO8-('WORKING WHOLESALE GRID'!AO8*'READ THIS FIRST'!$F$3)</f>
        <v>8.0222888264069248</v>
      </c>
      <c r="CF77" s="63">
        <f>'WORKING WHOLESALE GRID'!AP8-('WORKING WHOLESALE GRID'!AP8*'READ THIS FIRST'!$F$3)</f>
        <v>8.7850865545454511</v>
      </c>
      <c r="CG77" s="63">
        <f>'WORKING WHOLESALE GRID'!AQ8-('WORKING WHOLESALE GRID'!AQ8*'READ THIS FIRST'!$F$3)</f>
        <v>9.5533842826839788</v>
      </c>
      <c r="CH77" s="63">
        <f>'WORKING WHOLESALE GRID'!AR8-('WORKING WHOLESALE GRID'!AR8*'READ THIS FIRST'!$F$3)</f>
        <v>8.722288826406924</v>
      </c>
      <c r="CI77" s="63">
        <f>'WORKING WHOLESALE GRID'!AS8-('WORKING WHOLESALE GRID'!AS8*'READ THIS FIRST'!$F$3)</f>
        <v>8.0222888264069248</v>
      </c>
      <c r="CJ77" s="63">
        <f>'WORKING WHOLESALE GRID'!AT8-('WORKING WHOLESALE GRID'!AT8*'READ THIS FIRST'!$F$3)</f>
        <v>8.7850865545454511</v>
      </c>
      <c r="CK77" s="63">
        <f>'WORKING WHOLESALE GRID'!AU8-('WORKING WHOLESALE GRID'!AU8*'READ THIS FIRST'!$F$3)</f>
        <v>9.5533842826839788</v>
      </c>
      <c r="CL77" s="63">
        <f>'WORKING WHOLESALE GRID'!AV8-('WORKING WHOLESALE GRID'!AV8*'READ THIS FIRST'!$F$3)</f>
        <v>10.327182010822508</v>
      </c>
      <c r="CM77" s="63">
        <f>'WORKING WHOLESALE GRID'!AW8-('WORKING WHOLESALE GRID'!AW8*'READ THIS FIRST'!$F$3)</f>
        <v>9.4850865545454521</v>
      </c>
      <c r="CN77" s="63">
        <f>'WORKING WHOLESALE GRID'!AX8-('WORKING WHOLESALE GRID'!AX8*'READ THIS FIRST'!$F$3)</f>
        <v>8.7850865545454511</v>
      </c>
      <c r="CO77" s="63">
        <f>'WORKING WHOLESALE GRID'!AY8-('WORKING WHOLESALE GRID'!AY8*'READ THIS FIRST'!$F$3)</f>
        <v>9.5533842826839788</v>
      </c>
      <c r="CP77" s="63">
        <f>'WORKING WHOLESALE GRID'!AZ8-('WORKING WHOLESALE GRID'!AZ8*'READ THIS FIRST'!$F$3)</f>
        <v>10.327182010822508</v>
      </c>
      <c r="CQ77" s="63"/>
      <c r="CR77" s="63">
        <f>'WORKING WHOLESALE GRID'!BB8-('WORKING WHOLESALE GRID'!BB8*'READ THIS FIRST'!$F$3)</f>
        <v>10.25338428268398</v>
      </c>
      <c r="CS77" s="63">
        <f>'WORKING WHOLESALE GRID'!BC8-('WORKING WHOLESALE GRID'!BC8*'READ THIS FIRST'!$F$3)</f>
        <v>2.2820646330032472</v>
      </c>
      <c r="CT77" s="63">
        <f>'WORKING WHOLESALE GRID'!BD8-('WORKING WHOLESALE GRID'!BD8*'READ THIS FIRST'!$F$3)</f>
        <v>2.9962163089826848</v>
      </c>
      <c r="CU77" s="63">
        <f>'WORKING WHOLESALE GRID'!BE8-('WORKING WHOLESALE GRID'!BE8*'READ THIS FIRST'!$F$3)</f>
        <v>3.7141516523863638</v>
      </c>
      <c r="CV77" s="63">
        <f>'WORKING WHOLESALE GRID'!BF8-('WORKING WHOLESALE GRID'!BF8*'READ THIS FIRST'!$F$3)</f>
        <v>4.4411454132142865</v>
      </c>
      <c r="CW77" s="63">
        <f>'WORKING WHOLESALE GRID'!BG8-('WORKING WHOLESALE GRID'!BG8*'READ THIS FIRST'!$F$3)</f>
        <v>4.0962163089826849</v>
      </c>
      <c r="CX77" s="63">
        <f>'WORKING WHOLESALE GRID'!BH8-('WORKING WHOLESALE GRID'!BH8*'READ THIS FIRST'!$F$3)</f>
        <v>5.3734312030346327</v>
      </c>
      <c r="CY77" s="63">
        <f>'WORKING WHOLESALE GRID'!BI8-('WORKING WHOLESALE GRID'!BI8*'READ THIS FIRST'!$F$3)</f>
        <v>2.9962163089826848</v>
      </c>
      <c r="CZ77" s="63">
        <f>'WORKING WHOLESALE GRID'!BJ8-('WORKING WHOLESALE GRID'!BJ8*'READ THIS FIRST'!$F$3)</f>
        <v>3.7141516523863638</v>
      </c>
      <c r="DA77" s="63">
        <f>'WORKING WHOLESALE GRID'!BK8-('WORKING WHOLESALE GRID'!BK8*'READ THIS FIRST'!$F$3)</f>
        <v>4.4411454132142865</v>
      </c>
      <c r="DB77" s="63">
        <f>'WORKING WHOLESALE GRID'!BL8-('WORKING WHOLESALE GRID'!BL8*'READ THIS FIRST'!$F$3)</f>
        <v>5.173606341466451</v>
      </c>
      <c r="DC77" s="63">
        <f>'WORKING WHOLESALE GRID'!BM8-('WORKING WHOLESALE GRID'!BM8*'READ THIS FIRST'!$F$3)</f>
        <v>4.8141516523863634</v>
      </c>
      <c r="DD77" s="63">
        <f>'WORKING WHOLESALE GRID'!BN8-('WORKING WHOLESALE GRID'!BN8*'READ THIS FIRST'!$F$3)</f>
        <v>3.7141516523863638</v>
      </c>
      <c r="DE77" s="63">
        <f>'WORKING WHOLESALE GRID'!BO8-('WORKING WHOLESALE GRID'!BO8*'READ THIS FIRST'!$F$3)</f>
        <v>4.4411454132142865</v>
      </c>
      <c r="DF77" s="63">
        <f>'WORKING WHOLESALE GRID'!BP8-('WORKING WHOLESALE GRID'!BP8*'READ THIS FIRST'!$F$3)</f>
        <v>5.173606341466451</v>
      </c>
      <c r="DG77" s="63">
        <f>'WORKING WHOLESALE GRID'!BQ8-('WORKING WHOLESALE GRID'!BQ8*'READ THIS FIRST'!$F$3)</f>
        <v>5.9078755871428577</v>
      </c>
      <c r="DH77" s="63">
        <f>'WORKING WHOLESALE GRID'!BR8-('WORKING WHOLESALE GRID'!BR8*'READ THIS FIRST'!$F$3)</f>
        <v>5.5411454132142861</v>
      </c>
      <c r="DI77" s="63">
        <f>'WORKING WHOLESALE GRID'!BS8-('WORKING WHOLESALE GRID'!BS8*'READ THIS FIRST'!$F$3)</f>
        <v>4.4411454132142865</v>
      </c>
      <c r="DJ77" s="63">
        <f>'WORKING WHOLESALE GRID'!BT8-('WORKING WHOLESALE GRID'!BT8*'READ THIS FIRST'!$F$3)</f>
        <v>5.173606341466451</v>
      </c>
      <c r="DK77" s="63">
        <f>'WORKING WHOLESALE GRID'!BU8-('WORKING WHOLESALE GRID'!BU8*'READ THIS FIRST'!$F$3)</f>
        <v>5.9078755871428577</v>
      </c>
      <c r="DL77" s="63">
        <f>'WORKING WHOLESALE GRID'!BV8-('WORKING WHOLESALE GRID'!BV8*'READ THIS FIRST'!$F$3)</f>
        <v>6.6492747002435078</v>
      </c>
      <c r="DM77" s="63">
        <f>'WORKING WHOLESALE GRID'!BW8-('WORKING WHOLESALE GRID'!BW8*'READ THIS FIRST'!$F$3)</f>
        <v>6.2736063414664507</v>
      </c>
      <c r="DN77" s="63">
        <f>'WORKING WHOLESALE GRID'!BX8-('WORKING WHOLESALE GRID'!BX8*'READ THIS FIRST'!$F$3)</f>
        <v>5.173606341466451</v>
      </c>
      <c r="DO77" s="63">
        <f>'WORKING WHOLESALE GRID'!BY8-('WORKING WHOLESALE GRID'!BY8*'READ THIS FIRST'!$F$3)</f>
        <v>5.9078755871428577</v>
      </c>
      <c r="DP77" s="63">
        <f>'WORKING WHOLESALE GRID'!BZ8-('WORKING WHOLESALE GRID'!BZ8*'READ THIS FIRST'!$F$3)</f>
        <v>6.6492747002435078</v>
      </c>
      <c r="DQ77" s="63">
        <f>'WORKING WHOLESALE GRID'!CA8-('WORKING WHOLESALE GRID'!CA8*'READ THIS FIRST'!$F$3)</f>
        <v>7.3981111307683971</v>
      </c>
      <c r="DR77" s="63">
        <f>'WORKING WHOLESALE GRID'!CB8-('WORKING WHOLESALE GRID'!CB8*'READ THIS FIRST'!$F$3)</f>
        <v>7.0078755871428573</v>
      </c>
      <c r="DS77" s="63">
        <f>'WORKING WHOLESALE GRID'!CC8-('WORKING WHOLESALE GRID'!CC8*'READ THIS FIRST'!$F$3)</f>
        <v>5.9078755871428577</v>
      </c>
      <c r="DT77" s="63">
        <f>'WORKING WHOLESALE GRID'!CD8-('WORKING WHOLESALE GRID'!CD8*'READ THIS FIRST'!$F$3)</f>
        <v>6.6492747002435078</v>
      </c>
      <c r="DU77" s="63">
        <f>'WORKING WHOLESALE GRID'!CE8-('WORKING WHOLESALE GRID'!CE8*'READ THIS FIRST'!$F$3)</f>
        <v>7.3981111307683971</v>
      </c>
      <c r="DV77" s="63">
        <f>'WORKING WHOLESALE GRID'!CF8-('WORKING WHOLESALE GRID'!CF8*'READ THIS FIRST'!$F$3)</f>
        <v>8.1560181039069271</v>
      </c>
      <c r="DW77" s="63">
        <f>'WORKING WHOLESALE GRID'!CG8-('WORKING WHOLESALE GRID'!CG8*'READ THIS FIRST'!$F$3)</f>
        <v>7.7492747002435074</v>
      </c>
      <c r="DX77" s="63">
        <f>'WORKING WHOLESALE GRID'!CH8-('WORKING WHOLESALE GRID'!CH8*'READ THIS FIRST'!$F$3)</f>
        <v>6.6492747002435078</v>
      </c>
      <c r="DY77" s="63">
        <f>'WORKING WHOLESALE GRID'!CI8-('WORKING WHOLESALE GRID'!CI8*'READ THIS FIRST'!$F$3)</f>
        <v>7.3981111307683971</v>
      </c>
      <c r="DZ77" s="63">
        <f>'WORKING WHOLESALE GRID'!CJ8-('WORKING WHOLESALE GRID'!CJ8*'READ THIS FIRST'!$F$3)</f>
        <v>8.1560181039069271</v>
      </c>
      <c r="EA77" s="63">
        <f>'WORKING WHOLESALE GRID'!CK8-('WORKING WHOLESALE GRID'!CK8*'READ THIS FIRST'!$F$3)</f>
        <v>8.9194250770454531</v>
      </c>
      <c r="EB77" s="63">
        <f>'WORKING WHOLESALE GRID'!CL8-('WORKING WHOLESALE GRID'!CL8*'READ THIS FIRST'!$F$3)</f>
        <v>8.4981111307683967</v>
      </c>
      <c r="EC77" s="63">
        <f>'WORKING WHOLESALE GRID'!CM8-('WORKING WHOLESALE GRID'!CM8*'READ THIS FIRST'!$F$3)</f>
        <v>7.3981111307683971</v>
      </c>
      <c r="ED77" s="63">
        <f>'WORKING WHOLESALE GRID'!CN8-('WORKING WHOLESALE GRID'!CN8*'READ THIS FIRST'!$F$3)</f>
        <v>8.1560181039069271</v>
      </c>
      <c r="EE77" s="63">
        <f>'WORKING WHOLESALE GRID'!CO8-('WORKING WHOLESALE GRID'!CO8*'READ THIS FIRST'!$F$3)</f>
        <v>8.9194250770454531</v>
      </c>
      <c r="EF77" s="63">
        <f>'WORKING WHOLESALE GRID'!CP8-('WORKING WHOLESALE GRID'!CP8*'READ THIS FIRST'!$F$3)</f>
        <v>9.6883320501839822</v>
      </c>
      <c r="EG77" s="63">
        <f>'WORKING WHOLESALE GRID'!CQ8-('WORKING WHOLESALE GRID'!CQ8*'READ THIS FIRST'!$F$3)</f>
        <v>9.2560181039069267</v>
      </c>
      <c r="EH77" s="63">
        <f>'WORKING WHOLESALE GRID'!CR8-('WORKING WHOLESALE GRID'!CR8*'READ THIS FIRST'!$F$3)</f>
        <v>8.1560181039069271</v>
      </c>
      <c r="EI77" s="63">
        <f>'WORKING WHOLESALE GRID'!CS8-('WORKING WHOLESALE GRID'!CS8*'READ THIS FIRST'!$F$3)</f>
        <v>8.9194250770454531</v>
      </c>
      <c r="EJ77" s="63">
        <f>'WORKING WHOLESALE GRID'!CT8-('WORKING WHOLESALE GRID'!CT8*'READ THIS FIRST'!$F$3)</f>
        <v>9.6883320501839822</v>
      </c>
      <c r="EK77" s="63">
        <f>'WORKING WHOLESALE GRID'!CU8-('WORKING WHOLESALE GRID'!CU8*'READ THIS FIRST'!$F$3)</f>
        <v>10.462739023322513</v>
      </c>
      <c r="EL77" s="63">
        <f>'WORKING WHOLESALE GRID'!CV8-('WORKING WHOLESALE GRID'!CV8*'READ THIS FIRST'!$F$3)</f>
        <v>10.019425077045453</v>
      </c>
      <c r="EM77" s="63">
        <f>'WORKING WHOLESALE GRID'!CW8-('WORKING WHOLESALE GRID'!CW8*'READ THIS FIRST'!$F$3)</f>
        <v>8.9194250770454531</v>
      </c>
      <c r="EN77" s="63">
        <f>'WORKING WHOLESALE GRID'!CX8-('WORKING WHOLESALE GRID'!CX8*'READ THIS FIRST'!$F$3)</f>
        <v>9.6883320501839822</v>
      </c>
      <c r="EO77" s="63">
        <f>'WORKING WHOLESALE GRID'!CY8-('WORKING WHOLESALE GRID'!CY8*'READ THIS FIRST'!$F$3)</f>
        <v>10.462739023322513</v>
      </c>
      <c r="EP77" s="63"/>
      <c r="EQ77" s="63">
        <f>'WORKING WHOLESALE GRID'!DA8-('WORKING WHOLESALE GRID'!DA8*'READ THIS FIRST'!$F$3)</f>
        <v>10.788332050183982</v>
      </c>
      <c r="ER77" s="63">
        <f>'WORKING WHOLESALE GRID'!DB8-('WORKING WHOLESALE GRID'!DB8*'READ THIS FIRST'!$F$3)</f>
        <v>2.4619233467532471</v>
      </c>
      <c r="ES77" s="63">
        <f>'WORKING WHOLESALE GRID'!DC8-('WORKING WHOLESALE GRID'!DC8*'READ THIS FIRST'!$F$3)</f>
        <v>3.2103364339826843</v>
      </c>
      <c r="ET77" s="63">
        <f>'WORKING WHOLESALE GRID'!DD8-('WORKING WHOLESALE GRID'!DD8*'READ THIS FIRST'!$F$3)</f>
        <v>3.9698297636363642</v>
      </c>
      <c r="EU77" s="63">
        <f>'WORKING WHOLESALE GRID'!DE8-('WORKING WHOLESALE GRID'!DE8*'READ THIS FIRST'!$F$3)</f>
        <v>4.7349043357142868</v>
      </c>
      <c r="EV77" s="63">
        <f>'WORKING WHOLESALE GRID'!DF8-('WORKING WHOLESALE GRID'!DF8*'READ THIS FIRST'!$F$3)</f>
        <v>3.9103364339826845</v>
      </c>
      <c r="EW77" s="63">
        <f>'WORKING WHOLESALE GRID'!DG8-('WORKING WHOLESALE GRID'!DG8*'READ THIS FIRST'!$F$3)</f>
        <v>5.7507975520346335</v>
      </c>
      <c r="EX77" s="63">
        <f>'WORKING WHOLESALE GRID'!DH8-('WORKING WHOLESALE GRID'!DH8*'READ THIS FIRST'!$F$3)</f>
        <v>3.2103364339826843</v>
      </c>
      <c r="EY77" s="63">
        <f>'WORKING WHOLESALE GRID'!DI8-('WORKING WHOLESALE GRID'!DI8*'READ THIS FIRST'!$F$3)</f>
        <v>3.9698297636363642</v>
      </c>
      <c r="EZ77" s="63">
        <f>'WORKING WHOLESALE GRID'!DJ8-('WORKING WHOLESALE GRID'!DJ8*'READ THIS FIRST'!$F$3)</f>
        <v>4.7349043357142868</v>
      </c>
      <c r="FA77" s="63">
        <f>'WORKING WHOLESALE GRID'!DK8-('WORKING WHOLESALE GRID'!DK8*'READ THIS FIRST'!$F$3)</f>
        <v>5.50556015021645</v>
      </c>
      <c r="FB77" s="63">
        <f>'WORKING WHOLESALE GRID'!DL8-('WORKING WHOLESALE GRID'!DL8*'READ THIS FIRST'!$F$3)</f>
        <v>6.1698297636363639</v>
      </c>
      <c r="FC77" s="63">
        <f>'WORKING WHOLESALE GRID'!DM8-('WORKING WHOLESALE GRID'!DM8*'READ THIS FIRST'!$F$3)</f>
        <v>3.9698297636363642</v>
      </c>
      <c r="FD77" s="63">
        <f>'WORKING WHOLESALE GRID'!DN8-('WORKING WHOLESALE GRID'!DN8*'READ THIS FIRST'!$F$3)</f>
        <v>4.7349043357142868</v>
      </c>
      <c r="FE77" s="63">
        <f>'WORKING WHOLESALE GRID'!DO8-('WORKING WHOLESALE GRID'!DO8*'READ THIS FIRST'!$F$3)</f>
        <v>5.50556015021645</v>
      </c>
      <c r="FF77" s="63">
        <f>'WORKING WHOLESALE GRID'!DP8-('WORKING WHOLESALE GRID'!DP8*'READ THIS FIRST'!$F$3)</f>
        <v>6.2817972071428576</v>
      </c>
      <c r="FG77" s="63">
        <f>'WORKING WHOLESALE GRID'!DQ8-('WORKING WHOLESALE GRID'!DQ8*'READ THIS FIRST'!$F$3)</f>
        <v>6.9349043357142861</v>
      </c>
      <c r="FH77" s="63">
        <f>'WORKING WHOLESALE GRID'!DR8-('WORKING WHOLESALE GRID'!DR8*'READ THIS FIRST'!$F$3)</f>
        <v>4.7349043357142868</v>
      </c>
      <c r="FI77" s="63">
        <f>'WORKING WHOLESALE GRID'!DS8-('WORKING WHOLESALE GRID'!DS8*'READ THIS FIRST'!$F$3)</f>
        <v>5.50556015021645</v>
      </c>
      <c r="FJ77" s="63">
        <f>'WORKING WHOLESALE GRID'!DT8-('WORKING WHOLESALE GRID'!DT8*'READ THIS FIRST'!$F$3)</f>
        <v>6.2817972071428576</v>
      </c>
      <c r="FK77" s="63">
        <f>'WORKING WHOLESALE GRID'!DU8-('WORKING WHOLESALE GRID'!DU8*'READ THIS FIRST'!$F$3)</f>
        <v>7.057960506493508</v>
      </c>
      <c r="FL77" s="63">
        <f>'WORKING WHOLESALE GRID'!DV8-('WORKING WHOLESALE GRID'!DV8*'READ THIS FIRST'!$F$3)</f>
        <v>7.7055601502164492</v>
      </c>
      <c r="FM77" s="63">
        <f>'WORKING WHOLESALE GRID'!DW8-('WORKING WHOLESALE GRID'!DW8*'READ THIS FIRST'!$F$3)</f>
        <v>5.50556015021645</v>
      </c>
      <c r="FN77" s="63">
        <f>'WORKING WHOLESALE GRID'!DX8-('WORKING WHOLESALE GRID'!DX8*'READ THIS FIRST'!$F$3)</f>
        <v>6.2817972071428576</v>
      </c>
      <c r="FO77" s="63">
        <f>'WORKING WHOLESALE GRID'!DY8-('WORKING WHOLESALE GRID'!DY8*'READ THIS FIRST'!$F$3)</f>
        <v>7.057960506493508</v>
      </c>
      <c r="FP77" s="63">
        <f>'WORKING WHOLESALE GRID'!DZ8-('WORKING WHOLESALE GRID'!DZ8*'READ THIS FIRST'!$F$3)</f>
        <v>7.8453340482683984</v>
      </c>
      <c r="FQ77" s="63">
        <f>'WORKING WHOLESALE GRID'!EA8-('WORKING WHOLESALE GRID'!EA8*'READ THIS FIRST'!$F$3)</f>
        <v>8.4817972071428578</v>
      </c>
      <c r="FR77" s="63">
        <f>'WORKING WHOLESALE GRID'!EB8-('WORKING WHOLESALE GRID'!EB8*'READ THIS FIRST'!$F$3)</f>
        <v>6.2817972071428576</v>
      </c>
      <c r="FS77" s="63">
        <f>'WORKING WHOLESALE GRID'!EC8-('WORKING WHOLESALE GRID'!EC8*'READ THIS FIRST'!$F$3)</f>
        <v>7.057960506493508</v>
      </c>
      <c r="FT77" s="63">
        <f>'WORKING WHOLESALE GRID'!ED8-('WORKING WHOLESALE GRID'!ED8*'READ THIS FIRST'!$F$3)</f>
        <v>7.8453340482683984</v>
      </c>
      <c r="FU77" s="63">
        <f>'WORKING WHOLESALE GRID'!EE8-('WORKING WHOLESALE GRID'!EE8*'READ THIS FIRST'!$F$3)</f>
        <v>8.6293724764069282</v>
      </c>
      <c r="FV77" s="63">
        <f>'WORKING WHOLESALE GRID'!EF8-('WORKING WHOLESALE GRID'!EF8*'READ THIS FIRST'!$F$3)</f>
        <v>9.2579605064935091</v>
      </c>
      <c r="FW77" s="63">
        <f>'WORKING WHOLESALE GRID'!EG8-('WORKING WHOLESALE GRID'!EG8*'READ THIS FIRST'!$F$3)</f>
        <v>7.057960506493508</v>
      </c>
      <c r="FX77" s="63">
        <f>'WORKING WHOLESALE GRID'!EH8-('WORKING WHOLESALE GRID'!EH8*'READ THIS FIRST'!$F$3)</f>
        <v>7.8453340482683984</v>
      </c>
      <c r="FY77" s="63">
        <f>'WORKING WHOLESALE GRID'!EI8-('WORKING WHOLESALE GRID'!EI8*'READ THIS FIRST'!$F$3)</f>
        <v>8.6293724764069282</v>
      </c>
      <c r="FZ77" s="63">
        <f>'WORKING WHOLESALE GRID'!EJ8-('WORKING WHOLESALE GRID'!EJ8*'READ THIS FIRST'!$F$3)</f>
        <v>9.4189109045454558</v>
      </c>
      <c r="GA77" s="63">
        <f>'WORKING WHOLESALE GRID'!EK8-('WORKING WHOLESALE GRID'!EK8*'READ THIS FIRST'!$F$3)</f>
        <v>10.045334048268398</v>
      </c>
      <c r="GB77" s="63">
        <f>'WORKING WHOLESALE GRID'!EL8-('WORKING WHOLESALE GRID'!EL8*'READ THIS FIRST'!$F$3)</f>
        <v>7.8453340482683984</v>
      </c>
      <c r="GC77" s="63">
        <f>'WORKING WHOLESALE GRID'!EM8-('WORKING WHOLESALE GRID'!EM8*'READ THIS FIRST'!$F$3)</f>
        <v>8.6293724764069282</v>
      </c>
      <c r="GD77" s="63">
        <f>'WORKING WHOLESALE GRID'!EN8-('WORKING WHOLESALE GRID'!EN8*'READ THIS FIRST'!$F$3)</f>
        <v>9.4189109045454558</v>
      </c>
      <c r="GE77" s="63">
        <f>'WORKING WHOLESALE GRID'!EO8-('WORKING WHOLESALE GRID'!EO8*'READ THIS FIRST'!$F$3)</f>
        <v>10.213949332683981</v>
      </c>
      <c r="GF77" s="63">
        <f>'WORKING WHOLESALE GRID'!EP8-('WORKING WHOLESALE GRID'!EP8*'READ THIS FIRST'!$F$3)</f>
        <v>10.829372476406929</v>
      </c>
      <c r="GG77" s="63">
        <f>'WORKING WHOLESALE GRID'!EQ8-('WORKING WHOLESALE GRID'!EQ8*'READ THIS FIRST'!$F$3)</f>
        <v>8.6293724764069282</v>
      </c>
      <c r="GH77" s="63">
        <f>'WORKING WHOLESALE GRID'!ER8-('WORKING WHOLESALE GRID'!ER8*'READ THIS FIRST'!$F$3)</f>
        <v>9.4189109045454558</v>
      </c>
      <c r="GI77" s="63">
        <f>'WORKING WHOLESALE GRID'!ES8-('WORKING WHOLESALE GRID'!ES8*'READ THIS FIRST'!$F$3)</f>
        <v>10.213949332683981</v>
      </c>
      <c r="GJ77" s="63">
        <f>'WORKING WHOLESALE GRID'!ET8-('WORKING WHOLESALE GRID'!ET8*'READ THIS FIRST'!$F$3)</f>
        <v>11.014487760822512</v>
      </c>
      <c r="GK77" s="63">
        <f>'WORKING WHOLESALE GRID'!EU8-('WORKING WHOLESALE GRID'!EU8*'READ THIS FIRST'!$F$3)</f>
        <v>11.618910904545455</v>
      </c>
      <c r="GL77" s="63">
        <f>'WORKING WHOLESALE GRID'!EV8-('WORKING WHOLESALE GRID'!EV8*'READ THIS FIRST'!$F$3)</f>
        <v>9.4189109045454558</v>
      </c>
      <c r="GM77" s="63">
        <f>'WORKING WHOLESALE GRID'!EW8-('WORKING WHOLESALE GRID'!EW8*'READ THIS FIRST'!$F$3)</f>
        <v>10.213949332683981</v>
      </c>
      <c r="GN77" s="63">
        <f>'WORKING WHOLESALE GRID'!EX8-('WORKING WHOLESALE GRID'!EX8*'READ THIS FIRST'!$F$3)</f>
        <v>11.014487760822512</v>
      </c>
      <c r="GO77" s="63"/>
      <c r="GP77" s="63">
        <f>'WORKING WHOLESALE GRID'!EZ8-('WORKING WHOLESALE GRID'!EZ8*'READ THIS FIRST'!$F$3)</f>
        <v>12.41394933268398</v>
      </c>
      <c r="GQ77" s="63">
        <f>'WORKING WHOLESALE GRID'!FA8-('WORKING WHOLESALE GRID'!FA8*'READ THIS FIRST'!$F$3)</f>
        <v>3.9149749531228153</v>
      </c>
      <c r="GR77" s="63">
        <f>'WORKING WHOLESALE GRID'!FB8-('WORKING WHOLESALE GRID'!FB8*'READ THIS FIRST'!$F$3)</f>
        <v>4.9934460094037929</v>
      </c>
      <c r="GS77" s="63">
        <f>'WORKING WHOLESALE GRID'!FC8-('WORKING WHOLESALE GRID'!FC8*'READ THIS FIRST'!$F$3)</f>
        <v>6.0856878027316501</v>
      </c>
      <c r="GT77" s="63">
        <f>'WORKING WHOLESALE GRID'!FD8-('WORKING WHOLESALE GRID'!FD8*'READ THIS FIRST'!$F$3)</f>
        <v>7.1862013331063839</v>
      </c>
      <c r="GU77" s="63">
        <f>'WORKING WHOLESALE GRID'!FE8-('WORKING WHOLESALE GRID'!FE8*'READ THIS FIRST'!$F$3)</f>
        <v>9.3934460094037924</v>
      </c>
      <c r="GV77" s="63">
        <f>'WORKING WHOLESALE GRID'!FF8-('WORKING WHOLESALE GRID'!FF8*'READ THIS FIRST'!$F$3)</f>
        <v>8.8721240393458558</v>
      </c>
      <c r="GW77" s="63">
        <f>'WORKING WHOLESALE GRID'!FG8-('WORKING WHOLESALE GRID'!FG8*'READ THIS FIRST'!$F$3)</f>
        <v>4.9934460094037929</v>
      </c>
      <c r="GX77" s="63">
        <f>'WORKING WHOLESALE GRID'!FH8-('WORKING WHOLESALE GRID'!FH8*'READ THIS FIRST'!$F$3)</f>
        <v>6.0856878027316501</v>
      </c>
      <c r="GY77" s="63">
        <f>'WORKING WHOLESALE GRID'!FI8-('WORKING WHOLESALE GRID'!FI8*'READ THIS FIRST'!$F$3)</f>
        <v>7.1862013331063839</v>
      </c>
      <c r="GZ77" s="63">
        <f>'WORKING WHOLESALE GRID'!FJ8-('WORKING WHOLESALE GRID'!FJ8*'READ THIS FIRST'!$F$3)</f>
        <v>8.2949866005279969</v>
      </c>
      <c r="HA77" s="63">
        <f>'WORKING WHOLESALE GRID'!FK8-('WORKING WHOLESALE GRID'!FK8*'READ THIS FIRST'!$F$3)</f>
        <v>10.48568780273165</v>
      </c>
      <c r="HB77" s="63">
        <f>'WORKING WHOLESALE GRID'!FL8-('WORKING WHOLESALE GRID'!FL8*'READ THIS FIRST'!$F$3)</f>
        <v>6.0856878027316501</v>
      </c>
      <c r="HC77" s="63">
        <f>'WORKING WHOLESALE GRID'!FM8-('WORKING WHOLESALE GRID'!FM8*'READ THIS FIRST'!$F$3)</f>
        <v>7.1862013331063839</v>
      </c>
      <c r="HD77" s="63">
        <f>'WORKING WHOLESALE GRID'!FN8-('WORKING WHOLESALE GRID'!FN8*'READ THIS FIRST'!$F$3)</f>
        <v>8.2949866005279969</v>
      </c>
      <c r="HE77" s="63">
        <f>'WORKING WHOLESALE GRID'!FO8-('WORKING WHOLESALE GRID'!FO8*'READ THIS FIRST'!$F$3)</f>
        <v>9.4064146049964865</v>
      </c>
      <c r="HF77" s="63">
        <f>'WORKING WHOLESALE GRID'!FP8-('WORKING WHOLESALE GRID'!FP8*'READ THIS FIRST'!$F$3)</f>
        <v>11.586201333106384</v>
      </c>
      <c r="HG77" s="63">
        <f>'WORKING WHOLESALE GRID'!FQ8-('WORKING WHOLESALE GRID'!FQ8*'READ THIS FIRST'!$F$3)</f>
        <v>7.1862013331063839</v>
      </c>
      <c r="HH77" s="63">
        <f>'WORKING WHOLESALE GRID'!FR8-('WORKING WHOLESALE GRID'!FR8*'READ THIS FIRST'!$F$3)</f>
        <v>8.2949866005279969</v>
      </c>
      <c r="HI77" s="63">
        <f>'WORKING WHOLESALE GRID'!FS8-('WORKING WHOLESALE GRID'!FS8*'READ THIS FIRST'!$F$3)</f>
        <v>9.4064146049964865</v>
      </c>
      <c r="HJ77" s="63">
        <f>'WORKING WHOLESALE GRID'!FT8-('WORKING WHOLESALE GRID'!FT8*'READ THIS FIRST'!$F$3)</f>
        <v>10.531717346511853</v>
      </c>
      <c r="HK77" s="63">
        <f>'WORKING WHOLESALE GRID'!FU8-('WORKING WHOLESALE GRID'!FU8*'READ THIS FIRST'!$F$3)</f>
        <v>12.694986600527997</v>
      </c>
      <c r="HL77" s="63">
        <f>'WORKING WHOLESALE GRID'!FV8-('WORKING WHOLESALE GRID'!FV8*'READ THIS FIRST'!$F$3)</f>
        <v>8.2949866005279969</v>
      </c>
      <c r="HM77" s="63">
        <f>'WORKING WHOLESALE GRID'!FW8-('WORKING WHOLESALE GRID'!FW8*'READ THIS FIRST'!$F$3)</f>
        <v>9.4064146049964865</v>
      </c>
      <c r="HN77" s="63">
        <f>'WORKING WHOLESALE GRID'!FX8-('WORKING WHOLESALE GRID'!FX8*'READ THIS FIRST'!$F$3)</f>
        <v>10.531717346511853</v>
      </c>
      <c r="HO77" s="63">
        <f>'WORKING WHOLESALE GRID'!FY8-('WORKING WHOLESALE GRID'!FY8*'READ THIS FIRST'!$F$3)</f>
        <v>11.659610825074099</v>
      </c>
      <c r="HP77" s="63">
        <f>'WORKING WHOLESALE GRID'!FZ8-('WORKING WHOLESALE GRID'!FZ8*'READ THIS FIRST'!$F$3)</f>
        <v>13.806414604996485</v>
      </c>
      <c r="HQ77" s="63">
        <f>'WORKING WHOLESALE GRID'!GA8-('WORKING WHOLESALE GRID'!GA8*'READ THIS FIRST'!$F$3)</f>
        <v>9.4064146049964865</v>
      </c>
      <c r="HR77" s="63">
        <f>'WORKING WHOLESALE GRID'!GB8-('WORKING WHOLESALE GRID'!GB8*'READ THIS FIRST'!$F$3)</f>
        <v>10.531717346511853</v>
      </c>
      <c r="HS77" s="63">
        <f>'WORKING WHOLESALE GRID'!GC8-('WORKING WHOLESALE GRID'!GC8*'READ THIS FIRST'!$F$3)</f>
        <v>11.659610825074099</v>
      </c>
      <c r="HT77" s="63">
        <f>'WORKING WHOLESALE GRID'!GD8-('WORKING WHOLESALE GRID'!GD8*'READ THIS FIRST'!$F$3)</f>
        <v>12.497232899788397</v>
      </c>
      <c r="HU77" s="63">
        <f>'WORKING WHOLESALE GRID'!GE8-('WORKING WHOLESALE GRID'!GE8*'READ THIS FIRST'!$F$3)</f>
        <v>14.931717346511851</v>
      </c>
      <c r="HV77" s="63">
        <f>'WORKING WHOLESALE GRID'!GF8-('WORKING WHOLESALE GRID'!GF8*'READ THIS FIRST'!$F$3)</f>
        <v>10.531717346511853</v>
      </c>
      <c r="HW77" s="63">
        <f>'WORKING WHOLESALE GRID'!GG8-('WORKING WHOLESALE GRID'!GG8*'READ THIS FIRST'!$F$3)</f>
        <v>11.659610825074099</v>
      </c>
      <c r="HX77" s="63">
        <f>'WORKING WHOLESALE GRID'!GH8-('WORKING WHOLESALE GRID'!GH8*'READ THIS FIRST'!$F$3)</f>
        <v>12.497232899788397</v>
      </c>
      <c r="HY77" s="63">
        <f>'WORKING WHOLESALE GRID'!GI8-('WORKING WHOLESALE GRID'!GI8*'READ THIS FIRST'!$F$3)</f>
        <v>13.340354974502695</v>
      </c>
      <c r="HZ77" s="63">
        <f>'WORKING WHOLESALE GRID'!GJ8-('WORKING WHOLESALE GRID'!GJ8*'READ THIS FIRST'!$F$3)</f>
        <v>16.059610825074095</v>
      </c>
      <c r="IA77" s="63">
        <f>'WORKING WHOLESALE GRID'!GK8-('WORKING WHOLESALE GRID'!GK8*'READ THIS FIRST'!$F$3)</f>
        <v>11.659610825074099</v>
      </c>
      <c r="IB77" s="63">
        <f>'WORKING WHOLESALE GRID'!GL8-('WORKING WHOLESALE GRID'!GL8*'READ THIS FIRST'!$F$3)</f>
        <v>12.497232899788397</v>
      </c>
      <c r="IC77" s="63">
        <f>'WORKING WHOLESALE GRID'!GM8-('WORKING WHOLESALE GRID'!GM8*'READ THIS FIRST'!$F$3)</f>
        <v>13.340354974502695</v>
      </c>
      <c r="ID77" s="63">
        <f>'WORKING WHOLESALE GRID'!GN8-('WORKING WHOLESALE GRID'!GN8*'READ THIS FIRST'!$F$3)</f>
        <v>14.188977049216994</v>
      </c>
      <c r="IE77" s="63">
        <f>'WORKING WHOLESALE GRID'!GO8-('WORKING WHOLESALE GRID'!GO8*'READ THIS FIRST'!$F$3)</f>
        <v>16.897232899788396</v>
      </c>
      <c r="IF77" s="63">
        <f>'WORKING WHOLESALE GRID'!GP8-('WORKING WHOLESALE GRID'!GP8*'READ THIS FIRST'!$F$3)</f>
        <v>12.497232899788397</v>
      </c>
      <c r="IG77" s="63">
        <f>'WORKING WHOLESALE GRID'!GQ8-('WORKING WHOLESALE GRID'!GQ8*'READ THIS FIRST'!$F$3)</f>
        <v>13.340354974502695</v>
      </c>
      <c r="IH77" s="63">
        <f>'WORKING WHOLESALE GRID'!GR8-('WORKING WHOLESALE GRID'!GR8*'READ THIS FIRST'!$F$3)</f>
        <v>14.188977049216994</v>
      </c>
      <c r="II77" s="63">
        <f>'WORKING WHOLESALE GRID'!GS8-('WORKING WHOLESALE GRID'!GS8*'READ THIS FIRST'!$F$3)</f>
        <v>15.043099123931292</v>
      </c>
      <c r="IJ77" s="63">
        <f>'WORKING WHOLESALE GRID'!GT8-('WORKING WHOLESALE GRID'!GT8*'READ THIS FIRST'!$F$3)</f>
        <v>17.740354974502694</v>
      </c>
      <c r="IK77" s="63">
        <f>'WORKING WHOLESALE GRID'!GU8-('WORKING WHOLESALE GRID'!GU8*'READ THIS FIRST'!$F$3)</f>
        <v>13.340354974502695</v>
      </c>
      <c r="IL77" s="63">
        <f>'WORKING WHOLESALE GRID'!GV8-('WORKING WHOLESALE GRID'!GV8*'READ THIS FIRST'!$F$3)</f>
        <v>14.188977049216994</v>
      </c>
      <c r="IM77" s="63">
        <f>'WORKING WHOLESALE GRID'!GW8-('WORKING WHOLESALE GRID'!GW8*'READ THIS FIRST'!$F$3)</f>
        <v>15.043099123931292</v>
      </c>
      <c r="IN77" s="63"/>
      <c r="IO77" s="63">
        <f>'WORKING WHOLESALE GRID'!GY8-('WORKING WHOLESALE GRID'!GY8*'READ THIS FIRST'!$F$3)</f>
        <v>18.588977049216993</v>
      </c>
      <c r="IP77" s="63">
        <f>'WORKING WHOLESALE GRID'!GZ8-('WORKING WHOLESALE GRID'!GZ8*'READ THIS FIRST'!$F$3)</f>
        <v>6.289398299876062</v>
      </c>
      <c r="IQ77" s="63">
        <f>'WORKING WHOLESALE GRID'!HA8-('WORKING WHOLESALE GRID'!HA8*'READ THIS FIRST'!$F$3)</f>
        <v>8.0287824433864774</v>
      </c>
      <c r="IR77" s="63">
        <f>'WORKING WHOLESALE GRID'!HB8-('WORKING WHOLESALE GRID'!HB8*'READ THIS FIRST'!$F$3)</f>
        <v>9.7930175663680146</v>
      </c>
      <c r="IS77" s="63">
        <f>'WORKING WHOLESALE GRID'!HC8-('WORKING WHOLESALE GRID'!HC8*'READ THIS FIRST'!$F$3)</f>
        <v>11.571105668820671</v>
      </c>
      <c r="IT77" s="63">
        <f>'WORKING WHOLESALE GRID'!HD8-('WORKING WHOLESALE GRID'!HD8*'READ THIS FIRST'!$F$3)</f>
        <v>13.028782443386479</v>
      </c>
      <c r="IU77" s="63">
        <f>'WORKING WHOLESALE GRID'!HE8-('WORKING WHOLESALE GRID'!HE8*'READ THIS FIRST'!$F$3)</f>
        <v>14.27292159138049</v>
      </c>
      <c r="IV77" s="63">
        <f>'WORKING WHOLESALE GRID'!HF8-('WORKING WHOLESALE GRID'!HF8*'READ THIS FIRST'!$F$3)</f>
        <v>8.0287824433864774</v>
      </c>
      <c r="IW77" s="63">
        <f>'WORKING WHOLESALE GRID'!HG8-('WORKING WHOLESALE GRID'!HG8*'READ THIS FIRST'!$F$3)</f>
        <v>9.7930175663680146</v>
      </c>
      <c r="IX77" s="63">
        <f>'WORKING WHOLESALE GRID'!HH8-('WORKING WHOLESALE GRID'!HH8*'READ THIS FIRST'!$F$3)</f>
        <v>11.571105668820671</v>
      </c>
      <c r="IY77" s="63">
        <f>'WORKING WHOLESALE GRID'!HI8-('WORKING WHOLESALE GRID'!HI8*'READ THIS FIRST'!$F$3)</f>
        <v>13.363046750744445</v>
      </c>
      <c r="IZ77" s="63">
        <f>'WORKING WHOLESALE GRID'!HJ8-('WORKING WHOLESALE GRID'!HJ8*'READ THIS FIRST'!$F$3)</f>
        <v>14.793017566368015</v>
      </c>
      <c r="JA77" s="63">
        <f>'WORKING WHOLESALE GRID'!HK8-('WORKING WHOLESALE GRID'!HK8*'READ THIS FIRST'!$F$3)</f>
        <v>9.7930175663680146</v>
      </c>
      <c r="JB77" s="63">
        <f>'WORKING WHOLESALE GRID'!HL8-('WORKING WHOLESALE GRID'!HL8*'READ THIS FIRST'!$F$3)</f>
        <v>11.571105668820671</v>
      </c>
      <c r="JC77" s="63">
        <f>'WORKING WHOLESALE GRID'!HM8-('WORKING WHOLESALE GRID'!HM8*'READ THIS FIRST'!$F$3)</f>
        <v>13.363046750744445</v>
      </c>
      <c r="JD77" s="63">
        <f>'WORKING WHOLESALE GRID'!HN8-('WORKING WHOLESALE GRID'!HN8*'READ THIS FIRST'!$F$3)</f>
        <v>15.163211812139343</v>
      </c>
      <c r="JE77" s="63">
        <f>'WORKING WHOLESALE GRID'!HO8-('WORKING WHOLESALE GRID'!HO8*'READ THIS FIRST'!$F$3)</f>
        <v>16.571105668820671</v>
      </c>
      <c r="JF77" s="63">
        <f>'WORKING WHOLESALE GRID'!HP8-('WORKING WHOLESALE GRID'!HP8*'READ THIS FIRST'!$F$3)</f>
        <v>11.571105668820671</v>
      </c>
      <c r="JG77" s="63">
        <f>'WORKING WHOLESALE GRID'!HQ8-('WORKING WHOLESALE GRID'!HQ8*'READ THIS FIRST'!$F$3)</f>
        <v>13.363046750744445</v>
      </c>
      <c r="JH77" s="63">
        <f>'WORKING WHOLESALE GRID'!HR8-('WORKING WHOLESALE GRID'!HR8*'READ THIS FIRST'!$F$3)</f>
        <v>15.163211812139343</v>
      </c>
      <c r="JI77" s="63">
        <f>'WORKING WHOLESALE GRID'!HS8-('WORKING WHOLESALE GRID'!HS8*'READ THIS FIRST'!$F$3)</f>
        <v>16.977177853005358</v>
      </c>
      <c r="JJ77" s="63">
        <f>'WORKING WHOLESALE GRID'!HT8-('WORKING WHOLESALE GRID'!HT8*'READ THIS FIRST'!$F$3)</f>
        <v>18.363046750744445</v>
      </c>
      <c r="JK77" s="63">
        <f>'WORKING WHOLESALE GRID'!HU8-('WORKING WHOLESALE GRID'!HU8*'READ THIS FIRST'!$F$3)</f>
        <v>13.363046750744445</v>
      </c>
      <c r="JL77" s="63">
        <f>'WORKING WHOLESALE GRID'!HV8-('WORKING WHOLESALE GRID'!HV8*'READ THIS FIRST'!$F$3)</f>
        <v>15.163211812139343</v>
      </c>
      <c r="JM77" s="63">
        <f>'WORKING WHOLESALE GRID'!HW8-('WORKING WHOLESALE GRID'!HW8*'READ THIS FIRST'!$F$3)</f>
        <v>16.977177853005358</v>
      </c>
      <c r="JN77" s="63">
        <f>'WORKING WHOLESALE GRID'!HX8-('WORKING WHOLESALE GRID'!HX8*'READ THIS FIRST'!$F$3)</f>
        <v>18.804944873342496</v>
      </c>
      <c r="JO77" s="63">
        <f>'WORKING WHOLESALE GRID'!HY8-('WORKING WHOLESALE GRID'!HY8*'READ THIS FIRST'!$F$3)</f>
        <v>20.163211812139345</v>
      </c>
      <c r="JP77" s="63">
        <f>'WORKING WHOLESALE GRID'!HZ8-('WORKING WHOLESALE GRID'!HZ8*'READ THIS FIRST'!$F$3)</f>
        <v>15.163211812139343</v>
      </c>
      <c r="JQ77" s="63">
        <f>'WORKING WHOLESALE GRID'!IA8-('WORKING WHOLESALE GRID'!IA8*'READ THIS FIRST'!$F$3)</f>
        <v>16.977177853005358</v>
      </c>
      <c r="JR77" s="63">
        <f>'WORKING WHOLESALE GRID'!IB8-('WORKING WHOLESALE GRID'!IB8*'READ THIS FIRST'!$F$3)</f>
        <v>18.804944873342496</v>
      </c>
      <c r="JS77" s="63">
        <f>'WORKING WHOLESALE GRID'!IC8-('WORKING WHOLESALE GRID'!IC8*'READ THIS FIRST'!$F$3)</f>
        <v>20.33910537619532</v>
      </c>
      <c r="JT77" s="63">
        <f>'WORKING WHOLESALE GRID'!ID8-('WORKING WHOLESALE GRID'!ID8*'READ THIS FIRST'!$F$3)</f>
        <v>21.977177853005358</v>
      </c>
      <c r="JU77" s="63">
        <f>'WORKING WHOLESALE GRID'!IE8-('WORKING WHOLESALE GRID'!IE8*'READ THIS FIRST'!$F$3)</f>
        <v>16.977177853005358</v>
      </c>
      <c r="JV77" s="63">
        <f>'WORKING WHOLESALE GRID'!IF8-('WORKING WHOLESALE GRID'!IF8*'READ THIS FIRST'!$F$3)</f>
        <v>18.804944873342496</v>
      </c>
      <c r="JW77" s="63">
        <f>'WORKING WHOLESALE GRID'!IG8-('WORKING WHOLESALE GRID'!IG8*'READ THIS FIRST'!$F$3)</f>
        <v>20.33910537619532</v>
      </c>
      <c r="JX77" s="63">
        <f>'WORKING WHOLESALE GRID'!IH8-('WORKING WHOLESALE GRID'!IH8*'READ THIS FIRST'!$F$3)</f>
        <v>21.884265879048151</v>
      </c>
      <c r="JY77" s="63">
        <f>'WORKING WHOLESALE GRID'!II8-('WORKING WHOLESALE GRID'!II8*'READ THIS FIRST'!$F$3)</f>
        <v>23.804944873342496</v>
      </c>
      <c r="JZ77" s="63">
        <f>'WORKING WHOLESALE GRID'!IJ8-('WORKING WHOLESALE GRID'!IJ8*'READ THIS FIRST'!$F$3)</f>
        <v>18.804944873342496</v>
      </c>
      <c r="KA77" s="63">
        <f>'WORKING WHOLESALE GRID'!IK8-('WORKING WHOLESALE GRID'!IK8*'READ THIS FIRST'!$F$3)</f>
        <v>20.33910537619532</v>
      </c>
      <c r="KB77" s="63">
        <f>'WORKING WHOLESALE GRID'!IL8-('WORKING WHOLESALE GRID'!IL8*'READ THIS FIRST'!$F$3)</f>
        <v>21.884265879048151</v>
      </c>
      <c r="KC77" s="63">
        <f>'WORKING WHOLESALE GRID'!IM8-('WORKING WHOLESALE GRID'!IM8*'READ THIS FIRST'!$F$3)</f>
        <v>23.440426381900977</v>
      </c>
      <c r="KD77" s="63">
        <f>'WORKING WHOLESALE GRID'!IN8-('WORKING WHOLESALE GRID'!IN8*'READ THIS FIRST'!$F$3)</f>
        <v>25.339105376195324</v>
      </c>
      <c r="KE77" s="63">
        <f>'WORKING WHOLESALE GRID'!IO8-('WORKING WHOLESALE GRID'!IO8*'READ THIS FIRST'!$F$3)</f>
        <v>20.33910537619532</v>
      </c>
      <c r="KF77" s="63">
        <f>'WORKING WHOLESALE GRID'!IP8-('WORKING WHOLESALE GRID'!IP8*'READ THIS FIRST'!$F$3)</f>
        <v>21.884265879048151</v>
      </c>
      <c r="KG77" s="63">
        <f>'WORKING WHOLESALE GRID'!IQ8-('WORKING WHOLESALE GRID'!IQ8*'READ THIS FIRST'!$F$3)</f>
        <v>23.440426381900977</v>
      </c>
      <c r="KH77" s="63">
        <f>'WORKING WHOLESALE GRID'!IR8-('WORKING WHOLESALE GRID'!IR8*'READ THIS FIRST'!$F$3)</f>
        <v>25.007586884753806</v>
      </c>
      <c r="KI77" s="63">
        <f>'WORKING WHOLESALE GRID'!IS8-('WORKING WHOLESALE GRID'!IS8*'READ THIS FIRST'!$F$3)</f>
        <v>26.884265879048151</v>
      </c>
      <c r="KJ77" s="63">
        <f>'WORKING WHOLESALE GRID'!IT8-('WORKING WHOLESALE GRID'!IT8*'READ THIS FIRST'!$F$3)</f>
        <v>21.884265879048151</v>
      </c>
      <c r="KK77" s="63">
        <f>'WORKING WHOLESALE GRID'!IU8-('WORKING WHOLESALE GRID'!IU8*'READ THIS FIRST'!$F$3)</f>
        <v>23.440426381900977</v>
      </c>
      <c r="KL77" s="63">
        <f>'WORKING WHOLESALE GRID'!IV8-('WORKING WHOLESALE GRID'!IV8*'READ THIS FIRST'!$F$3)</f>
        <v>25.007586884753806</v>
      </c>
      <c r="KM77" s="63"/>
      <c r="KN77" s="63">
        <f>'WORKING WHOLESALE GRID'!IX8-('WORKING WHOLESALE GRID'!IX8*'READ THIS FIRST'!$F$3)</f>
        <v>28.440426381900977</v>
      </c>
      <c r="KO77" s="23"/>
      <c r="KP77" s="23"/>
      <c r="KQ77" s="23"/>
      <c r="KR77" s="3">
        <v>1.1666666666666667</v>
      </c>
      <c r="KS77" s="3">
        <v>1.8333333333333333</v>
      </c>
      <c r="KT77" s="3">
        <v>3.6666666666666665</v>
      </c>
      <c r="KU77" s="3">
        <v>7.333333333333333</v>
      </c>
      <c r="KV77" s="3">
        <v>8.3333333333333339</v>
      </c>
    </row>
    <row r="78" spans="2:308" s="6" customFormat="1" ht="14.5" hidden="1" customHeight="1" x14ac:dyDescent="0.35">
      <c r="B78" s="663"/>
      <c r="C78" s="24">
        <v>75</v>
      </c>
      <c r="D78" s="25"/>
      <c r="E78" s="26"/>
      <c r="F78" s="26"/>
      <c r="G78" s="26"/>
      <c r="H78" s="26"/>
      <c r="I78" s="26"/>
      <c r="J78" s="26"/>
      <c r="K78" s="26"/>
      <c r="L78" s="26"/>
      <c r="M78" s="26"/>
      <c r="N78" s="26"/>
      <c r="O78" s="26"/>
      <c r="P78" s="26"/>
      <c r="Q78" s="26"/>
      <c r="R78" s="26"/>
      <c r="S78" s="26"/>
      <c r="T78" s="26"/>
      <c r="U78" s="538"/>
      <c r="V78" s="513"/>
      <c r="W78" s="508"/>
      <c r="X78" s="508"/>
      <c r="Y78" s="508"/>
      <c r="Z78" s="26"/>
      <c r="AA78" s="26"/>
      <c r="AB78" s="26"/>
      <c r="AC78" s="26"/>
      <c r="AD78" s="26"/>
      <c r="AE78" s="26"/>
      <c r="AF78" s="26"/>
      <c r="AG78" s="26"/>
      <c r="AH78" s="26"/>
      <c r="AI78" s="26"/>
      <c r="AJ78" s="26"/>
      <c r="AK78" s="26"/>
      <c r="AL78" s="26"/>
      <c r="AM78" s="26"/>
      <c r="AN78" s="26"/>
      <c r="AO78" s="26"/>
      <c r="AP78" s="26"/>
      <c r="AQ78" s="26"/>
      <c r="AR78" s="26"/>
      <c r="AS78" s="26"/>
      <c r="AT78" s="63">
        <f>'WORKING WHOLESALE GRID'!D9-('WORKING WHOLESALE GRID'!D9*'READ THIS FIRST'!$F$3)</f>
        <v>1.9077593207801213</v>
      </c>
      <c r="AU78" s="63">
        <f>'WORKING WHOLESALE GRID'!E9-('WORKING WHOLESALE GRID'!E9*'READ THIS FIRST'!$F$3)</f>
        <v>2.4840863765023005</v>
      </c>
      <c r="AV78" s="63">
        <f>'WORKING WHOLESALE GRID'!F9-('WORKING WHOLESALE GRID'!F9*'READ THIS FIRST'!$F$3)</f>
        <v>3.0598138390012268</v>
      </c>
      <c r="AW78" s="63">
        <f>'WORKING WHOLESALE GRID'!G9-('WORKING WHOLESALE GRID'!G9*'READ THIS FIRST'!$F$3)</f>
        <v>3.6457567082768971</v>
      </c>
      <c r="AX78" s="63">
        <f>'WORKING WHOLESALE GRID'!H9-('WORKING WHOLESALE GRID'!H9*'READ THIS FIRST'!$F$3)</f>
        <v>3.0840863765023006</v>
      </c>
      <c r="AY78" s="63">
        <f>'WORKING WHOLESALE GRID'!I9-('WORKING WHOLESALE GRID'!I9*'READ THIS FIRST'!$F$3)</f>
        <v>4.438966497824218</v>
      </c>
      <c r="AZ78" s="63">
        <f>'WORKING WHOLESALE GRID'!J9-('WORKING WHOLESALE GRID'!J9*'READ THIS FIRST'!$F$3)</f>
        <v>2.4840863765023005</v>
      </c>
      <c r="BA78" s="63">
        <f>'WORKING WHOLESALE GRID'!K9-('WORKING WHOLESALE GRID'!K9*'READ THIS FIRST'!$F$3)</f>
        <v>3.0598138390012268</v>
      </c>
      <c r="BB78" s="63">
        <f>'WORKING WHOLESALE GRID'!L9-('WORKING WHOLESALE GRID'!L9*'READ THIS FIRST'!$F$3)</f>
        <v>3.6457567082768971</v>
      </c>
      <c r="BC78" s="63">
        <f>'WORKING WHOLESALE GRID'!M9-('WORKING WHOLESALE GRID'!M9*'READ THIS FIRST'!$F$3)</f>
        <v>4.2365203593293135</v>
      </c>
      <c r="BD78" s="63">
        <f>'WORKING WHOLESALE GRID'!N9-('WORKING WHOLESALE GRID'!N9*'READ THIS FIRST'!$F$3)</f>
        <v>3.6598138390012269</v>
      </c>
      <c r="BE78" s="63">
        <f>'WORKING WHOLESALE GRID'!O9-('WORKING WHOLESALE GRID'!O9*'READ THIS FIRST'!$F$3)</f>
        <v>3.0598138390012268</v>
      </c>
      <c r="BF78" s="63">
        <f>'WORKING WHOLESALE GRID'!P9-('WORKING WHOLESALE GRID'!P9*'READ THIS FIRST'!$F$3)</f>
        <v>3.6457567082768971</v>
      </c>
      <c r="BG78" s="63">
        <f>'WORKING WHOLESALE GRID'!Q9-('WORKING WHOLESALE GRID'!Q9*'READ THIS FIRST'!$F$3)</f>
        <v>4.2365203593293135</v>
      </c>
      <c r="BH78" s="63">
        <f>'WORKING WHOLESALE GRID'!R9-('WORKING WHOLESALE GRID'!R9*'READ THIS FIRST'!$F$3)</f>
        <v>4.8266071671584765</v>
      </c>
      <c r="BI78" s="63">
        <f>'WORKING WHOLESALE GRID'!S9-('WORKING WHOLESALE GRID'!S9*'READ THIS FIRST'!$F$3)</f>
        <v>4.2457567082768968</v>
      </c>
      <c r="BJ78" s="63">
        <f>'WORKING WHOLESALE GRID'!T9-('WORKING WHOLESALE GRID'!T9*'READ THIS FIRST'!$F$3)</f>
        <v>3.6457567082768971</v>
      </c>
      <c r="BK78" s="63">
        <f>'WORKING WHOLESALE GRID'!U9-('WORKING WHOLESALE GRID'!U9*'READ THIS FIRST'!$F$3)</f>
        <v>4.2365203593293135</v>
      </c>
      <c r="BL78" s="63">
        <f>'WORKING WHOLESALE GRID'!V9-('WORKING WHOLESALE GRID'!V9*'READ THIS FIRST'!$F$3)</f>
        <v>4.8266071671584765</v>
      </c>
      <c r="BM78" s="63">
        <f>'WORKING WHOLESALE GRID'!W9-('WORKING WHOLESALE GRID'!W9*'READ THIS FIRST'!$F$3)</f>
        <v>5.4269866317643842</v>
      </c>
      <c r="BN78" s="63">
        <f>'WORKING WHOLESALE GRID'!X9-('WORKING WHOLESALE GRID'!X9*'READ THIS FIRST'!$F$3)</f>
        <v>4.836520359329314</v>
      </c>
      <c r="BO78" s="63">
        <f>'WORKING WHOLESALE GRID'!Y9-('WORKING WHOLESALE GRID'!Y9*'READ THIS FIRST'!$F$3)</f>
        <v>4.2365203593293135</v>
      </c>
      <c r="BP78" s="63">
        <f>'WORKING WHOLESALE GRID'!Z9-('WORKING WHOLESALE GRID'!Z9*'READ THIS FIRST'!$F$3)</f>
        <v>4.8266071671584765</v>
      </c>
      <c r="BQ78" s="63">
        <f>'WORKING WHOLESALE GRID'!AA9-('WORKING WHOLESALE GRID'!AA9*'READ THIS FIRST'!$F$3)</f>
        <v>5.4269866317643842</v>
      </c>
      <c r="BR78" s="63">
        <f>'WORKING WHOLESALE GRID'!AB9-('WORKING WHOLESALE GRID'!AB9*'READ THIS FIRST'!$F$3)</f>
        <v>6.0321868781470371</v>
      </c>
      <c r="BS78" s="63">
        <f>'WORKING WHOLESALE GRID'!AC9-('WORKING WHOLESALE GRID'!AC9*'READ THIS FIRST'!$F$3)</f>
        <v>5.4266071671584761</v>
      </c>
      <c r="BT78" s="63">
        <f>'WORKING WHOLESALE GRID'!AD9-('WORKING WHOLESALE GRID'!AD9*'READ THIS FIRST'!$F$3)</f>
        <v>4.8266071671584765</v>
      </c>
      <c r="BU78" s="63">
        <f>'WORKING WHOLESALE GRID'!AE9-('WORKING WHOLESALE GRID'!AE9*'READ THIS FIRST'!$F$3)</f>
        <v>5.4269866317643842</v>
      </c>
      <c r="BV78" s="63">
        <f>'WORKING WHOLESALE GRID'!AF9-('WORKING WHOLESALE GRID'!AF9*'READ THIS FIRST'!$F$3)</f>
        <v>6.0321868781470371</v>
      </c>
      <c r="BW78" s="63">
        <f>'WORKING WHOLESALE GRID'!AG9-('WORKING WHOLESALE GRID'!AG9*'READ THIS FIRST'!$F$3)</f>
        <v>6.6616082789737057</v>
      </c>
      <c r="BX78" s="63">
        <f>'WORKING WHOLESALE GRID'!AH9-('WORKING WHOLESALE GRID'!AH9*'READ THIS FIRST'!$F$3)</f>
        <v>6.0269866317643839</v>
      </c>
      <c r="BY78" s="63">
        <f>'WORKING WHOLESALE GRID'!AI9-('WORKING WHOLESALE GRID'!AI9*'READ THIS FIRST'!$F$3)</f>
        <v>5.4269866317643842</v>
      </c>
      <c r="BZ78" s="63">
        <f>'WORKING WHOLESALE GRID'!AJ9-('WORKING WHOLESALE GRID'!AJ9*'READ THIS FIRST'!$F$3)</f>
        <v>6.0321868781470371</v>
      </c>
      <c r="CA78" s="63">
        <f>'WORKING WHOLESALE GRID'!AK9-('WORKING WHOLESALE GRID'!AK9*'READ THIS FIRST'!$F$3)</f>
        <v>6.6616082789737057</v>
      </c>
      <c r="CB78" s="63">
        <f>'WORKING WHOLESALE GRID'!AL9-('WORKING WHOLESALE GRID'!AL9*'READ THIS FIRST'!$F$3)</f>
        <v>7.2960296798003732</v>
      </c>
      <c r="CC78" s="63">
        <f>'WORKING WHOLESALE GRID'!AM9-('WORKING WHOLESALE GRID'!AM9*'READ THIS FIRST'!$F$3)</f>
        <v>6.6321868781470377</v>
      </c>
      <c r="CD78" s="63">
        <f>'WORKING WHOLESALE GRID'!AN9-('WORKING WHOLESALE GRID'!AN9*'READ THIS FIRST'!$F$3)</f>
        <v>6.0321868781470371</v>
      </c>
      <c r="CE78" s="63">
        <f>'WORKING WHOLESALE GRID'!AO9-('WORKING WHOLESALE GRID'!AO9*'READ THIS FIRST'!$F$3)</f>
        <v>6.6616082789737057</v>
      </c>
      <c r="CF78" s="63">
        <f>'WORKING WHOLESALE GRID'!AP9-('WORKING WHOLESALE GRID'!AP9*'READ THIS FIRST'!$F$3)</f>
        <v>7.2960296798003732</v>
      </c>
      <c r="CG78" s="63">
        <f>'WORKING WHOLESALE GRID'!AQ9-('WORKING WHOLESALE GRID'!AQ9*'READ THIS FIRST'!$F$3)</f>
        <v>7.9354510806270415</v>
      </c>
      <c r="CH78" s="63">
        <f>'WORKING WHOLESALE GRID'!AR9-('WORKING WHOLESALE GRID'!AR9*'READ THIS FIRST'!$F$3)</f>
        <v>7.2616082789737053</v>
      </c>
      <c r="CI78" s="63">
        <f>'WORKING WHOLESALE GRID'!AS9-('WORKING WHOLESALE GRID'!AS9*'READ THIS FIRST'!$F$3)</f>
        <v>6.6616082789737057</v>
      </c>
      <c r="CJ78" s="63">
        <f>'WORKING WHOLESALE GRID'!AT9-('WORKING WHOLESALE GRID'!AT9*'READ THIS FIRST'!$F$3)</f>
        <v>7.2960296798003732</v>
      </c>
      <c r="CK78" s="63">
        <f>'WORKING WHOLESALE GRID'!AU9-('WORKING WHOLESALE GRID'!AU9*'READ THIS FIRST'!$F$3)</f>
        <v>7.9354510806270415</v>
      </c>
      <c r="CL78" s="63">
        <f>'WORKING WHOLESALE GRID'!AV9-('WORKING WHOLESALE GRID'!AV9*'READ THIS FIRST'!$F$3)</f>
        <v>8.5798724814537124</v>
      </c>
      <c r="CM78" s="63">
        <f>'WORKING WHOLESALE GRID'!AW9-('WORKING WHOLESALE GRID'!AW9*'READ THIS FIRST'!$F$3)</f>
        <v>7.8960296798003737</v>
      </c>
      <c r="CN78" s="63">
        <f>'WORKING WHOLESALE GRID'!AX9-('WORKING WHOLESALE GRID'!AX9*'READ THIS FIRST'!$F$3)</f>
        <v>7.2960296798003732</v>
      </c>
      <c r="CO78" s="63">
        <f>'WORKING WHOLESALE GRID'!AY9-('WORKING WHOLESALE GRID'!AY9*'READ THIS FIRST'!$F$3)</f>
        <v>7.9354510806270415</v>
      </c>
      <c r="CP78" s="63">
        <f>'WORKING WHOLESALE GRID'!AZ9-('WORKING WHOLESALE GRID'!AZ9*'READ THIS FIRST'!$F$3)</f>
        <v>8.5798724814537124</v>
      </c>
      <c r="CQ78" s="63"/>
      <c r="CR78" s="63">
        <f>'WORKING WHOLESALE GRID'!BB9-('WORKING WHOLESALE GRID'!BB9*'READ THIS FIRST'!$F$3)</f>
        <v>8.6354510806270426</v>
      </c>
      <c r="CS78" s="63">
        <f>'WORKING WHOLESALE GRID'!BC9-('WORKING WHOLESALE GRID'!BC9*'READ THIS FIRST'!$F$3)</f>
        <v>1.987621336405121</v>
      </c>
      <c r="CT78" s="63">
        <f>'WORKING WHOLESALE GRID'!BD9-('WORKING WHOLESALE GRID'!BD9*'READ THIS FIRST'!$F$3)</f>
        <v>2.5688157054085501</v>
      </c>
      <c r="CU78" s="63">
        <f>'WORKING WHOLESALE GRID'!BE9-('WORKING WHOLESALE GRID'!BE9*'READ THIS FIRST'!$F$3)</f>
        <v>3.1532475530637258</v>
      </c>
      <c r="CV78" s="63">
        <f>'WORKING WHOLESALE GRID'!BF9-('WORKING WHOLESALE GRID'!BF9*'READ THIS FIRST'!$F$3)</f>
        <v>3.7460675231206473</v>
      </c>
      <c r="CW78" s="63">
        <f>'WORKING WHOLESALE GRID'!BG9-('WORKING WHOLESALE GRID'!BG9*'READ THIS FIRST'!$F$3)</f>
        <v>3.5688157054085501</v>
      </c>
      <c r="CX78" s="63">
        <f>'WORKING WHOLESALE GRID'!BH9-('WORKING WHOLESALE GRID'!BH9*'READ THIS FIRST'!$F$3)</f>
        <v>4.5823008471992175</v>
      </c>
      <c r="CY78" s="63">
        <f>'WORKING WHOLESALE GRID'!BI9-('WORKING WHOLESALE GRID'!BI9*'READ THIS FIRST'!$F$3)</f>
        <v>2.5688157054085501</v>
      </c>
      <c r="CZ78" s="63">
        <f>'WORKING WHOLESALE GRID'!BJ9-('WORKING WHOLESALE GRID'!BJ9*'READ THIS FIRST'!$F$3)</f>
        <v>3.1532475530637258</v>
      </c>
      <c r="DA78" s="63">
        <f>'WORKING WHOLESALE GRID'!BK9-('WORKING WHOLESALE GRID'!BK9*'READ THIS FIRST'!$F$3)</f>
        <v>3.7460675231206473</v>
      </c>
      <c r="DB78" s="63">
        <f>'WORKING WHOLESALE GRID'!BL9-('WORKING WHOLESALE GRID'!BL9*'READ THIS FIRST'!$F$3)</f>
        <v>4.3437691093293136</v>
      </c>
      <c r="DC78" s="63">
        <f>'WORKING WHOLESALE GRID'!BM9-('WORKING WHOLESALE GRID'!BM9*'READ THIS FIRST'!$F$3)</f>
        <v>4.1532475530637267</v>
      </c>
      <c r="DD78" s="63">
        <f>'WORKING WHOLESALE GRID'!BN9-('WORKING WHOLESALE GRID'!BN9*'READ THIS FIRST'!$F$3)</f>
        <v>3.1532475530637258</v>
      </c>
      <c r="DE78" s="63">
        <f>'WORKING WHOLESALE GRID'!BO9-('WORKING WHOLESALE GRID'!BO9*'READ THIS FIRST'!$F$3)</f>
        <v>3.7460675231206473</v>
      </c>
      <c r="DF78" s="63">
        <f>'WORKING WHOLESALE GRID'!BP9-('WORKING WHOLESALE GRID'!BP9*'READ THIS FIRST'!$F$3)</f>
        <v>4.3437691093293136</v>
      </c>
      <c r="DG78" s="63">
        <f>'WORKING WHOLESALE GRID'!BQ9-('WORKING WHOLESALE GRID'!BQ9*'READ THIS FIRST'!$F$3)</f>
        <v>4.9427788554397267</v>
      </c>
      <c r="DH78" s="63">
        <f>'WORKING WHOLESALE GRID'!BR9-('WORKING WHOLESALE GRID'!BR9*'READ THIS FIRST'!$F$3)</f>
        <v>4.7460675231206473</v>
      </c>
      <c r="DI78" s="63">
        <f>'WORKING WHOLESALE GRID'!BS9-('WORKING WHOLESALE GRID'!BS9*'READ THIS FIRST'!$F$3)</f>
        <v>3.7460675231206473</v>
      </c>
      <c r="DJ78" s="63">
        <f>'WORKING WHOLESALE GRID'!BT9-('WORKING WHOLESALE GRID'!BT9*'READ THIS FIRST'!$F$3)</f>
        <v>4.3437691093293136</v>
      </c>
      <c r="DK78" s="63">
        <f>'WORKING WHOLESALE GRID'!BU9-('WORKING WHOLESALE GRID'!BU9*'READ THIS FIRST'!$F$3)</f>
        <v>4.9427788554397267</v>
      </c>
      <c r="DL78" s="63">
        <f>'WORKING WHOLESALE GRID'!BV9-('WORKING WHOLESALE GRID'!BV9*'READ THIS FIRST'!$F$3)</f>
        <v>5.5482937552018843</v>
      </c>
      <c r="DM78" s="63">
        <f>'WORKING WHOLESALE GRID'!BW9-('WORKING WHOLESALE GRID'!BW9*'READ THIS FIRST'!$F$3)</f>
        <v>5.3437691093293136</v>
      </c>
      <c r="DN78" s="63">
        <f>'WORKING WHOLESALE GRID'!BX9-('WORKING WHOLESALE GRID'!BX9*'READ THIS FIRST'!$F$3)</f>
        <v>4.3437691093293136</v>
      </c>
      <c r="DO78" s="63">
        <f>'WORKING WHOLESALE GRID'!BY9-('WORKING WHOLESALE GRID'!BY9*'READ THIS FIRST'!$F$3)</f>
        <v>4.9427788554397267</v>
      </c>
      <c r="DP78" s="63">
        <f>'WORKING WHOLESALE GRID'!BZ9-('WORKING WHOLESALE GRID'!BZ9*'READ THIS FIRST'!$F$3)</f>
        <v>5.5482937552018843</v>
      </c>
      <c r="DQ78" s="63">
        <f>'WORKING WHOLESALE GRID'!CA9-('WORKING WHOLESALE GRID'!CA9*'READ THIS FIRST'!$F$3)</f>
        <v>6.1606144398657881</v>
      </c>
      <c r="DR78" s="63">
        <f>'WORKING WHOLESALE GRID'!CB9-('WORKING WHOLESALE GRID'!CB9*'READ THIS FIRST'!$F$3)</f>
        <v>5.9427788554397258</v>
      </c>
      <c r="DS78" s="63">
        <f>'WORKING WHOLESALE GRID'!CC9-('WORKING WHOLESALE GRID'!CC9*'READ THIS FIRST'!$F$3)</f>
        <v>4.9427788554397267</v>
      </c>
      <c r="DT78" s="63">
        <f>'WORKING WHOLESALE GRID'!CD9-('WORKING WHOLESALE GRID'!CD9*'READ THIS FIRST'!$F$3)</f>
        <v>5.5482937552018843</v>
      </c>
      <c r="DU78" s="63">
        <f>'WORKING WHOLESALE GRID'!CE9-('WORKING WHOLESALE GRID'!CE9*'READ THIS FIRST'!$F$3)</f>
        <v>6.1606144398657881</v>
      </c>
      <c r="DV78" s="63">
        <f>'WORKING WHOLESALE GRID'!CF9-('WORKING WHOLESALE GRID'!CF9*'READ THIS FIRST'!$F$3)</f>
        <v>6.7906317922549562</v>
      </c>
      <c r="DW78" s="63">
        <f>'WORKING WHOLESALE GRID'!CG9-('WORKING WHOLESALE GRID'!CG9*'READ THIS FIRST'!$F$3)</f>
        <v>6.5482937552018843</v>
      </c>
      <c r="DX78" s="63">
        <f>'WORKING WHOLESALE GRID'!CH9-('WORKING WHOLESALE GRID'!CH9*'READ THIS FIRST'!$F$3)</f>
        <v>5.5482937552018843</v>
      </c>
      <c r="DY78" s="63">
        <f>'WORKING WHOLESALE GRID'!CI9-('WORKING WHOLESALE GRID'!CI9*'READ THIS FIRST'!$F$3)</f>
        <v>6.1606144398657881</v>
      </c>
      <c r="DZ78" s="63">
        <f>'WORKING WHOLESALE GRID'!CJ9-('WORKING WHOLESALE GRID'!CJ9*'READ THIS FIRST'!$F$3)</f>
        <v>6.7906317922549562</v>
      </c>
      <c r="EA78" s="63">
        <f>'WORKING WHOLESALE GRID'!CK9-('WORKING WHOLESALE GRID'!CK9*'READ THIS FIRST'!$F$3)</f>
        <v>7.4256491446441242</v>
      </c>
      <c r="EB78" s="63">
        <f>'WORKING WHOLESALE GRID'!CL9-('WORKING WHOLESALE GRID'!CL9*'READ THIS FIRST'!$F$3)</f>
        <v>7.1606144398657881</v>
      </c>
      <c r="EC78" s="63">
        <f>'WORKING WHOLESALE GRID'!CM9-('WORKING WHOLESALE GRID'!CM9*'READ THIS FIRST'!$F$3)</f>
        <v>6.1606144398657881</v>
      </c>
      <c r="ED78" s="63">
        <f>'WORKING WHOLESALE GRID'!CN9-('WORKING WHOLESALE GRID'!CN9*'READ THIS FIRST'!$F$3)</f>
        <v>6.7906317922549562</v>
      </c>
      <c r="EE78" s="63">
        <f>'WORKING WHOLESALE GRID'!CO9-('WORKING WHOLESALE GRID'!CO9*'READ THIS FIRST'!$F$3)</f>
        <v>7.4256491446441242</v>
      </c>
      <c r="EF78" s="63">
        <f>'WORKING WHOLESALE GRID'!CP9-('WORKING WHOLESALE GRID'!CP9*'READ THIS FIRST'!$F$3)</f>
        <v>8.065666497033293</v>
      </c>
      <c r="EG78" s="63">
        <f>'WORKING WHOLESALE GRID'!CQ9-('WORKING WHOLESALE GRID'!CQ9*'READ THIS FIRST'!$F$3)</f>
        <v>7.7906317922549562</v>
      </c>
      <c r="EH78" s="63">
        <f>'WORKING WHOLESALE GRID'!CR9-('WORKING WHOLESALE GRID'!CR9*'READ THIS FIRST'!$F$3)</f>
        <v>6.7906317922549562</v>
      </c>
      <c r="EI78" s="63">
        <f>'WORKING WHOLESALE GRID'!CS9-('WORKING WHOLESALE GRID'!CS9*'READ THIS FIRST'!$F$3)</f>
        <v>7.4256491446441242</v>
      </c>
      <c r="EJ78" s="63">
        <f>'WORKING WHOLESALE GRID'!CT9-('WORKING WHOLESALE GRID'!CT9*'READ THIS FIRST'!$F$3)</f>
        <v>8.065666497033293</v>
      </c>
      <c r="EK78" s="63">
        <f>'WORKING WHOLESALE GRID'!CU9-('WORKING WHOLESALE GRID'!CU9*'READ THIS FIRST'!$F$3)</f>
        <v>8.7106838494224625</v>
      </c>
      <c r="EL78" s="63">
        <f>'WORKING WHOLESALE GRID'!CV9-('WORKING WHOLESALE GRID'!CV9*'READ THIS FIRST'!$F$3)</f>
        <v>8.4256491446441242</v>
      </c>
      <c r="EM78" s="63">
        <f>'WORKING WHOLESALE GRID'!CW9-('WORKING WHOLESALE GRID'!CW9*'READ THIS FIRST'!$F$3)</f>
        <v>7.4256491446441242</v>
      </c>
      <c r="EN78" s="63">
        <f>'WORKING WHOLESALE GRID'!CX9-('WORKING WHOLESALE GRID'!CX9*'READ THIS FIRST'!$F$3)</f>
        <v>8.065666497033293</v>
      </c>
      <c r="EO78" s="63">
        <f>'WORKING WHOLESALE GRID'!CY9-('WORKING WHOLESALE GRID'!CY9*'READ THIS FIRST'!$F$3)</f>
        <v>8.7106838494224625</v>
      </c>
      <c r="EP78" s="63"/>
      <c r="EQ78" s="63">
        <f>'WORKING WHOLESALE GRID'!DA9-('WORKING WHOLESALE GRID'!DA9*'READ THIS FIRST'!$F$3)</f>
        <v>9.065666497033293</v>
      </c>
      <c r="ER78" s="63">
        <f>'WORKING WHOLESALE GRID'!DB9-('WORKING WHOLESALE GRID'!DB9*'READ THIS FIRST'!$F$3)</f>
        <v>2.1484365082801213</v>
      </c>
      <c r="ES78" s="63">
        <f>'WORKING WHOLESALE GRID'!DC9-('WORKING WHOLESALE GRID'!DC9*'READ THIS FIRST'!$F$3)</f>
        <v>2.7511701733773011</v>
      </c>
      <c r="ET78" s="63">
        <f>'WORKING WHOLESALE GRID'!DD9-('WORKING WHOLESALE GRID'!DD9*'READ THIS FIRST'!$F$3)</f>
        <v>3.3642673077512262</v>
      </c>
      <c r="EU78" s="63">
        <f>'WORKING WHOLESALE GRID'!DE9-('WORKING WHOLESALE GRID'!DE9*'READ THIS FIRST'!$F$3)</f>
        <v>3.9823590364018968</v>
      </c>
      <c r="EV78" s="63">
        <f>'WORKING WHOLESALE GRID'!DF9-('WORKING WHOLESALE GRID'!DF9*'READ THIS FIRST'!$F$3)</f>
        <v>3.3511701733773016</v>
      </c>
      <c r="EW78" s="63">
        <f>'WORKING WHOLESALE GRID'!DG9-('WORKING WHOLESALE GRID'!DG9*'READ THIS FIRST'!$F$3)</f>
        <v>4.8984932103242187</v>
      </c>
      <c r="EX78" s="63">
        <f>'WORKING WHOLESALE GRID'!DH9-('WORKING WHOLESALE GRID'!DH9*'READ THIS FIRST'!$F$3)</f>
        <v>2.7511701733773011</v>
      </c>
      <c r="EY78" s="63">
        <f>'WORKING WHOLESALE GRID'!DI9-('WORKING WHOLESALE GRID'!DI9*'READ THIS FIRST'!$F$3)</f>
        <v>3.3642673077512262</v>
      </c>
      <c r="EZ78" s="63">
        <f>'WORKING WHOLESALE GRID'!DJ9-('WORKING WHOLESALE GRID'!DJ9*'READ THIS FIRST'!$F$3)</f>
        <v>3.9823590364018968</v>
      </c>
      <c r="FA78" s="63">
        <f>'WORKING WHOLESALE GRID'!DK9-('WORKING WHOLESALE GRID'!DK9*'READ THIS FIRST'!$F$3)</f>
        <v>4.6054453593293143</v>
      </c>
      <c r="FB78" s="63">
        <f>'WORKING WHOLESALE GRID'!DL9-('WORKING WHOLESALE GRID'!DL9*'READ THIS FIRST'!$F$3)</f>
        <v>5.3642673077512253</v>
      </c>
      <c r="FC78" s="63">
        <f>'WORKING WHOLESALE GRID'!DM9-('WORKING WHOLESALE GRID'!DM9*'READ THIS FIRST'!$F$3)</f>
        <v>3.3642673077512262</v>
      </c>
      <c r="FD78" s="63">
        <f>'WORKING WHOLESALE GRID'!DN9-('WORKING WHOLESALE GRID'!DN9*'READ THIS FIRST'!$F$3)</f>
        <v>3.9823590364018968</v>
      </c>
      <c r="FE78" s="63">
        <f>'WORKING WHOLESALE GRID'!DO9-('WORKING WHOLESALE GRID'!DO9*'READ THIS FIRST'!$F$3)</f>
        <v>4.6054453593293143</v>
      </c>
      <c r="FF78" s="63">
        <f>'WORKING WHOLESALE GRID'!DP9-('WORKING WHOLESALE GRID'!DP9*'READ THIS FIRST'!$F$3)</f>
        <v>5.2335262765334782</v>
      </c>
      <c r="FG78" s="63">
        <f>'WORKING WHOLESALE GRID'!DQ9-('WORKING WHOLESALE GRID'!DQ9*'READ THIS FIRST'!$F$3)</f>
        <v>5.9823590364018973</v>
      </c>
      <c r="FH78" s="63">
        <f>'WORKING WHOLESALE GRID'!DR9-('WORKING WHOLESALE GRID'!DR9*'READ THIS FIRST'!$F$3)</f>
        <v>3.9823590364018968</v>
      </c>
      <c r="FI78" s="63">
        <f>'WORKING WHOLESALE GRID'!DS9-('WORKING WHOLESALE GRID'!DS9*'READ THIS FIRST'!$F$3)</f>
        <v>4.6054453593293143</v>
      </c>
      <c r="FJ78" s="63">
        <f>'WORKING WHOLESALE GRID'!DT9-('WORKING WHOLESALE GRID'!DT9*'READ THIS FIRST'!$F$3)</f>
        <v>5.2335262765334782</v>
      </c>
      <c r="FK78" s="63">
        <f>'WORKING WHOLESALE GRID'!DU9-('WORKING WHOLESALE GRID'!DU9*'READ THIS FIRST'!$F$3)</f>
        <v>5.8610784130143845</v>
      </c>
      <c r="FL78" s="63">
        <f>'WORKING WHOLESALE GRID'!DV9-('WORKING WHOLESALE GRID'!DV9*'READ THIS FIRST'!$F$3)</f>
        <v>6.6054453593293143</v>
      </c>
      <c r="FM78" s="63">
        <f>'WORKING WHOLESALE GRID'!DW9-('WORKING WHOLESALE GRID'!DW9*'READ THIS FIRST'!$F$3)</f>
        <v>4.6054453593293143</v>
      </c>
      <c r="FN78" s="63">
        <f>'WORKING WHOLESALE GRID'!DX9-('WORKING WHOLESALE GRID'!DX9*'READ THIS FIRST'!$F$3)</f>
        <v>5.2335262765334782</v>
      </c>
      <c r="FO78" s="63">
        <f>'WORKING WHOLESALE GRID'!DY9-('WORKING WHOLESALE GRID'!DY9*'READ THIS FIRST'!$F$3)</f>
        <v>5.8610784130143845</v>
      </c>
      <c r="FP78" s="63">
        <f>'WORKING WHOLESALE GRID'!DZ9-('WORKING WHOLESALE GRID'!DZ9*'READ THIS FIRST'!$F$3)</f>
        <v>6.4991227687720379</v>
      </c>
      <c r="FQ78" s="63">
        <f>'WORKING WHOLESALE GRID'!EA9-('WORKING WHOLESALE GRID'!EA9*'READ THIS FIRST'!$F$3)</f>
        <v>7.2335262765334782</v>
      </c>
      <c r="FR78" s="63">
        <f>'WORKING WHOLESALE GRID'!EB9-('WORKING WHOLESALE GRID'!EB9*'READ THIS FIRST'!$F$3)</f>
        <v>5.2335262765334782</v>
      </c>
      <c r="FS78" s="63">
        <f>'WORKING WHOLESALE GRID'!EC9-('WORKING WHOLESALE GRID'!EC9*'READ THIS FIRST'!$F$3)</f>
        <v>5.8610784130143845</v>
      </c>
      <c r="FT78" s="63">
        <f>'WORKING WHOLESALE GRID'!ED9-('WORKING WHOLESALE GRID'!ED9*'READ THIS FIRST'!$F$3)</f>
        <v>6.4991227687720379</v>
      </c>
      <c r="FU78" s="63">
        <f>'WORKING WHOLESALE GRID'!EE9-('WORKING WHOLESALE GRID'!EE9*'READ THIS FIRST'!$F$3)</f>
        <v>7.1427468883487073</v>
      </c>
      <c r="FV78" s="63">
        <f>'WORKING WHOLESALE GRID'!EF9-('WORKING WHOLESALE GRID'!EF9*'READ THIS FIRST'!$F$3)</f>
        <v>7.8610784130143854</v>
      </c>
      <c r="FW78" s="63">
        <f>'WORKING WHOLESALE GRID'!EG9-('WORKING WHOLESALE GRID'!EG9*'READ THIS FIRST'!$F$3)</f>
        <v>5.8610784130143845</v>
      </c>
      <c r="FX78" s="63">
        <f>'WORKING WHOLESALE GRID'!EH9-('WORKING WHOLESALE GRID'!EH9*'READ THIS FIRST'!$F$3)</f>
        <v>6.4991227687720379</v>
      </c>
      <c r="FY78" s="63">
        <f>'WORKING WHOLESALE GRID'!EI9-('WORKING WHOLESALE GRID'!EI9*'READ THIS FIRST'!$F$3)</f>
        <v>7.1427468883487073</v>
      </c>
      <c r="FZ78" s="63">
        <f>'WORKING WHOLESALE GRID'!EJ9-('WORKING WHOLESALE GRID'!EJ9*'READ THIS FIRST'!$F$3)</f>
        <v>7.791371007925374</v>
      </c>
      <c r="GA78" s="63">
        <f>'WORKING WHOLESALE GRID'!EK9-('WORKING WHOLESALE GRID'!EK9*'READ THIS FIRST'!$F$3)</f>
        <v>8.4991227687720361</v>
      </c>
      <c r="GB78" s="63">
        <f>'WORKING WHOLESALE GRID'!EL9-('WORKING WHOLESALE GRID'!EL9*'READ THIS FIRST'!$F$3)</f>
        <v>6.4991227687720379</v>
      </c>
      <c r="GC78" s="63">
        <f>'WORKING WHOLESALE GRID'!EM9-('WORKING WHOLESALE GRID'!EM9*'READ THIS FIRST'!$F$3)</f>
        <v>7.1427468883487073</v>
      </c>
      <c r="GD78" s="63">
        <f>'WORKING WHOLESALE GRID'!EN9-('WORKING WHOLESALE GRID'!EN9*'READ THIS FIRST'!$F$3)</f>
        <v>7.791371007925374</v>
      </c>
      <c r="GE78" s="63">
        <f>'WORKING WHOLESALE GRID'!EO9-('WORKING WHOLESALE GRID'!EO9*'READ THIS FIRST'!$F$3)</f>
        <v>8.4449951275020432</v>
      </c>
      <c r="GF78" s="63">
        <f>'WORKING WHOLESALE GRID'!EP9-('WORKING WHOLESALE GRID'!EP9*'READ THIS FIRST'!$F$3)</f>
        <v>9.1427468883487073</v>
      </c>
      <c r="GG78" s="63">
        <f>'WORKING WHOLESALE GRID'!EQ9-('WORKING WHOLESALE GRID'!EQ9*'READ THIS FIRST'!$F$3)</f>
        <v>7.1427468883487073</v>
      </c>
      <c r="GH78" s="63">
        <f>'WORKING WHOLESALE GRID'!ER9-('WORKING WHOLESALE GRID'!ER9*'READ THIS FIRST'!$F$3)</f>
        <v>7.791371007925374</v>
      </c>
      <c r="GI78" s="63">
        <f>'WORKING WHOLESALE GRID'!ES9-('WORKING WHOLESALE GRID'!ES9*'READ THIS FIRST'!$F$3)</f>
        <v>8.4449951275020432</v>
      </c>
      <c r="GJ78" s="63">
        <f>'WORKING WHOLESALE GRID'!ET9-('WORKING WHOLESALE GRID'!ET9*'READ THIS FIRST'!$F$3)</f>
        <v>9.1036192470787114</v>
      </c>
      <c r="GK78" s="63">
        <f>'WORKING WHOLESALE GRID'!EU9-('WORKING WHOLESALE GRID'!EU9*'READ THIS FIRST'!$F$3)</f>
        <v>9.791371007925374</v>
      </c>
      <c r="GL78" s="63">
        <f>'WORKING WHOLESALE GRID'!EV9-('WORKING WHOLESALE GRID'!EV9*'READ THIS FIRST'!$F$3)</f>
        <v>7.791371007925374</v>
      </c>
      <c r="GM78" s="63">
        <f>'WORKING WHOLESALE GRID'!EW9-('WORKING WHOLESALE GRID'!EW9*'READ THIS FIRST'!$F$3)</f>
        <v>8.4449951275020432</v>
      </c>
      <c r="GN78" s="63">
        <f>'WORKING WHOLESALE GRID'!EX9-('WORKING WHOLESALE GRID'!EX9*'READ THIS FIRST'!$F$3)</f>
        <v>9.1036192470787114</v>
      </c>
      <c r="GO78" s="63"/>
      <c r="GP78" s="63">
        <f>'WORKING WHOLESALE GRID'!EZ9-('WORKING WHOLESALE GRID'!EZ9*'READ THIS FIRST'!$F$3)</f>
        <v>10.444995127502043</v>
      </c>
      <c r="GQ78" s="63">
        <f>'WORKING WHOLESALE GRID'!FA9-('WORKING WHOLESALE GRID'!FA9*'READ THIS FIRST'!$F$3)</f>
        <v>3.2087440887237761</v>
      </c>
      <c r="GR78" s="63">
        <f>'WORKING WHOLESALE GRID'!FB9-('WORKING WHOLESALE GRID'!FB9*'READ THIS FIRST'!$F$3)</f>
        <v>3.9999361778846154</v>
      </c>
      <c r="GS78" s="63">
        <f>'WORKING WHOLESALE GRID'!FC9-('WORKING WHOLESALE GRID'!FC9*'READ THIS FIRST'!$F$3)</f>
        <v>4.8029656796328659</v>
      </c>
      <c r="GT78" s="63">
        <f>'WORKING WHOLESALE GRID'!FD9-('WORKING WHOLESALE GRID'!FD9*'READ THIS FIRST'!$F$3)</f>
        <v>5.6126200939685331</v>
      </c>
      <c r="GU78" s="63">
        <f>'WORKING WHOLESALE GRID'!FE9-('WORKING WHOLESALE GRID'!FE9*'READ THIS FIRST'!$F$3)</f>
        <v>7.9999361778846154</v>
      </c>
      <c r="GV78" s="63">
        <f>'WORKING WHOLESALE GRID'!FF9-('WORKING WHOLESALE GRID'!FF9*'READ THIS FIRST'!$F$3)</f>
        <v>7.0497064160839154</v>
      </c>
      <c r="GW78" s="63">
        <f>'WORKING WHOLESALE GRID'!FG9-('WORKING WHOLESALE GRID'!FG9*'READ THIS FIRST'!$F$3)</f>
        <v>3.9999361778846154</v>
      </c>
      <c r="GX78" s="63">
        <f>'WORKING WHOLESALE GRID'!FH9-('WORKING WHOLESALE GRID'!FH9*'READ THIS FIRST'!$F$3)</f>
        <v>4.8029656796328659</v>
      </c>
      <c r="GY78" s="63">
        <f>'WORKING WHOLESALE GRID'!FI9-('WORKING WHOLESALE GRID'!FI9*'READ THIS FIRST'!$F$3)</f>
        <v>5.6126200939685331</v>
      </c>
      <c r="GZ78" s="63">
        <f>'WORKING WHOLESALE GRID'!FJ9-('WORKING WHOLESALE GRID'!FJ9*'READ THIS FIRST'!$F$3)</f>
        <v>6.428899420891609</v>
      </c>
      <c r="HA78" s="63">
        <f>'WORKING WHOLESALE GRID'!FK9-('WORKING WHOLESALE GRID'!FK9*'READ THIS FIRST'!$F$3)</f>
        <v>8.8029656796328659</v>
      </c>
      <c r="HB78" s="63">
        <f>'WORKING WHOLESALE GRID'!FL9-('WORKING WHOLESALE GRID'!FL9*'READ THIS FIRST'!$F$3)</f>
        <v>4.8029656796328659</v>
      </c>
      <c r="HC78" s="63">
        <f>'WORKING WHOLESALE GRID'!FM9-('WORKING WHOLESALE GRID'!FM9*'READ THIS FIRST'!$F$3)</f>
        <v>5.6126200939685331</v>
      </c>
      <c r="HD78" s="63">
        <f>'WORKING WHOLESALE GRID'!FN9-('WORKING WHOLESALE GRID'!FN9*'READ THIS FIRST'!$F$3)</f>
        <v>6.428899420891609</v>
      </c>
      <c r="HE78" s="63">
        <f>'WORKING WHOLESALE GRID'!FO9-('WORKING WHOLESALE GRID'!FO9*'READ THIS FIRST'!$F$3)</f>
        <v>7.2464661604020986</v>
      </c>
      <c r="HF78" s="63">
        <f>'WORKING WHOLESALE GRID'!FP9-('WORKING WHOLESALE GRID'!FP9*'READ THIS FIRST'!$F$3)</f>
        <v>9.612620093968534</v>
      </c>
      <c r="HG78" s="63">
        <f>'WORKING WHOLESALE GRID'!FQ9-('WORKING WHOLESALE GRID'!FQ9*'READ THIS FIRST'!$F$3)</f>
        <v>5.6126200939685331</v>
      </c>
      <c r="HH78" s="63">
        <f>'WORKING WHOLESALE GRID'!FR9-('WORKING WHOLESALE GRID'!FR9*'READ THIS FIRST'!$F$3)</f>
        <v>6.428899420891609</v>
      </c>
      <c r="HI78" s="63">
        <f>'WORKING WHOLESALE GRID'!FS9-('WORKING WHOLESALE GRID'!FS9*'READ THIS FIRST'!$F$3)</f>
        <v>7.2464661604020986</v>
      </c>
      <c r="HJ78" s="63">
        <f>'WORKING WHOLESALE GRID'!FT9-('WORKING WHOLESALE GRID'!FT9*'READ THIS FIRST'!$F$3)</f>
        <v>8.0759703125000009</v>
      </c>
      <c r="HK78" s="63">
        <f>'WORKING WHOLESALE GRID'!FU9-('WORKING WHOLESALE GRID'!FU9*'READ THIS FIRST'!$F$3)</f>
        <v>10.428899420891611</v>
      </c>
      <c r="HL78" s="63">
        <f>'WORKING WHOLESALE GRID'!FV9-('WORKING WHOLESALE GRID'!FV9*'READ THIS FIRST'!$F$3)</f>
        <v>6.428899420891609</v>
      </c>
      <c r="HM78" s="63">
        <f>'WORKING WHOLESALE GRID'!FW9-('WORKING WHOLESALE GRID'!FW9*'READ THIS FIRST'!$F$3)</f>
        <v>7.2464661604020986</v>
      </c>
      <c r="HN78" s="63">
        <f>'WORKING WHOLESALE GRID'!FX9-('WORKING WHOLESALE GRID'!FX9*'READ THIS FIRST'!$F$3)</f>
        <v>8.0759703125000009</v>
      </c>
      <c r="HO78" s="63">
        <f>'WORKING WHOLESALE GRID'!FY9-('WORKING WHOLESALE GRID'!FY9*'READ THIS FIRST'!$F$3)</f>
        <v>8.906711877185316</v>
      </c>
      <c r="HP78" s="63">
        <f>'WORKING WHOLESALE GRID'!FZ9-('WORKING WHOLESALE GRID'!FZ9*'READ THIS FIRST'!$F$3)</f>
        <v>11.246466160402099</v>
      </c>
      <c r="HQ78" s="63">
        <f>'WORKING WHOLESALE GRID'!GA9-('WORKING WHOLESALE GRID'!GA9*'READ THIS FIRST'!$F$3)</f>
        <v>7.2464661604020986</v>
      </c>
      <c r="HR78" s="63">
        <f>'WORKING WHOLESALE GRID'!GB9-('WORKING WHOLESALE GRID'!GB9*'READ THIS FIRST'!$F$3)</f>
        <v>8.0759703125000009</v>
      </c>
      <c r="HS78" s="63">
        <f>'WORKING WHOLESALE GRID'!GC9-('WORKING WHOLESALE GRID'!GC9*'READ THIS FIRST'!$F$3)</f>
        <v>8.906711877185316</v>
      </c>
      <c r="HT78" s="63">
        <f>'WORKING WHOLESALE GRID'!GD9-('WORKING WHOLESALE GRID'!GD9*'READ THIS FIRST'!$F$3)</f>
        <v>9.5735440668706318</v>
      </c>
      <c r="HU78" s="63">
        <f>'WORKING WHOLESALE GRID'!GE9-('WORKING WHOLESALE GRID'!GE9*'READ THIS FIRST'!$F$3)</f>
        <v>12.075970312499999</v>
      </c>
      <c r="HV78" s="63">
        <f>'WORKING WHOLESALE GRID'!GF9-('WORKING WHOLESALE GRID'!GF9*'READ THIS FIRST'!$F$3)</f>
        <v>8.0759703125000009</v>
      </c>
      <c r="HW78" s="63">
        <f>'WORKING WHOLESALE GRID'!GG9-('WORKING WHOLESALE GRID'!GG9*'READ THIS FIRST'!$F$3)</f>
        <v>8.906711877185316</v>
      </c>
      <c r="HX78" s="63">
        <f>'WORKING WHOLESALE GRID'!GH9-('WORKING WHOLESALE GRID'!GH9*'READ THIS FIRST'!$F$3)</f>
        <v>9.5735440668706318</v>
      </c>
      <c r="HY78" s="63">
        <f>'WORKING WHOLESALE GRID'!GI9-('WORKING WHOLESALE GRID'!GI9*'READ THIS FIRST'!$F$3)</f>
        <v>10.245376256555947</v>
      </c>
      <c r="HZ78" s="63">
        <f>'WORKING WHOLESALE GRID'!GJ9-('WORKING WHOLESALE GRID'!GJ9*'READ THIS FIRST'!$F$3)</f>
        <v>12.906711877185316</v>
      </c>
      <c r="IA78" s="63">
        <f>'WORKING WHOLESALE GRID'!GK9-('WORKING WHOLESALE GRID'!GK9*'READ THIS FIRST'!$F$3)</f>
        <v>8.906711877185316</v>
      </c>
      <c r="IB78" s="63">
        <f>'WORKING WHOLESALE GRID'!GL9-('WORKING WHOLESALE GRID'!GL9*'READ THIS FIRST'!$F$3)</f>
        <v>9.5735440668706318</v>
      </c>
      <c r="IC78" s="63">
        <f>'WORKING WHOLESALE GRID'!GM9-('WORKING WHOLESALE GRID'!GM9*'READ THIS FIRST'!$F$3)</f>
        <v>10.245376256555947</v>
      </c>
      <c r="ID78" s="63">
        <f>'WORKING WHOLESALE GRID'!GN9-('WORKING WHOLESALE GRID'!GN9*'READ THIS FIRST'!$F$3)</f>
        <v>10.92220844624126</v>
      </c>
      <c r="IE78" s="63">
        <f>'WORKING WHOLESALE GRID'!GO9-('WORKING WHOLESALE GRID'!GO9*'READ THIS FIRST'!$F$3)</f>
        <v>13.573544066870632</v>
      </c>
      <c r="IF78" s="63">
        <f>'WORKING WHOLESALE GRID'!GP9-('WORKING WHOLESALE GRID'!GP9*'READ THIS FIRST'!$F$3)</f>
        <v>9.5735440668706318</v>
      </c>
      <c r="IG78" s="63">
        <f>'WORKING WHOLESALE GRID'!GQ9-('WORKING WHOLESALE GRID'!GQ9*'READ THIS FIRST'!$F$3)</f>
        <v>10.245376256555947</v>
      </c>
      <c r="IH78" s="63">
        <f>'WORKING WHOLESALE GRID'!GR9-('WORKING WHOLESALE GRID'!GR9*'READ THIS FIRST'!$F$3)</f>
        <v>10.92220844624126</v>
      </c>
      <c r="II78" s="63">
        <f>'WORKING WHOLESALE GRID'!GS9-('WORKING WHOLESALE GRID'!GS9*'READ THIS FIRST'!$F$3)</f>
        <v>11.604040635926577</v>
      </c>
      <c r="IJ78" s="63">
        <f>'WORKING WHOLESALE GRID'!GT9-('WORKING WHOLESALE GRID'!GT9*'READ THIS FIRST'!$F$3)</f>
        <v>14.245376256555947</v>
      </c>
      <c r="IK78" s="63">
        <f>'WORKING WHOLESALE GRID'!GU9-('WORKING WHOLESALE GRID'!GU9*'READ THIS FIRST'!$F$3)</f>
        <v>10.245376256555947</v>
      </c>
      <c r="IL78" s="63">
        <f>'WORKING WHOLESALE GRID'!GV9-('WORKING WHOLESALE GRID'!GV9*'READ THIS FIRST'!$F$3)</f>
        <v>10.92220844624126</v>
      </c>
      <c r="IM78" s="63">
        <f>'WORKING WHOLESALE GRID'!GW9-('WORKING WHOLESALE GRID'!GW9*'READ THIS FIRST'!$F$3)</f>
        <v>11.604040635926577</v>
      </c>
      <c r="IN78" s="63"/>
      <c r="IO78" s="63">
        <f>'WORKING WHOLESALE GRID'!GY9-('WORKING WHOLESALE GRID'!GY9*'READ THIS FIRST'!$F$3)</f>
        <v>14.922208446241259</v>
      </c>
      <c r="IP78" s="63">
        <f>'WORKING WHOLESALE GRID'!GZ9-('WORKING WHOLESALE GRID'!GZ9*'READ THIS FIRST'!$F$3)</f>
        <v>5.3196805970038987</v>
      </c>
      <c r="IQ78" s="63">
        <f>'WORKING WHOLESALE GRID'!HA9-('WORKING WHOLESALE GRID'!HA9*'READ THIS FIRST'!$F$3)</f>
        <v>6.6761063512619163</v>
      </c>
      <c r="IR78" s="63">
        <f>'WORKING WHOLESALE GRID'!HB9-('WORKING WHOLESALE GRID'!HB9*'READ THIS FIRST'!$F$3)</f>
        <v>8.0547329873840923</v>
      </c>
      <c r="IS78" s="63">
        <f>'WORKING WHOLESALE GRID'!HC9-('WORKING WHOLESALE GRID'!HC9*'READ THIS FIRST'!$F$3)</f>
        <v>9.4449791303704309</v>
      </c>
      <c r="IT78" s="63">
        <f>'WORKING WHOLESALE GRID'!HD9-('WORKING WHOLESALE GRID'!HD9*'READ THIS FIRST'!$F$3)</f>
        <v>11.176106351261918</v>
      </c>
      <c r="IU78" s="63">
        <f>'WORKING WHOLESALE GRID'!HE9-('WORKING WHOLESALE GRID'!HE9*'READ THIS FIRST'!$F$3)</f>
        <v>11.798199626408136</v>
      </c>
      <c r="IV78" s="63">
        <f>'WORKING WHOLESALE GRID'!HF9-('WORKING WHOLESALE GRID'!HF9*'READ THIS FIRST'!$F$3)</f>
        <v>6.6761063512619163</v>
      </c>
      <c r="IW78" s="63">
        <f>'WORKING WHOLESALE GRID'!HG9-('WORKING WHOLESALE GRID'!HG9*'READ THIS FIRST'!$F$3)</f>
        <v>8.0547329873840923</v>
      </c>
      <c r="IX78" s="63">
        <f>'WORKING WHOLESALE GRID'!HH9-('WORKING WHOLESALE GRID'!HH9*'READ THIS FIRST'!$F$3)</f>
        <v>9.4449791303704309</v>
      </c>
      <c r="IY78" s="63">
        <f>'WORKING WHOLESALE GRID'!HI9-('WORKING WHOLESALE GRID'!HI9*'READ THIS FIRST'!$F$3)</f>
        <v>10.846844780220923</v>
      </c>
      <c r="IZ78" s="63">
        <f>'WORKING WHOLESALE GRID'!HJ9-('WORKING WHOLESALE GRID'!HJ9*'READ THIS FIRST'!$F$3)</f>
        <v>12.55473298738409</v>
      </c>
      <c r="JA78" s="63">
        <f>'WORKING WHOLESALE GRID'!HK9-('WORKING WHOLESALE GRID'!HK9*'READ THIS FIRST'!$F$3)</f>
        <v>8.0547329873840923</v>
      </c>
      <c r="JB78" s="63">
        <f>'WORKING WHOLESALE GRID'!HL9-('WORKING WHOLESALE GRID'!HL9*'READ THIS FIRST'!$F$3)</f>
        <v>9.4449791303704309</v>
      </c>
      <c r="JC78" s="63">
        <f>'WORKING WHOLESALE GRID'!HM9-('WORKING WHOLESALE GRID'!HM9*'READ THIS FIRST'!$F$3)</f>
        <v>10.846844780220923</v>
      </c>
      <c r="JD78" s="63">
        <f>'WORKING WHOLESALE GRID'!HN9-('WORKING WHOLESALE GRID'!HN9*'READ THIS FIRST'!$F$3)</f>
        <v>12.254992436935574</v>
      </c>
      <c r="JE78" s="63">
        <f>'WORKING WHOLESALE GRID'!HO9-('WORKING WHOLESALE GRID'!HO9*'READ THIS FIRST'!$F$3)</f>
        <v>13.944979130370431</v>
      </c>
      <c r="JF78" s="63">
        <f>'WORKING WHOLESALE GRID'!HP9-('WORKING WHOLESALE GRID'!HP9*'READ THIS FIRST'!$F$3)</f>
        <v>9.4449791303704309</v>
      </c>
      <c r="JG78" s="63">
        <f>'WORKING WHOLESALE GRID'!HQ9-('WORKING WHOLESALE GRID'!HQ9*'READ THIS FIRST'!$F$3)</f>
        <v>10.846844780220923</v>
      </c>
      <c r="JH78" s="63">
        <f>'WORKING WHOLESALE GRID'!HR9-('WORKING WHOLESALE GRID'!HR9*'READ THIS FIRST'!$F$3)</f>
        <v>12.254992436935574</v>
      </c>
      <c r="JI78" s="63">
        <f>'WORKING WHOLESALE GRID'!HS9-('WORKING WHOLESALE GRID'!HS9*'READ THIS FIRST'!$F$3)</f>
        <v>13.674548725514388</v>
      </c>
      <c r="JJ78" s="63">
        <f>'WORKING WHOLESALE GRID'!HT9-('WORKING WHOLESALE GRID'!HT9*'READ THIS FIRST'!$F$3)</f>
        <v>15.346844780220923</v>
      </c>
      <c r="JK78" s="63">
        <f>'WORKING WHOLESALE GRID'!HU9-('WORKING WHOLESALE GRID'!HU9*'READ THIS FIRST'!$F$3)</f>
        <v>10.846844780220923</v>
      </c>
      <c r="JL78" s="63">
        <f>'WORKING WHOLESALE GRID'!HV9-('WORKING WHOLESALE GRID'!HV9*'READ THIS FIRST'!$F$3)</f>
        <v>12.254992436935574</v>
      </c>
      <c r="JM78" s="63">
        <f>'WORKING WHOLESALE GRID'!HW9-('WORKING WHOLESALE GRID'!HW9*'READ THIS FIRST'!$F$3)</f>
        <v>13.674548725514388</v>
      </c>
      <c r="JN78" s="63">
        <f>'WORKING WHOLESALE GRID'!HX9-('WORKING WHOLESALE GRID'!HX9*'READ THIS FIRST'!$F$3)</f>
        <v>15.105834645957355</v>
      </c>
      <c r="JO78" s="63">
        <f>'WORKING WHOLESALE GRID'!HY9-('WORKING WHOLESALE GRID'!HY9*'READ THIS FIRST'!$F$3)</f>
        <v>16.754992436935574</v>
      </c>
      <c r="JP78" s="63">
        <f>'WORKING WHOLESALE GRID'!HZ9-('WORKING WHOLESALE GRID'!HZ9*'READ THIS FIRST'!$F$3)</f>
        <v>12.254992436935574</v>
      </c>
      <c r="JQ78" s="63">
        <f>'WORKING WHOLESALE GRID'!IA9-('WORKING WHOLESALE GRID'!IA9*'READ THIS FIRST'!$F$3)</f>
        <v>13.674548725514388</v>
      </c>
      <c r="JR78" s="63">
        <f>'WORKING WHOLESALE GRID'!IB9-('WORKING WHOLESALE GRID'!IB9*'READ THIS FIRST'!$F$3)</f>
        <v>15.105834645957355</v>
      </c>
      <c r="JS78" s="63">
        <f>'WORKING WHOLESALE GRID'!IC9-('WORKING WHOLESALE GRID'!IC9*'READ THIS FIRST'!$F$3)</f>
        <v>16.37879095521934</v>
      </c>
      <c r="JT78" s="63">
        <f>'WORKING WHOLESALE GRID'!ID9-('WORKING WHOLESALE GRID'!ID9*'READ THIS FIRST'!$F$3)</f>
        <v>18.174548725514388</v>
      </c>
      <c r="JU78" s="63">
        <f>'WORKING WHOLESALE GRID'!IE9-('WORKING WHOLESALE GRID'!IE9*'READ THIS FIRST'!$F$3)</f>
        <v>13.674548725514388</v>
      </c>
      <c r="JV78" s="63">
        <f>'WORKING WHOLESALE GRID'!IF9-('WORKING WHOLESALE GRID'!IF9*'READ THIS FIRST'!$F$3)</f>
        <v>15.105834645957355</v>
      </c>
      <c r="JW78" s="63">
        <f>'WORKING WHOLESALE GRID'!IG9-('WORKING WHOLESALE GRID'!IG9*'READ THIS FIRST'!$F$3)</f>
        <v>16.37879095521934</v>
      </c>
      <c r="JX78" s="63">
        <f>'WORKING WHOLESALE GRID'!IH9-('WORKING WHOLESALE GRID'!IH9*'READ THIS FIRST'!$F$3)</f>
        <v>17.66174726448132</v>
      </c>
      <c r="JY78" s="63">
        <f>'WORKING WHOLESALE GRID'!II9-('WORKING WHOLESALE GRID'!II9*'READ THIS FIRST'!$F$3)</f>
        <v>19.605834645957358</v>
      </c>
      <c r="JZ78" s="63">
        <f>'WORKING WHOLESALE GRID'!IJ9-('WORKING WHOLESALE GRID'!IJ9*'READ THIS FIRST'!$F$3)</f>
        <v>15.105834645957355</v>
      </c>
      <c r="KA78" s="63">
        <f>'WORKING WHOLESALE GRID'!IK9-('WORKING WHOLESALE GRID'!IK9*'READ THIS FIRST'!$F$3)</f>
        <v>16.37879095521934</v>
      </c>
      <c r="KB78" s="63">
        <f>'WORKING WHOLESALE GRID'!IL9-('WORKING WHOLESALE GRID'!IL9*'READ THIS FIRST'!$F$3)</f>
        <v>17.66174726448132</v>
      </c>
      <c r="KC78" s="63">
        <f>'WORKING WHOLESALE GRID'!IM9-('WORKING WHOLESALE GRID'!IM9*'READ THIS FIRST'!$F$3)</f>
        <v>18.954703573743302</v>
      </c>
      <c r="KD78" s="63">
        <f>'WORKING WHOLESALE GRID'!IN9-('WORKING WHOLESALE GRID'!IN9*'READ THIS FIRST'!$F$3)</f>
        <v>20.87879095521934</v>
      </c>
      <c r="KE78" s="63">
        <f>'WORKING WHOLESALE GRID'!IO9-('WORKING WHOLESALE GRID'!IO9*'READ THIS FIRST'!$F$3)</f>
        <v>16.37879095521934</v>
      </c>
      <c r="KF78" s="63">
        <f>'WORKING WHOLESALE GRID'!IP9-('WORKING WHOLESALE GRID'!IP9*'READ THIS FIRST'!$F$3)</f>
        <v>17.66174726448132</v>
      </c>
      <c r="KG78" s="63">
        <f>'WORKING WHOLESALE GRID'!IQ9-('WORKING WHOLESALE GRID'!IQ9*'READ THIS FIRST'!$F$3)</f>
        <v>18.954703573743302</v>
      </c>
      <c r="KH78" s="63">
        <f>'WORKING WHOLESALE GRID'!IR9-('WORKING WHOLESALE GRID'!IR9*'READ THIS FIRST'!$F$3)</f>
        <v>20.257659883005289</v>
      </c>
      <c r="KI78" s="63">
        <f>'WORKING WHOLESALE GRID'!IS9-('WORKING WHOLESALE GRID'!IS9*'READ THIS FIRST'!$F$3)</f>
        <v>22.16174726448132</v>
      </c>
      <c r="KJ78" s="63">
        <f>'WORKING WHOLESALE GRID'!IT9-('WORKING WHOLESALE GRID'!IT9*'READ THIS FIRST'!$F$3)</f>
        <v>17.66174726448132</v>
      </c>
      <c r="KK78" s="63">
        <f>'WORKING WHOLESALE GRID'!IU9-('WORKING WHOLESALE GRID'!IU9*'READ THIS FIRST'!$F$3)</f>
        <v>18.954703573743302</v>
      </c>
      <c r="KL78" s="63">
        <f>'WORKING WHOLESALE GRID'!IV9-('WORKING WHOLESALE GRID'!IV9*'READ THIS FIRST'!$F$3)</f>
        <v>20.257659883005289</v>
      </c>
      <c r="KM78" s="63"/>
      <c r="KN78" s="63">
        <f>'WORKING WHOLESALE GRID'!IX9-('WORKING WHOLESALE GRID'!IX9*'READ THIS FIRST'!$F$3)</f>
        <v>23.454703573743302</v>
      </c>
      <c r="KO78" s="23"/>
      <c r="KP78" s="23"/>
      <c r="KQ78" s="23"/>
      <c r="KR78" s="3">
        <v>1</v>
      </c>
      <c r="KS78" s="3">
        <v>1.6666666666666665</v>
      </c>
      <c r="KT78" s="3">
        <v>3.333333333333333</v>
      </c>
      <c r="KU78" s="3">
        <v>6.6666666666666661</v>
      </c>
      <c r="KV78" s="3">
        <v>7.5</v>
      </c>
    </row>
    <row r="79" spans="2:308" s="6" customFormat="1" ht="14.5" hidden="1" customHeight="1" x14ac:dyDescent="0.35">
      <c r="B79" s="663"/>
      <c r="C79" s="24">
        <v>100</v>
      </c>
      <c r="D79" s="25"/>
      <c r="E79" s="26"/>
      <c r="F79" s="26"/>
      <c r="G79" s="26"/>
      <c r="H79" s="26"/>
      <c r="I79" s="26"/>
      <c r="J79" s="26"/>
      <c r="K79" s="26"/>
      <c r="L79" s="26"/>
      <c r="M79" s="26"/>
      <c r="N79" s="26"/>
      <c r="O79" s="26"/>
      <c r="P79" s="26"/>
      <c r="Q79" s="26"/>
      <c r="R79" s="26"/>
      <c r="S79" s="26"/>
      <c r="T79" s="26"/>
      <c r="U79" s="538"/>
      <c r="V79" s="513"/>
      <c r="W79" s="508"/>
      <c r="X79" s="508"/>
      <c r="Y79" s="508"/>
      <c r="Z79" s="26"/>
      <c r="AA79" s="26"/>
      <c r="AB79" s="26"/>
      <c r="AC79" s="26"/>
      <c r="AD79" s="26"/>
      <c r="AE79" s="26"/>
      <c r="AF79" s="26"/>
      <c r="AG79" s="26"/>
      <c r="AH79" s="26"/>
      <c r="AI79" s="26"/>
      <c r="AJ79" s="26"/>
      <c r="AK79" s="26"/>
      <c r="AL79" s="26"/>
      <c r="AM79" s="26"/>
      <c r="AN79" s="26"/>
      <c r="AO79" s="26"/>
      <c r="AP79" s="26"/>
      <c r="AQ79" s="26"/>
      <c r="AR79" s="26"/>
      <c r="AS79" s="26"/>
      <c r="AT79" s="63">
        <f>'WORKING WHOLESALE GRID'!D10-('WORKING WHOLESALE GRID'!D10*'READ THIS FIRST'!$F$3)</f>
        <v>1.6037505178023737</v>
      </c>
      <c r="AU79" s="63">
        <f>'WORKING WHOLESALE GRID'!E10-('WORKING WHOLESALE GRID'!E10*'READ THIS FIRST'!$F$3)</f>
        <v>2.0423432277005853</v>
      </c>
      <c r="AV79" s="63">
        <f>'WORKING WHOLESALE GRID'!F10-('WORKING WHOLESALE GRID'!F10*'READ THIS FIRST'!$F$3)</f>
        <v>2.4797042138750678</v>
      </c>
      <c r="AW79" s="63">
        <f>'WORKING WHOLESALE GRID'!G10-('WORKING WHOLESALE GRID'!G10*'READ THIS FIRST'!$F$3)</f>
        <v>2.9265179763258207</v>
      </c>
      <c r="AX79" s="63">
        <f>'WORKING WHOLESALE GRID'!H10-('WORKING WHOLESALE GRID'!H10*'READ THIS FIRST'!$F$3)</f>
        <v>2.5423432277005853</v>
      </c>
      <c r="AY79" s="63">
        <f>'WORKING WHOLESALE GRID'!I10-('WORKING WHOLESALE GRID'!I10*'READ THIS FIRST'!$F$3)</f>
        <v>3.620926374281539</v>
      </c>
      <c r="AZ79" s="63">
        <f>'WORKING WHOLESALE GRID'!J10-('WORKING WHOLESALE GRID'!J10*'READ THIS FIRST'!$F$3)</f>
        <v>2.0423432277005853</v>
      </c>
      <c r="BA79" s="63">
        <f>'WORKING WHOLESALE GRID'!K10-('WORKING WHOLESALE GRID'!K10*'READ THIS FIRST'!$F$3)</f>
        <v>2.4797042138750678</v>
      </c>
      <c r="BB79" s="63">
        <f>'WORKING WHOLESALE GRID'!L10-('WORKING WHOLESALE GRID'!L10*'READ THIS FIRST'!$F$3)</f>
        <v>2.9265179763258207</v>
      </c>
      <c r="BC79" s="63">
        <f>'WORKING WHOLESALE GRID'!M10-('WORKING WHOLESALE GRID'!M10*'READ THIS FIRST'!$F$3)</f>
        <v>3.377455015052846</v>
      </c>
      <c r="BD79" s="63">
        <f>'WORKING WHOLESALE GRID'!N10-('WORKING WHOLESALE GRID'!N10*'READ THIS FIRST'!$F$3)</f>
        <v>2.9797042138750678</v>
      </c>
      <c r="BE79" s="63">
        <f>'WORKING WHOLESALE GRID'!O10-('WORKING WHOLESALE GRID'!O10*'READ THIS FIRST'!$F$3)</f>
        <v>2.4797042138750678</v>
      </c>
      <c r="BF79" s="63">
        <f>'WORKING WHOLESALE GRID'!P10-('WORKING WHOLESALE GRID'!P10*'READ THIS FIRST'!$F$3)</f>
        <v>2.9265179763258207</v>
      </c>
      <c r="BG79" s="63">
        <f>'WORKING WHOLESALE GRID'!Q10-('WORKING WHOLESALE GRID'!Q10*'READ THIS FIRST'!$F$3)</f>
        <v>3.377455015052846</v>
      </c>
      <c r="BH79" s="63">
        <f>'WORKING WHOLESALE GRID'!R10-('WORKING WHOLESALE GRID'!R10*'READ THIS FIRST'!$F$3)</f>
        <v>3.8270838300561412</v>
      </c>
      <c r="BI79" s="63">
        <f>'WORKING WHOLESALE GRID'!S10-('WORKING WHOLESALE GRID'!S10*'READ THIS FIRST'!$F$3)</f>
        <v>3.4265179763258207</v>
      </c>
      <c r="BJ79" s="63">
        <f>'WORKING WHOLESALE GRID'!T10-('WORKING WHOLESALE GRID'!T10*'READ THIS FIRST'!$F$3)</f>
        <v>2.9265179763258207</v>
      </c>
      <c r="BK79" s="63">
        <f>'WORKING WHOLESALE GRID'!U10-('WORKING WHOLESALE GRID'!U10*'READ THIS FIRST'!$F$3)</f>
        <v>3.377455015052846</v>
      </c>
      <c r="BL79" s="63">
        <f>'WORKING WHOLESALE GRID'!V10-('WORKING WHOLESALE GRID'!V10*'READ THIS FIRST'!$F$3)</f>
        <v>3.8270838300561412</v>
      </c>
      <c r="BM79" s="63">
        <f>'WORKING WHOLESALE GRID'!W10-('WORKING WHOLESALE GRID'!W10*'READ THIS FIRST'!$F$3)</f>
        <v>4.2862419213357068</v>
      </c>
      <c r="BN79" s="63">
        <f>'WORKING WHOLESALE GRID'!X10-('WORKING WHOLESALE GRID'!X10*'READ THIS FIRST'!$F$3)</f>
        <v>3.877455015052846</v>
      </c>
      <c r="BO79" s="63">
        <f>'WORKING WHOLESALE GRID'!Y10-('WORKING WHOLESALE GRID'!Y10*'READ THIS FIRST'!$F$3)</f>
        <v>3.377455015052846</v>
      </c>
      <c r="BP79" s="63">
        <f>'WORKING WHOLESALE GRID'!Z10-('WORKING WHOLESALE GRID'!Z10*'READ THIS FIRST'!$F$3)</f>
        <v>3.8270838300561412</v>
      </c>
      <c r="BQ79" s="63">
        <f>'WORKING WHOLESALE GRID'!AA10-('WORKING WHOLESALE GRID'!AA10*'READ THIS FIRST'!$F$3)</f>
        <v>4.2862419213357068</v>
      </c>
      <c r="BR79" s="63">
        <f>'WORKING WHOLESALE GRID'!AB10-('WORKING WHOLESALE GRID'!AB10*'READ THIS FIRST'!$F$3)</f>
        <v>4.7495232888915444</v>
      </c>
      <c r="BS79" s="63">
        <f>'WORKING WHOLESALE GRID'!AC10-('WORKING WHOLESALE GRID'!AC10*'READ THIS FIRST'!$F$3)</f>
        <v>4.3270838300561412</v>
      </c>
      <c r="BT79" s="63">
        <f>'WORKING WHOLESALE GRID'!AD10-('WORKING WHOLESALE GRID'!AD10*'READ THIS FIRST'!$F$3)</f>
        <v>3.8270838300561412</v>
      </c>
      <c r="BU79" s="63">
        <f>'WORKING WHOLESALE GRID'!AE10-('WORKING WHOLESALE GRID'!AE10*'READ THIS FIRST'!$F$3)</f>
        <v>4.2862419213357068</v>
      </c>
      <c r="BV79" s="63">
        <f>'WORKING WHOLESALE GRID'!AF10-('WORKING WHOLESALE GRID'!AF10*'READ THIS FIRST'!$F$3)</f>
        <v>4.7495232888915444</v>
      </c>
      <c r="BW79" s="63">
        <f>'WORKING WHOLESALE GRID'!AG10-('WORKING WHOLESALE GRID'!AG10*'READ THIS FIRST'!$F$3)</f>
        <v>5.2576140948863888</v>
      </c>
      <c r="BX79" s="63">
        <f>'WORKING WHOLESALE GRID'!AH10-('WORKING WHOLESALE GRID'!AH10*'READ THIS FIRST'!$F$3)</f>
        <v>4.7862419213357068</v>
      </c>
      <c r="BY79" s="63">
        <f>'WORKING WHOLESALE GRID'!AI10-('WORKING WHOLESALE GRID'!AI10*'READ THIS FIRST'!$F$3)</f>
        <v>4.2862419213357068</v>
      </c>
      <c r="BZ79" s="63">
        <f>'WORKING WHOLESALE GRID'!AJ10-('WORKING WHOLESALE GRID'!AJ10*'READ THIS FIRST'!$F$3)</f>
        <v>4.7495232888915444</v>
      </c>
      <c r="CA79" s="63">
        <f>'WORKING WHOLESALE GRID'!AK10-('WORKING WHOLESALE GRID'!AK10*'READ THIS FIRST'!$F$3)</f>
        <v>5.2576140948863888</v>
      </c>
      <c r="CB79" s="63">
        <f>'WORKING WHOLESALE GRID'!AL10-('WORKING WHOLESALE GRID'!AL10*'READ THIS FIRST'!$F$3)</f>
        <v>5.7702049008812342</v>
      </c>
      <c r="CC79" s="63">
        <f>'WORKING WHOLESALE GRID'!AM10-('WORKING WHOLESALE GRID'!AM10*'READ THIS FIRST'!$F$3)</f>
        <v>5.2495232888915444</v>
      </c>
      <c r="CD79" s="63">
        <f>'WORKING WHOLESALE GRID'!AN10-('WORKING WHOLESALE GRID'!AN10*'READ THIS FIRST'!$F$3)</f>
        <v>4.7495232888915444</v>
      </c>
      <c r="CE79" s="63">
        <f>'WORKING WHOLESALE GRID'!AO10-('WORKING WHOLESALE GRID'!AO10*'READ THIS FIRST'!$F$3)</f>
        <v>5.2576140948863888</v>
      </c>
      <c r="CF79" s="63">
        <f>'WORKING WHOLESALE GRID'!AP10-('WORKING WHOLESALE GRID'!AP10*'READ THIS FIRST'!$F$3)</f>
        <v>5.7702049008812342</v>
      </c>
      <c r="CG79" s="63">
        <f>'WORKING WHOLESALE GRID'!AQ10-('WORKING WHOLESALE GRID'!AQ10*'READ THIS FIRST'!$F$3)</f>
        <v>6.287295706876078</v>
      </c>
      <c r="CH79" s="63">
        <f>'WORKING WHOLESALE GRID'!AR10-('WORKING WHOLESALE GRID'!AR10*'READ THIS FIRST'!$F$3)</f>
        <v>5.7576140948863888</v>
      </c>
      <c r="CI79" s="63">
        <f>'WORKING WHOLESALE GRID'!AS10-('WORKING WHOLESALE GRID'!AS10*'READ THIS FIRST'!$F$3)</f>
        <v>5.2576140948863888</v>
      </c>
      <c r="CJ79" s="63">
        <f>'WORKING WHOLESALE GRID'!AT10-('WORKING WHOLESALE GRID'!AT10*'READ THIS FIRST'!$F$3)</f>
        <v>5.7702049008812342</v>
      </c>
      <c r="CK79" s="63">
        <f>'WORKING WHOLESALE GRID'!AU10-('WORKING WHOLESALE GRID'!AU10*'READ THIS FIRST'!$F$3)</f>
        <v>6.287295706876078</v>
      </c>
      <c r="CL79" s="63">
        <f>'WORKING WHOLESALE GRID'!AV10-('WORKING WHOLESALE GRID'!AV10*'READ THIS FIRST'!$F$3)</f>
        <v>6.8088865128709237</v>
      </c>
      <c r="CM79" s="63">
        <f>'WORKING WHOLESALE GRID'!AW10-('WORKING WHOLESALE GRID'!AW10*'READ THIS FIRST'!$F$3)</f>
        <v>6.2702049008812351</v>
      </c>
      <c r="CN79" s="63">
        <f>'WORKING WHOLESALE GRID'!AX10-('WORKING WHOLESALE GRID'!AX10*'READ THIS FIRST'!$F$3)</f>
        <v>5.7702049008812342</v>
      </c>
      <c r="CO79" s="63">
        <f>'WORKING WHOLESALE GRID'!AY10-('WORKING WHOLESALE GRID'!AY10*'READ THIS FIRST'!$F$3)</f>
        <v>6.287295706876078</v>
      </c>
      <c r="CP79" s="63">
        <f>'WORKING WHOLESALE GRID'!AZ10-('WORKING WHOLESALE GRID'!AZ10*'READ THIS FIRST'!$F$3)</f>
        <v>6.8088865128709237</v>
      </c>
      <c r="CQ79" s="63"/>
      <c r="CR79" s="63">
        <f>'WORKING WHOLESALE GRID'!BB10-('WORKING WHOLESALE GRID'!BB10*'READ THIS FIRST'!$F$3)</f>
        <v>6.9872957068760773</v>
      </c>
      <c r="CS79" s="63">
        <f>'WORKING WHOLESALE GRID'!BC10-('WORKING WHOLESALE GRID'!BC10*'READ THIS FIRST'!$F$3)</f>
        <v>1.6796487178023733</v>
      </c>
      <c r="CT79" s="63">
        <f>'WORKING WHOLESALE GRID'!BD10-('WORKING WHOLESALE GRID'!BD10*'READ THIS FIRST'!$F$3)</f>
        <v>2.1265339541428925</v>
      </c>
      <c r="CU79" s="63">
        <f>'WORKING WHOLESALE GRID'!BE10-('WORKING WHOLESALE GRID'!BE10*'READ THIS FIRST'!$F$3)</f>
        <v>2.5760118292596825</v>
      </c>
      <c r="CV79" s="63">
        <f>'WORKING WHOLESALE GRID'!BF10-('WORKING WHOLESALE GRID'!BF10*'READ THIS FIRST'!$F$3)</f>
        <v>3.0331708681527445</v>
      </c>
      <c r="CW79" s="63">
        <f>'WORKING WHOLESALE GRID'!BG10-('WORKING WHOLESALE GRID'!BG10*'READ THIS FIRST'!$F$3)</f>
        <v>3.0265339541428924</v>
      </c>
      <c r="CX79" s="63">
        <f>'WORKING WHOLESALE GRID'!BH10-('WORKING WHOLESALE GRID'!BH10*'READ THIS FIRST'!$F$3)</f>
        <v>3.7661461477430773</v>
      </c>
      <c r="CY79" s="63">
        <f>'WORKING WHOLESALE GRID'!BI10-('WORKING WHOLESALE GRID'!BI10*'READ THIS FIRST'!$F$3)</f>
        <v>2.1265339541428925</v>
      </c>
      <c r="CZ79" s="63">
        <f>'WORKING WHOLESALE GRID'!BJ10-('WORKING WHOLESALE GRID'!BJ10*'READ THIS FIRST'!$F$3)</f>
        <v>2.5760118292596825</v>
      </c>
      <c r="DA79" s="63">
        <f>'WORKING WHOLESALE GRID'!BK10-('WORKING WHOLESALE GRID'!BK10*'READ THIS FIRST'!$F$3)</f>
        <v>3.0331708681527445</v>
      </c>
      <c r="DB79" s="63">
        <f>'WORKING WHOLESALE GRID'!BL10-('WORKING WHOLESALE GRID'!BL10*'READ THIS FIRST'!$F$3)</f>
        <v>3.4945468958220767</v>
      </c>
      <c r="DC79" s="63">
        <f>'WORKING WHOLESALE GRID'!BM10-('WORKING WHOLESALE GRID'!BM10*'READ THIS FIRST'!$F$3)</f>
        <v>3.4760118292596829</v>
      </c>
      <c r="DD79" s="63">
        <f>'WORKING WHOLESALE GRID'!BN10-('WORKING WHOLESALE GRID'!BN10*'READ THIS FIRST'!$F$3)</f>
        <v>2.5760118292596825</v>
      </c>
      <c r="DE79" s="63">
        <f>'WORKING WHOLESALE GRID'!BO10-('WORKING WHOLESALE GRID'!BO10*'READ THIS FIRST'!$F$3)</f>
        <v>3.0331708681527445</v>
      </c>
      <c r="DF79" s="63">
        <f>'WORKING WHOLESALE GRID'!BP10-('WORKING WHOLESALE GRID'!BP10*'READ THIS FIRST'!$F$3)</f>
        <v>3.4945468958220767</v>
      </c>
      <c r="DG79" s="63">
        <f>'WORKING WHOLESALE GRID'!BQ10-('WORKING WHOLESALE GRID'!BQ10*'READ THIS FIRST'!$F$3)</f>
        <v>3.9566094372676806</v>
      </c>
      <c r="DH79" s="63">
        <f>'WORKING WHOLESALE GRID'!BR10-('WORKING WHOLESALE GRID'!BR10*'READ THIS FIRST'!$F$3)</f>
        <v>3.9331708681527444</v>
      </c>
      <c r="DI79" s="63">
        <f>'WORKING WHOLESALE GRID'!BS10-('WORKING WHOLESALE GRID'!BS10*'READ THIS FIRST'!$F$3)</f>
        <v>3.0331708681527445</v>
      </c>
      <c r="DJ79" s="63">
        <f>'WORKING WHOLESALE GRID'!BT10-('WORKING WHOLESALE GRID'!BT10*'READ THIS FIRST'!$F$3)</f>
        <v>3.4945468958220767</v>
      </c>
      <c r="DK79" s="63">
        <f>'WORKING WHOLESALE GRID'!BU10-('WORKING WHOLESALE GRID'!BU10*'READ THIS FIRST'!$F$3)</f>
        <v>3.9566094372676806</v>
      </c>
      <c r="DL79" s="63">
        <f>'WORKING WHOLESALE GRID'!BV10-('WORKING WHOLESALE GRID'!BV10*'READ THIS FIRST'!$F$3)</f>
        <v>4.4244929174895535</v>
      </c>
      <c r="DM79" s="63">
        <f>'WORKING WHOLESALE GRID'!BW10-('WORKING WHOLESALE GRID'!BW10*'READ THIS FIRST'!$F$3)</f>
        <v>4.3945468958220761</v>
      </c>
      <c r="DN79" s="63">
        <f>'WORKING WHOLESALE GRID'!BX10-('WORKING WHOLESALE GRID'!BX10*'READ THIS FIRST'!$F$3)</f>
        <v>3.4945468958220767</v>
      </c>
      <c r="DO79" s="63">
        <f>'WORKING WHOLESALE GRID'!BY10-('WORKING WHOLESALE GRID'!BY10*'READ THIS FIRST'!$F$3)</f>
        <v>3.9566094372676806</v>
      </c>
      <c r="DP79" s="63">
        <f>'WORKING WHOLESALE GRID'!BZ10-('WORKING WHOLESALE GRID'!BZ10*'READ THIS FIRST'!$F$3)</f>
        <v>4.4244929174895535</v>
      </c>
      <c r="DQ79" s="63">
        <f>'WORKING WHOLESALE GRID'!CA10-('WORKING WHOLESALE GRID'!CA10*'READ THIS FIRST'!$F$3)</f>
        <v>4.8984944114876985</v>
      </c>
      <c r="DR79" s="63">
        <f>'WORKING WHOLESALE GRID'!CB10-('WORKING WHOLESALE GRID'!CB10*'READ THIS FIRST'!$F$3)</f>
        <v>4.8566094372676805</v>
      </c>
      <c r="DS79" s="63">
        <f>'WORKING WHOLESALE GRID'!CC10-('WORKING WHOLESALE GRID'!CC10*'READ THIS FIRST'!$F$3)</f>
        <v>3.9566094372676806</v>
      </c>
      <c r="DT79" s="63">
        <f>'WORKING WHOLESALE GRID'!CD10-('WORKING WHOLESALE GRID'!CD10*'READ THIS FIRST'!$F$3)</f>
        <v>4.4244929174895535</v>
      </c>
      <c r="DU79" s="63">
        <f>'WORKING WHOLESALE GRID'!CE10-('WORKING WHOLESALE GRID'!CE10*'READ THIS FIRST'!$F$3)</f>
        <v>4.8984944114876985</v>
      </c>
      <c r="DV79" s="63">
        <f>'WORKING WHOLESALE GRID'!CF10-('WORKING WHOLESALE GRID'!CF10*'READ THIS FIRST'!$F$3)</f>
        <v>5.407278106424851</v>
      </c>
      <c r="DW79" s="63">
        <f>'WORKING WHOLESALE GRID'!CG10-('WORKING WHOLESALE GRID'!CG10*'READ THIS FIRST'!$F$3)</f>
        <v>5.3244929174895539</v>
      </c>
      <c r="DX79" s="63">
        <f>'WORKING WHOLESALE GRID'!CH10-('WORKING WHOLESALE GRID'!CH10*'READ THIS FIRST'!$F$3)</f>
        <v>4.4244929174895535</v>
      </c>
      <c r="DY79" s="63">
        <f>'WORKING WHOLESALE GRID'!CI10-('WORKING WHOLESALE GRID'!CI10*'READ THIS FIRST'!$F$3)</f>
        <v>4.8984944114876985</v>
      </c>
      <c r="DZ79" s="63">
        <f>'WORKING WHOLESALE GRID'!CJ10-('WORKING WHOLESALE GRID'!CJ10*'READ THIS FIRST'!$F$3)</f>
        <v>5.407278106424851</v>
      </c>
      <c r="EA79" s="63">
        <f>'WORKING WHOLESALE GRID'!CK10-('WORKING WHOLESALE GRID'!CK10*'READ THIS FIRST'!$F$3)</f>
        <v>5.9205618013620036</v>
      </c>
      <c r="EB79" s="63">
        <f>'WORKING WHOLESALE GRID'!CL10-('WORKING WHOLESALE GRID'!CL10*'READ THIS FIRST'!$F$3)</f>
        <v>5.798494411487698</v>
      </c>
      <c r="EC79" s="63">
        <f>'WORKING WHOLESALE GRID'!CM10-('WORKING WHOLESALE GRID'!CM10*'READ THIS FIRST'!$F$3)</f>
        <v>4.8984944114876985</v>
      </c>
      <c r="ED79" s="63">
        <f>'WORKING WHOLESALE GRID'!CN10-('WORKING WHOLESALE GRID'!CN10*'READ THIS FIRST'!$F$3)</f>
        <v>5.407278106424851</v>
      </c>
      <c r="EE79" s="63">
        <f>'WORKING WHOLESALE GRID'!CO10-('WORKING WHOLESALE GRID'!CO10*'READ THIS FIRST'!$F$3)</f>
        <v>5.9205618013620036</v>
      </c>
      <c r="EF79" s="63">
        <f>'WORKING WHOLESALE GRID'!CP10-('WORKING WHOLESALE GRID'!CP10*'READ THIS FIRST'!$F$3)</f>
        <v>6.4383454962991564</v>
      </c>
      <c r="EG79" s="63">
        <f>'WORKING WHOLESALE GRID'!CQ10-('WORKING WHOLESALE GRID'!CQ10*'READ THIS FIRST'!$F$3)</f>
        <v>6.3072781064248513</v>
      </c>
      <c r="EH79" s="63">
        <f>'WORKING WHOLESALE GRID'!CR10-('WORKING WHOLESALE GRID'!CR10*'READ THIS FIRST'!$F$3)</f>
        <v>5.407278106424851</v>
      </c>
      <c r="EI79" s="63">
        <f>'WORKING WHOLESALE GRID'!CS10-('WORKING WHOLESALE GRID'!CS10*'READ THIS FIRST'!$F$3)</f>
        <v>5.9205618013620036</v>
      </c>
      <c r="EJ79" s="63">
        <f>'WORKING WHOLESALE GRID'!CT10-('WORKING WHOLESALE GRID'!CT10*'READ THIS FIRST'!$F$3)</f>
        <v>6.4383454962991564</v>
      </c>
      <c r="EK79" s="63">
        <f>'WORKING WHOLESALE GRID'!CU10-('WORKING WHOLESALE GRID'!CU10*'READ THIS FIRST'!$F$3)</f>
        <v>6.9606291912363094</v>
      </c>
      <c r="EL79" s="63">
        <f>'WORKING WHOLESALE GRID'!CV10-('WORKING WHOLESALE GRID'!CV10*'READ THIS FIRST'!$F$3)</f>
        <v>6.820561801362004</v>
      </c>
      <c r="EM79" s="63">
        <f>'WORKING WHOLESALE GRID'!CW10-('WORKING WHOLESALE GRID'!CW10*'READ THIS FIRST'!$F$3)</f>
        <v>5.9205618013620036</v>
      </c>
      <c r="EN79" s="63">
        <f>'WORKING WHOLESALE GRID'!CX10-('WORKING WHOLESALE GRID'!CX10*'READ THIS FIRST'!$F$3)</f>
        <v>6.4383454962991564</v>
      </c>
      <c r="EO79" s="63">
        <f>'WORKING WHOLESALE GRID'!CY10-('WORKING WHOLESALE GRID'!CY10*'READ THIS FIRST'!$F$3)</f>
        <v>6.9606291912363094</v>
      </c>
      <c r="EP79" s="63"/>
      <c r="EQ79" s="63">
        <f>'WORKING WHOLESALE GRID'!DA10-('WORKING WHOLESALE GRID'!DA10*'READ THIS FIRST'!$F$3)</f>
        <v>7.3383454962991568</v>
      </c>
      <c r="ER79" s="63">
        <f>'WORKING WHOLESALE GRID'!DB10-('WORKING WHOLESALE GRID'!DB10*'READ THIS FIRST'!$F$3)</f>
        <v>1.820602517802373</v>
      </c>
      <c r="ES79" s="63">
        <f>'WORKING WHOLESALE GRID'!DC10-('WORKING WHOLESALE GRID'!DC10*'READ THIS FIRST'!$F$3)</f>
        <v>2.2828881603928926</v>
      </c>
      <c r="ET79" s="63">
        <f>'WORKING WHOLESALE GRID'!DD10-('WORKING WHOLESALE GRID'!DD10*'READ THIS FIRST'!$F$3)</f>
        <v>2.7548688292596832</v>
      </c>
      <c r="EU79" s="63">
        <f>'WORKING WHOLESALE GRID'!DE10-('WORKING WHOLESALE GRID'!DE10*'READ THIS FIRST'!$F$3)</f>
        <v>3.2312405244027449</v>
      </c>
      <c r="EV79" s="63">
        <f>'WORKING WHOLESALE GRID'!DF10-('WORKING WHOLESALE GRID'!DF10*'READ THIS FIRST'!$F$3)</f>
        <v>2.7828881603928921</v>
      </c>
      <c r="EW79" s="63">
        <f>'WORKING WHOLESALE GRID'!DG10-('WORKING WHOLESALE GRID'!DG10*'READ THIS FIRST'!$F$3)</f>
        <v>4.0358400127430771</v>
      </c>
      <c r="EX79" s="63">
        <f>'WORKING WHOLESALE GRID'!DH10-('WORKING WHOLESALE GRID'!DH10*'READ THIS FIRST'!$F$3)</f>
        <v>2.2828881603928926</v>
      </c>
      <c r="EY79" s="63">
        <f>'WORKING WHOLESALE GRID'!DI10-('WORKING WHOLESALE GRID'!DI10*'READ THIS FIRST'!$F$3)</f>
        <v>2.7548688292596832</v>
      </c>
      <c r="EZ79" s="63">
        <f>'WORKING WHOLESALE GRID'!DJ10-('WORKING WHOLESALE GRID'!DJ10*'READ THIS FIRST'!$F$3)</f>
        <v>3.2312405244027449</v>
      </c>
      <c r="FA79" s="63">
        <f>'WORKING WHOLESALE GRID'!DK10-('WORKING WHOLESALE GRID'!DK10*'READ THIS FIRST'!$F$3)</f>
        <v>3.7120032458220757</v>
      </c>
      <c r="FB79" s="63">
        <f>'WORKING WHOLESALE GRID'!DL10-('WORKING WHOLESALE GRID'!DL10*'READ THIS FIRST'!$F$3)</f>
        <v>4.5548688292596831</v>
      </c>
      <c r="FC79" s="63">
        <f>'WORKING WHOLESALE GRID'!DM10-('WORKING WHOLESALE GRID'!DM10*'READ THIS FIRST'!$F$3)</f>
        <v>2.7548688292596832</v>
      </c>
      <c r="FD79" s="63">
        <f>'WORKING WHOLESALE GRID'!DN10-('WORKING WHOLESALE GRID'!DN10*'READ THIS FIRST'!$F$3)</f>
        <v>3.2312405244027449</v>
      </c>
      <c r="FE79" s="63">
        <f>'WORKING WHOLESALE GRID'!DO10-('WORKING WHOLESALE GRID'!DO10*'READ THIS FIRST'!$F$3)</f>
        <v>3.7120032458220757</v>
      </c>
      <c r="FF79" s="63">
        <f>'WORKING WHOLESALE GRID'!DP10-('WORKING WHOLESALE GRID'!DP10*'READ THIS FIRST'!$F$3)</f>
        <v>4.1971569935176802</v>
      </c>
      <c r="FG79" s="63">
        <f>'WORKING WHOLESALE GRID'!DQ10-('WORKING WHOLESALE GRID'!DQ10*'READ THIS FIRST'!$F$3)</f>
        <v>5.0312405244027447</v>
      </c>
      <c r="FH79" s="63">
        <f>'WORKING WHOLESALE GRID'!DR10-('WORKING WHOLESALE GRID'!DR10*'READ THIS FIRST'!$F$3)</f>
        <v>3.2312405244027449</v>
      </c>
      <c r="FI79" s="63">
        <f>'WORKING WHOLESALE GRID'!DS10-('WORKING WHOLESALE GRID'!DS10*'READ THIS FIRST'!$F$3)</f>
        <v>3.7120032458220757</v>
      </c>
      <c r="FJ79" s="63">
        <f>'WORKING WHOLESALE GRID'!DT10-('WORKING WHOLESALE GRID'!DT10*'READ THIS FIRST'!$F$3)</f>
        <v>4.1971569935176802</v>
      </c>
      <c r="FK79" s="63">
        <f>'WORKING WHOLESALE GRID'!DU10-('WORKING WHOLESALE GRID'!DU10*'READ THIS FIRST'!$F$3)</f>
        <v>4.6812447674895541</v>
      </c>
      <c r="FL79" s="63">
        <f>'WORKING WHOLESALE GRID'!DV10-('WORKING WHOLESALE GRID'!DV10*'READ THIS FIRST'!$F$3)</f>
        <v>5.5120032458220756</v>
      </c>
      <c r="FM79" s="63">
        <f>'WORKING WHOLESALE GRID'!DW10-('WORKING WHOLESALE GRID'!DW10*'READ THIS FIRST'!$F$3)</f>
        <v>3.7120032458220757</v>
      </c>
      <c r="FN79" s="63">
        <f>'WORKING WHOLESALE GRID'!DX10-('WORKING WHOLESALE GRID'!DX10*'READ THIS FIRST'!$F$3)</f>
        <v>4.1971569935176802</v>
      </c>
      <c r="FO79" s="63">
        <f>'WORKING WHOLESALE GRID'!DY10-('WORKING WHOLESALE GRID'!DY10*'READ THIS FIRST'!$F$3)</f>
        <v>4.6812447674895541</v>
      </c>
      <c r="FP79" s="63">
        <f>'WORKING WHOLESALE GRID'!DZ10-('WORKING WHOLESALE GRID'!DZ10*'READ THIS FIRST'!$F$3)</f>
        <v>5.1751550677377001</v>
      </c>
      <c r="FQ79" s="63">
        <f>'WORKING WHOLESALE GRID'!EA10-('WORKING WHOLESALE GRID'!EA10*'READ THIS FIRST'!$F$3)</f>
        <v>5.9971569935176792</v>
      </c>
      <c r="FR79" s="63">
        <f>'WORKING WHOLESALE GRID'!EB10-('WORKING WHOLESALE GRID'!EB10*'READ THIS FIRST'!$F$3)</f>
        <v>4.1971569935176802</v>
      </c>
      <c r="FS79" s="63">
        <f>'WORKING WHOLESALE GRID'!EC10-('WORKING WHOLESALE GRID'!EC10*'READ THIS FIRST'!$F$3)</f>
        <v>4.6812447674895541</v>
      </c>
      <c r="FT79" s="63">
        <f>'WORKING WHOLESALE GRID'!ED10-('WORKING WHOLESALE GRID'!ED10*'READ THIS FIRST'!$F$3)</f>
        <v>5.1751550677377001</v>
      </c>
      <c r="FU79" s="63">
        <f>'WORKING WHOLESALE GRID'!EE10-('WORKING WHOLESALE GRID'!EE10*'READ THIS FIRST'!$F$3)</f>
        <v>5.6852255564248519</v>
      </c>
      <c r="FV79" s="63">
        <f>'WORKING WHOLESALE GRID'!EF10-('WORKING WHOLESALE GRID'!EF10*'READ THIS FIRST'!$F$3)</f>
        <v>6.481244767489553</v>
      </c>
      <c r="FW79" s="63">
        <f>'WORKING WHOLESALE GRID'!EG10-('WORKING WHOLESALE GRID'!EG10*'READ THIS FIRST'!$F$3)</f>
        <v>4.6812447674895541</v>
      </c>
      <c r="FX79" s="63">
        <f>'WORKING WHOLESALE GRID'!EH10-('WORKING WHOLESALE GRID'!EH10*'READ THIS FIRST'!$F$3)</f>
        <v>5.1751550677377001</v>
      </c>
      <c r="FY79" s="63">
        <f>'WORKING WHOLESALE GRID'!EI10-('WORKING WHOLESALE GRID'!EI10*'READ THIS FIRST'!$F$3)</f>
        <v>5.6852255564248519</v>
      </c>
      <c r="FZ79" s="63">
        <f>'WORKING WHOLESALE GRID'!EJ10-('WORKING WHOLESALE GRID'!EJ10*'READ THIS FIRST'!$F$3)</f>
        <v>6.199796045112004</v>
      </c>
      <c r="GA79" s="63">
        <f>'WORKING WHOLESALE GRID'!EK10-('WORKING WHOLESALE GRID'!EK10*'READ THIS FIRST'!$F$3)</f>
        <v>6.9751550677377008</v>
      </c>
      <c r="GB79" s="63">
        <f>'WORKING WHOLESALE GRID'!EL10-('WORKING WHOLESALE GRID'!EL10*'READ THIS FIRST'!$F$3)</f>
        <v>5.1751550677377001</v>
      </c>
      <c r="GC79" s="63">
        <f>'WORKING WHOLESALE GRID'!EM10-('WORKING WHOLESALE GRID'!EM10*'READ THIS FIRST'!$F$3)</f>
        <v>5.6852255564248519</v>
      </c>
      <c r="GD79" s="63">
        <f>'WORKING WHOLESALE GRID'!EN10-('WORKING WHOLESALE GRID'!EN10*'READ THIS FIRST'!$F$3)</f>
        <v>6.199796045112004</v>
      </c>
      <c r="GE79" s="63">
        <f>'WORKING WHOLESALE GRID'!EO10-('WORKING WHOLESALE GRID'!EO10*'READ THIS FIRST'!$F$3)</f>
        <v>6.7188665337991562</v>
      </c>
      <c r="GF79" s="63">
        <f>'WORKING WHOLESALE GRID'!EP10-('WORKING WHOLESALE GRID'!EP10*'READ THIS FIRST'!$F$3)</f>
        <v>7.4852255564248509</v>
      </c>
      <c r="GG79" s="63">
        <f>'WORKING WHOLESALE GRID'!EQ10-('WORKING WHOLESALE GRID'!EQ10*'READ THIS FIRST'!$F$3)</f>
        <v>5.6852255564248519</v>
      </c>
      <c r="GH79" s="63">
        <f>'WORKING WHOLESALE GRID'!ER10-('WORKING WHOLESALE GRID'!ER10*'READ THIS FIRST'!$F$3)</f>
        <v>6.199796045112004</v>
      </c>
      <c r="GI79" s="63">
        <f>'WORKING WHOLESALE GRID'!ES10-('WORKING WHOLESALE GRID'!ES10*'READ THIS FIRST'!$F$3)</f>
        <v>6.7188665337991562</v>
      </c>
      <c r="GJ79" s="63">
        <f>'WORKING WHOLESALE GRID'!ET10-('WORKING WHOLESALE GRID'!ET10*'READ THIS FIRST'!$F$3)</f>
        <v>7.2424370224863086</v>
      </c>
      <c r="GK79" s="63">
        <f>'WORKING WHOLESALE GRID'!EU10-('WORKING WHOLESALE GRID'!EU10*'READ THIS FIRST'!$F$3)</f>
        <v>7.9997960451120029</v>
      </c>
      <c r="GL79" s="63">
        <f>'WORKING WHOLESALE GRID'!EV10-('WORKING WHOLESALE GRID'!EV10*'READ THIS FIRST'!$F$3)</f>
        <v>6.199796045112004</v>
      </c>
      <c r="GM79" s="63">
        <f>'WORKING WHOLESALE GRID'!EW10-('WORKING WHOLESALE GRID'!EW10*'READ THIS FIRST'!$F$3)</f>
        <v>6.7188665337991562</v>
      </c>
      <c r="GN79" s="63">
        <f>'WORKING WHOLESALE GRID'!EX10-('WORKING WHOLESALE GRID'!EX10*'READ THIS FIRST'!$F$3)</f>
        <v>7.2424370224863086</v>
      </c>
      <c r="GO79" s="63"/>
      <c r="GP79" s="63">
        <f>'WORKING WHOLESALE GRID'!EZ10-('WORKING WHOLESALE GRID'!EZ10*'READ THIS FIRST'!$F$3)</f>
        <v>8.5188665337991551</v>
      </c>
      <c r="GQ79" s="63">
        <f>'WORKING WHOLESALE GRID'!FA10-('WORKING WHOLESALE GRID'!FA10*'READ THIS FIRST'!$F$3)</f>
        <v>2.8023831818181817</v>
      </c>
      <c r="GR79" s="63">
        <f>'WORKING WHOLESALE GRID'!FB10-('WORKING WHOLESALE GRID'!FB10*'READ THIS FIRST'!$F$3)</f>
        <v>3.4342267067307697</v>
      </c>
      <c r="GS79" s="63">
        <f>'WORKING WHOLESALE GRID'!FC10-('WORKING WHOLESALE GRID'!FC10*'READ THIS FIRST'!$F$3)</f>
        <v>4.0767126529720272</v>
      </c>
      <c r="GT79" s="63">
        <f>'WORKING WHOLESALE GRID'!FD10-('WORKING WHOLESALE GRID'!FD10*'READ THIS FIRST'!$F$3)</f>
        <v>4.7251610205419592</v>
      </c>
      <c r="GU79" s="63">
        <f>'WORKING WHOLESALE GRID'!FE10-('WORKING WHOLESALE GRID'!FE10*'READ THIS FIRST'!$F$3)</f>
        <v>7.0342267067307684</v>
      </c>
      <c r="GV79" s="63">
        <f>'WORKING WHOLESALE GRID'!FF10-('WORKING WHOLESALE GRID'!FF10*'READ THIS FIRST'!$F$3)</f>
        <v>6.0153934248251746</v>
      </c>
      <c r="GW79" s="63">
        <f>'WORKING WHOLESALE GRID'!FG10-('WORKING WHOLESALE GRID'!FG10*'READ THIS FIRST'!$F$3)</f>
        <v>3.4342267067307697</v>
      </c>
      <c r="GX79" s="63">
        <f>'WORKING WHOLESALE GRID'!FH10-('WORKING WHOLESALE GRID'!FH10*'READ THIS FIRST'!$F$3)</f>
        <v>4.0767126529720272</v>
      </c>
      <c r="GY79" s="63">
        <f>'WORKING WHOLESALE GRID'!FI10-('WORKING WHOLESALE GRID'!FI10*'READ THIS FIRST'!$F$3)</f>
        <v>4.7251610205419592</v>
      </c>
      <c r="GZ79" s="63">
        <f>'WORKING WHOLESALE GRID'!FJ10-('WORKING WHOLESALE GRID'!FJ10*'READ THIS FIRST'!$F$3)</f>
        <v>5.3795718094405593</v>
      </c>
      <c r="HA79" s="63">
        <f>'WORKING WHOLESALE GRID'!FK10-('WORKING WHOLESALE GRID'!FK10*'READ THIS FIRST'!$F$3)</f>
        <v>7.6767126529720269</v>
      </c>
      <c r="HB79" s="63">
        <f>'WORKING WHOLESALE GRID'!FL10-('WORKING WHOLESALE GRID'!FL10*'READ THIS FIRST'!$F$3)</f>
        <v>4.0767126529720272</v>
      </c>
      <c r="HC79" s="63">
        <f>'WORKING WHOLESALE GRID'!FM10-('WORKING WHOLESALE GRID'!FM10*'READ THIS FIRST'!$F$3)</f>
        <v>4.7251610205419592</v>
      </c>
      <c r="HD79" s="63">
        <f>'WORKING WHOLESALE GRID'!FN10-('WORKING WHOLESALE GRID'!FN10*'READ THIS FIRST'!$F$3)</f>
        <v>5.3795718094405593</v>
      </c>
      <c r="HE79" s="63">
        <f>'WORKING WHOLESALE GRID'!FO10-('WORKING WHOLESALE GRID'!FO10*'READ THIS FIRST'!$F$3)</f>
        <v>6.0351525196678342</v>
      </c>
      <c r="HF79" s="63">
        <f>'WORKING WHOLESALE GRID'!FP10-('WORKING WHOLESALE GRID'!FP10*'READ THIS FIRST'!$F$3)</f>
        <v>8.3251610205419588</v>
      </c>
      <c r="HG79" s="63">
        <f>'WORKING WHOLESALE GRID'!FQ10-('WORKING WHOLESALE GRID'!FQ10*'READ THIS FIRST'!$F$3)</f>
        <v>4.7251610205419592</v>
      </c>
      <c r="HH79" s="63">
        <f>'WORKING WHOLESALE GRID'!FR10-('WORKING WHOLESALE GRID'!FR10*'READ THIS FIRST'!$F$3)</f>
        <v>5.3795718094405593</v>
      </c>
      <c r="HI79" s="63">
        <f>'WORKING WHOLESALE GRID'!FS10-('WORKING WHOLESALE GRID'!FS10*'READ THIS FIRST'!$F$3)</f>
        <v>6.0351525196678342</v>
      </c>
      <c r="HJ79" s="63">
        <f>'WORKING WHOLESALE GRID'!FT10-('WORKING WHOLESALE GRID'!FT10*'READ THIS FIRST'!$F$3)</f>
        <v>6.7014656512237778</v>
      </c>
      <c r="HK79" s="63">
        <f>'WORKING WHOLESALE GRID'!FU10-('WORKING WHOLESALE GRID'!FU10*'READ THIS FIRST'!$F$3)</f>
        <v>8.979571809440559</v>
      </c>
      <c r="HL79" s="63">
        <f>'WORKING WHOLESALE GRID'!FV10-('WORKING WHOLESALE GRID'!FV10*'READ THIS FIRST'!$F$3)</f>
        <v>5.3795718094405593</v>
      </c>
      <c r="HM79" s="63">
        <f>'WORKING WHOLESALE GRID'!FW10-('WORKING WHOLESALE GRID'!FW10*'READ THIS FIRST'!$F$3)</f>
        <v>6.0351525196678342</v>
      </c>
      <c r="HN79" s="63">
        <f>'WORKING WHOLESALE GRID'!FX10-('WORKING WHOLESALE GRID'!FX10*'READ THIS FIRST'!$F$3)</f>
        <v>6.7014656512237778</v>
      </c>
      <c r="HO79" s="63">
        <f>'WORKING WHOLESALE GRID'!FY10-('WORKING WHOLESALE GRID'!FY10*'READ THIS FIRST'!$F$3)</f>
        <v>7.3689037041083933</v>
      </c>
      <c r="HP79" s="63">
        <f>'WORKING WHOLESALE GRID'!FZ10-('WORKING WHOLESALE GRID'!FZ10*'READ THIS FIRST'!$F$3)</f>
        <v>9.6351525196678338</v>
      </c>
      <c r="HQ79" s="63">
        <f>'WORKING WHOLESALE GRID'!GA10-('WORKING WHOLESALE GRID'!GA10*'READ THIS FIRST'!$F$3)</f>
        <v>6.0351525196678342</v>
      </c>
      <c r="HR79" s="63">
        <f>'WORKING WHOLESALE GRID'!GB10-('WORKING WHOLESALE GRID'!GB10*'READ THIS FIRST'!$F$3)</f>
        <v>6.7014656512237778</v>
      </c>
      <c r="HS79" s="63">
        <f>'WORKING WHOLESALE GRID'!GC10-('WORKING WHOLESALE GRID'!GC10*'READ THIS FIRST'!$F$3)</f>
        <v>7.3689037041083933</v>
      </c>
      <c r="HT79" s="63">
        <f>'WORKING WHOLESALE GRID'!GD10-('WORKING WHOLESALE GRID'!GD10*'READ THIS FIRST'!$F$3)</f>
        <v>7.8891776748251754</v>
      </c>
      <c r="HU79" s="63">
        <f>'WORKING WHOLESALE GRID'!GE10-('WORKING WHOLESALE GRID'!GE10*'READ THIS FIRST'!$F$3)</f>
        <v>10.301465651223776</v>
      </c>
      <c r="HV79" s="63">
        <f>'WORKING WHOLESALE GRID'!GF10-('WORKING WHOLESALE GRID'!GF10*'READ THIS FIRST'!$F$3)</f>
        <v>6.7014656512237778</v>
      </c>
      <c r="HW79" s="63">
        <f>'WORKING WHOLESALE GRID'!GG10-('WORKING WHOLESALE GRID'!GG10*'READ THIS FIRST'!$F$3)</f>
        <v>7.3689037041083933</v>
      </c>
      <c r="HX79" s="63">
        <f>'WORKING WHOLESALE GRID'!GH10-('WORKING WHOLESALE GRID'!GH10*'READ THIS FIRST'!$F$3)</f>
        <v>7.8891776748251754</v>
      </c>
      <c r="HY79" s="63">
        <f>'WORKING WHOLESALE GRID'!GI10-('WORKING WHOLESALE GRID'!GI10*'READ THIS FIRST'!$F$3)</f>
        <v>8.4139516455419603</v>
      </c>
      <c r="HZ79" s="63">
        <f>'WORKING WHOLESALE GRID'!GJ10-('WORKING WHOLESALE GRID'!GJ10*'READ THIS FIRST'!$F$3)</f>
        <v>10.968903704108392</v>
      </c>
      <c r="IA79" s="63">
        <f>'WORKING WHOLESALE GRID'!GK10-('WORKING WHOLESALE GRID'!GK10*'READ THIS FIRST'!$F$3)</f>
        <v>7.3689037041083933</v>
      </c>
      <c r="IB79" s="63">
        <f>'WORKING WHOLESALE GRID'!GL10-('WORKING WHOLESALE GRID'!GL10*'READ THIS FIRST'!$F$3)</f>
        <v>7.8891776748251754</v>
      </c>
      <c r="IC79" s="63">
        <f>'WORKING WHOLESALE GRID'!GM10-('WORKING WHOLESALE GRID'!GM10*'READ THIS FIRST'!$F$3)</f>
        <v>8.4139516455419603</v>
      </c>
      <c r="ID79" s="63">
        <f>'WORKING WHOLESALE GRID'!GN10-('WORKING WHOLESALE GRID'!GN10*'READ THIS FIRST'!$F$3)</f>
        <v>8.9432256162587436</v>
      </c>
      <c r="IE79" s="63">
        <f>'WORKING WHOLESALE GRID'!GO10-('WORKING WHOLESALE GRID'!GO10*'READ THIS FIRST'!$F$3)</f>
        <v>11.489177674825175</v>
      </c>
      <c r="IF79" s="63">
        <f>'WORKING WHOLESALE GRID'!GP10-('WORKING WHOLESALE GRID'!GP10*'READ THIS FIRST'!$F$3)</f>
        <v>7.8891776748251754</v>
      </c>
      <c r="IG79" s="63">
        <f>'WORKING WHOLESALE GRID'!GQ10-('WORKING WHOLESALE GRID'!GQ10*'READ THIS FIRST'!$F$3)</f>
        <v>8.4139516455419603</v>
      </c>
      <c r="IH79" s="63">
        <f>'WORKING WHOLESALE GRID'!GR10-('WORKING WHOLESALE GRID'!GR10*'READ THIS FIRST'!$F$3)</f>
        <v>8.9432256162587436</v>
      </c>
      <c r="II79" s="63">
        <f>'WORKING WHOLESALE GRID'!GS10-('WORKING WHOLESALE GRID'!GS10*'READ THIS FIRST'!$F$3)</f>
        <v>9.4769995869755288</v>
      </c>
      <c r="IJ79" s="63">
        <f>'WORKING WHOLESALE GRID'!GT10-('WORKING WHOLESALE GRID'!GT10*'READ THIS FIRST'!$F$3)</f>
        <v>12.013951645541958</v>
      </c>
      <c r="IK79" s="63">
        <f>'WORKING WHOLESALE GRID'!GU10-('WORKING WHOLESALE GRID'!GU10*'READ THIS FIRST'!$F$3)</f>
        <v>8.4139516455419603</v>
      </c>
      <c r="IL79" s="63">
        <f>'WORKING WHOLESALE GRID'!GV10-('WORKING WHOLESALE GRID'!GV10*'READ THIS FIRST'!$F$3)</f>
        <v>8.9432256162587436</v>
      </c>
      <c r="IM79" s="63">
        <f>'WORKING WHOLESALE GRID'!GW10-('WORKING WHOLESALE GRID'!GW10*'READ THIS FIRST'!$F$3)</f>
        <v>9.4769995869755288</v>
      </c>
      <c r="IN79" s="63"/>
      <c r="IO79" s="63">
        <f>'WORKING WHOLESALE GRID'!GY10-('WORKING WHOLESALE GRID'!GY10*'READ THIS FIRST'!$F$3)</f>
        <v>12.543225616258745</v>
      </c>
      <c r="IP79" s="63">
        <f>'WORKING WHOLESALE GRID'!GZ10-('WORKING WHOLESALE GRID'!GZ10*'READ THIS FIRST'!$F$3)</f>
        <v>4.6229856996205552</v>
      </c>
      <c r="IQ79" s="63">
        <f>'WORKING WHOLESALE GRID'!HA10-('WORKING WHOLESALE GRID'!HA10*'READ THIS FIRST'!$F$3)</f>
        <v>5.7171148671236622</v>
      </c>
      <c r="IR79" s="63">
        <f>'WORKING WHOLESALE GRID'!HB10-('WORKING WHOLESALE GRID'!HB10*'READ THIS FIRST'!$F$3)</f>
        <v>6.8315814822317105</v>
      </c>
      <c r="IS79" s="63">
        <f>'WORKING WHOLESALE GRID'!HC10-('WORKING WHOLESALE GRID'!HC10*'READ THIS FIRST'!$F$3)</f>
        <v>7.9564015449447032</v>
      </c>
      <c r="IT79" s="63">
        <f>'WORKING WHOLESALE GRID'!HD10-('WORKING WHOLESALE GRID'!HD10*'READ THIS FIRST'!$F$3)</f>
        <v>9.7171148671236622</v>
      </c>
      <c r="IU79" s="63">
        <f>'WORKING WHOLESALE GRID'!HE10-('WORKING WHOLESALE GRID'!HE10*'READ THIS FIRST'!$F$3)</f>
        <v>10.051233437568252</v>
      </c>
      <c r="IV79" s="63">
        <f>'WORKING WHOLESALE GRID'!HF10-('WORKING WHOLESALE GRID'!HF10*'READ THIS FIRST'!$F$3)</f>
        <v>5.7171148671236622</v>
      </c>
      <c r="IW79" s="63">
        <f>'WORKING WHOLESALE GRID'!HG10-('WORKING WHOLESALE GRID'!HG10*'READ THIS FIRST'!$F$3)</f>
        <v>6.8315814822317105</v>
      </c>
      <c r="IX79" s="63">
        <f>'WORKING WHOLESALE GRID'!HH10-('WORKING WHOLESALE GRID'!HH10*'READ THIS FIRST'!$F$3)</f>
        <v>7.9564015449447032</v>
      </c>
      <c r="IY79" s="63">
        <f>'WORKING WHOLESALE GRID'!HI10-('WORKING WHOLESALE GRID'!HI10*'READ THIS FIRST'!$F$3)</f>
        <v>9.0915750552626378</v>
      </c>
      <c r="IZ79" s="63">
        <f>'WORKING WHOLESALE GRID'!HJ10-('WORKING WHOLESALE GRID'!HJ10*'READ THIS FIRST'!$F$3)</f>
        <v>10.831581482231712</v>
      </c>
      <c r="JA79" s="63">
        <f>'WORKING WHOLESALE GRID'!HK10-('WORKING WHOLESALE GRID'!HK10*'READ THIS FIRST'!$F$3)</f>
        <v>6.8315814822317105</v>
      </c>
      <c r="JB79" s="63">
        <f>'WORKING WHOLESALE GRID'!HL10-('WORKING WHOLESALE GRID'!HL10*'READ THIS FIRST'!$F$3)</f>
        <v>7.9564015449447032</v>
      </c>
      <c r="JC79" s="63">
        <f>'WORKING WHOLESALE GRID'!HM10-('WORKING WHOLESALE GRID'!HM10*'READ THIS FIRST'!$F$3)</f>
        <v>9.0915750552626378</v>
      </c>
      <c r="JD79" s="63">
        <f>'WORKING WHOLESALE GRID'!HN10-('WORKING WHOLESALE GRID'!HN10*'READ THIS FIRST'!$F$3)</f>
        <v>10.232309513185513</v>
      </c>
      <c r="JE79" s="63">
        <f>'WORKING WHOLESALE GRID'!HO10-('WORKING WHOLESALE GRID'!HO10*'READ THIS FIRST'!$F$3)</f>
        <v>11.956401544944704</v>
      </c>
      <c r="JF79" s="63">
        <f>'WORKING WHOLESALE GRID'!HP10-('WORKING WHOLESALE GRID'!HP10*'READ THIS FIRST'!$F$3)</f>
        <v>7.9564015449447032</v>
      </c>
      <c r="JG79" s="63">
        <f>'WORKING WHOLESALE GRID'!HQ10-('WORKING WHOLESALE GRID'!HQ10*'READ THIS FIRST'!$F$3)</f>
        <v>9.0915750552626378</v>
      </c>
      <c r="JH79" s="63">
        <f>'WORKING WHOLESALE GRID'!HR10-('WORKING WHOLESALE GRID'!HR10*'READ THIS FIRST'!$F$3)</f>
        <v>10.232309513185513</v>
      </c>
      <c r="JI79" s="63">
        <f>'WORKING WHOLESALE GRID'!HS10-('WORKING WHOLESALE GRID'!HS10*'READ THIS FIRST'!$F$3)</f>
        <v>11.38271041871333</v>
      </c>
      <c r="JJ79" s="63">
        <f>'WORKING WHOLESALE GRID'!HT10-('WORKING WHOLESALE GRID'!HT10*'READ THIS FIRST'!$F$3)</f>
        <v>13.091575055262638</v>
      </c>
      <c r="JK79" s="63">
        <f>'WORKING WHOLESALE GRID'!HU10-('WORKING WHOLESALE GRID'!HU10*'READ THIS FIRST'!$F$3)</f>
        <v>9.0915750552626378</v>
      </c>
      <c r="JL79" s="63">
        <f>'WORKING WHOLESALE GRID'!HV10-('WORKING WHOLESALE GRID'!HV10*'READ THIS FIRST'!$F$3)</f>
        <v>10.232309513185513</v>
      </c>
      <c r="JM79" s="63">
        <f>'WORKING WHOLESALE GRID'!HW10-('WORKING WHOLESALE GRID'!HW10*'READ THIS FIRST'!$F$3)</f>
        <v>11.38271041871333</v>
      </c>
      <c r="JN79" s="63">
        <f>'WORKING WHOLESALE GRID'!HX10-('WORKING WHOLESALE GRID'!HX10*'READ THIS FIRST'!$F$3)</f>
        <v>12.544058771846096</v>
      </c>
      <c r="JO79" s="63">
        <f>'WORKING WHOLESALE GRID'!HY10-('WORKING WHOLESALE GRID'!HY10*'READ THIS FIRST'!$F$3)</f>
        <v>14.232309513185513</v>
      </c>
      <c r="JP79" s="63">
        <f>'WORKING WHOLESALE GRID'!HZ10-('WORKING WHOLESALE GRID'!HZ10*'READ THIS FIRST'!$F$3)</f>
        <v>10.232309513185513</v>
      </c>
      <c r="JQ79" s="63">
        <f>'WORKING WHOLESALE GRID'!IA10-('WORKING WHOLESALE GRID'!IA10*'READ THIS FIRST'!$F$3)</f>
        <v>11.38271041871333</v>
      </c>
      <c r="JR79" s="63">
        <f>'WORKING WHOLESALE GRID'!IB10-('WORKING WHOLESALE GRID'!IB10*'READ THIS FIRST'!$F$3)</f>
        <v>12.544058771846096</v>
      </c>
      <c r="JS79" s="63">
        <f>'WORKING WHOLESALE GRID'!IC10-('WORKING WHOLESALE GRID'!IC10*'READ THIS FIRST'!$F$3)</f>
        <v>13.574403231250031</v>
      </c>
      <c r="JT79" s="63">
        <f>'WORKING WHOLESALE GRID'!ID10-('WORKING WHOLESALE GRID'!ID10*'READ THIS FIRST'!$F$3)</f>
        <v>15.38271041871333</v>
      </c>
      <c r="JU79" s="63">
        <f>'WORKING WHOLESALE GRID'!IE10-('WORKING WHOLESALE GRID'!IE10*'READ THIS FIRST'!$F$3)</f>
        <v>11.38271041871333</v>
      </c>
      <c r="JV79" s="63">
        <f>'WORKING WHOLESALE GRID'!IF10-('WORKING WHOLESALE GRID'!IF10*'READ THIS FIRST'!$F$3)</f>
        <v>12.544058771846096</v>
      </c>
      <c r="JW79" s="63">
        <f>'WORKING WHOLESALE GRID'!IG10-('WORKING WHOLESALE GRID'!IG10*'READ THIS FIRST'!$F$3)</f>
        <v>13.574403231250031</v>
      </c>
      <c r="JX79" s="63">
        <f>'WORKING WHOLESALE GRID'!IH10-('WORKING WHOLESALE GRID'!IH10*'READ THIS FIRST'!$F$3)</f>
        <v>14.613747690653963</v>
      </c>
      <c r="JY79" s="63">
        <f>'WORKING WHOLESALE GRID'!II10-('WORKING WHOLESALE GRID'!II10*'READ THIS FIRST'!$F$3)</f>
        <v>16.544058771846096</v>
      </c>
      <c r="JZ79" s="63">
        <f>'WORKING WHOLESALE GRID'!IJ10-('WORKING WHOLESALE GRID'!IJ10*'READ THIS FIRST'!$F$3)</f>
        <v>12.544058771846096</v>
      </c>
      <c r="KA79" s="63">
        <f>'WORKING WHOLESALE GRID'!IK10-('WORKING WHOLESALE GRID'!IK10*'READ THIS FIRST'!$F$3)</f>
        <v>13.574403231250031</v>
      </c>
      <c r="KB79" s="63">
        <f>'WORKING WHOLESALE GRID'!IL10-('WORKING WHOLESALE GRID'!IL10*'READ THIS FIRST'!$F$3)</f>
        <v>14.613747690653963</v>
      </c>
      <c r="KC79" s="63">
        <f>'WORKING WHOLESALE GRID'!IM10-('WORKING WHOLESALE GRID'!IM10*'READ THIS FIRST'!$F$3)</f>
        <v>15.662092150057898</v>
      </c>
      <c r="KD79" s="63">
        <f>'WORKING WHOLESALE GRID'!IN10-('WORKING WHOLESALE GRID'!IN10*'READ THIS FIRST'!$F$3)</f>
        <v>17.574403231250031</v>
      </c>
      <c r="KE79" s="63">
        <f>'WORKING WHOLESALE GRID'!IO10-('WORKING WHOLESALE GRID'!IO10*'READ THIS FIRST'!$F$3)</f>
        <v>13.574403231250031</v>
      </c>
      <c r="KF79" s="63">
        <f>'WORKING WHOLESALE GRID'!IP10-('WORKING WHOLESALE GRID'!IP10*'READ THIS FIRST'!$F$3)</f>
        <v>14.613747690653963</v>
      </c>
      <c r="KG79" s="63">
        <f>'WORKING WHOLESALE GRID'!IQ10-('WORKING WHOLESALE GRID'!IQ10*'READ THIS FIRST'!$F$3)</f>
        <v>15.662092150057898</v>
      </c>
      <c r="KH79" s="63">
        <f>'WORKING WHOLESALE GRID'!IR10-('WORKING WHOLESALE GRID'!IR10*'READ THIS FIRST'!$F$3)</f>
        <v>16.719436609461837</v>
      </c>
      <c r="KI79" s="63">
        <f>'WORKING WHOLESALE GRID'!IS10-('WORKING WHOLESALE GRID'!IS10*'READ THIS FIRST'!$F$3)</f>
        <v>18.613747690653959</v>
      </c>
      <c r="KJ79" s="63">
        <f>'WORKING WHOLESALE GRID'!IT10-('WORKING WHOLESALE GRID'!IT10*'READ THIS FIRST'!$F$3)</f>
        <v>14.613747690653963</v>
      </c>
      <c r="KK79" s="63">
        <f>'WORKING WHOLESALE GRID'!IU10-('WORKING WHOLESALE GRID'!IU10*'READ THIS FIRST'!$F$3)</f>
        <v>15.662092150057898</v>
      </c>
      <c r="KL79" s="63">
        <f>'WORKING WHOLESALE GRID'!IV10-('WORKING WHOLESALE GRID'!IV10*'READ THIS FIRST'!$F$3)</f>
        <v>16.719436609461837</v>
      </c>
      <c r="KM79" s="63"/>
      <c r="KN79" s="63">
        <f>'WORKING WHOLESALE GRID'!IX10-('WORKING WHOLESALE GRID'!IX10*'READ THIS FIRST'!$F$3)</f>
        <v>19.662092150057894</v>
      </c>
      <c r="KO79" s="23"/>
      <c r="KP79" s="23"/>
      <c r="KQ79" s="23"/>
      <c r="KR79" s="3">
        <v>0.83333333333333337</v>
      </c>
      <c r="KS79" s="3">
        <v>1.5</v>
      </c>
      <c r="KT79" s="3">
        <v>3</v>
      </c>
      <c r="KU79" s="3">
        <v>6</v>
      </c>
      <c r="KV79" s="3">
        <v>6.666666666666667</v>
      </c>
    </row>
    <row r="80" spans="2:308" s="6" customFormat="1" ht="14.5" hidden="1" customHeight="1" x14ac:dyDescent="0.35">
      <c r="B80" s="663"/>
      <c r="C80" s="24">
        <v>250</v>
      </c>
      <c r="D80" s="25"/>
      <c r="E80" s="26"/>
      <c r="F80" s="26"/>
      <c r="G80" s="26"/>
      <c r="H80" s="26"/>
      <c r="I80" s="26"/>
      <c r="J80" s="26"/>
      <c r="K80" s="26"/>
      <c r="L80" s="26"/>
      <c r="M80" s="26"/>
      <c r="N80" s="26"/>
      <c r="O80" s="26"/>
      <c r="P80" s="26"/>
      <c r="Q80" s="26"/>
      <c r="R80" s="26"/>
      <c r="S80" s="26"/>
      <c r="T80" s="26"/>
      <c r="U80" s="538"/>
      <c r="V80" s="513"/>
      <c r="W80" s="508"/>
      <c r="X80" s="508"/>
      <c r="Y80" s="508"/>
      <c r="Z80" s="26"/>
      <c r="AA80" s="26"/>
      <c r="AB80" s="26"/>
      <c r="AC80" s="26"/>
      <c r="AD80" s="26"/>
      <c r="AE80" s="26"/>
      <c r="AF80" s="26"/>
      <c r="AG80" s="26"/>
      <c r="AH80" s="26"/>
      <c r="AI80" s="26"/>
      <c r="AJ80" s="26"/>
      <c r="AK80" s="26"/>
      <c r="AL80" s="26"/>
      <c r="AM80" s="26"/>
      <c r="AN80" s="26"/>
      <c r="AO80" s="26"/>
      <c r="AP80" s="26"/>
      <c r="AQ80" s="26"/>
      <c r="AR80" s="26"/>
      <c r="AS80" s="26"/>
      <c r="AT80" s="63">
        <f>'WORKING WHOLESALE GRID'!D11-('WORKING WHOLESALE GRID'!D11*'READ THIS FIRST'!$F$3)</f>
        <v>1.4076024848984567</v>
      </c>
      <c r="AU80" s="63">
        <f>'WORKING WHOLESALE GRID'!E11-('WORKING WHOLESALE GRID'!E11*'READ THIS FIRST'!$F$3)</f>
        <v>1.7902337927720069</v>
      </c>
      <c r="AV80" s="63">
        <f>'WORKING WHOLESALE GRID'!F11-('WORKING WHOLESALE GRID'!F11*'READ THIS FIRST'!$F$3)</f>
        <v>2.1711804791845521</v>
      </c>
      <c r="AW80" s="63">
        <f>'WORKING WHOLESALE GRID'!G11-('WORKING WHOLESALE GRID'!G11*'READ THIS FIRST'!$F$3)</f>
        <v>2.5609970441360943</v>
      </c>
      <c r="AX80" s="63">
        <f>'WORKING WHOLESALE GRID'!H11-('WORKING WHOLESALE GRID'!H11*'READ THIS FIRST'!$F$3)</f>
        <v>2.2402337927720066</v>
      </c>
      <c r="AY80" s="63">
        <f>'WORKING WHOLESALE GRID'!I11-('WORKING WHOLESALE GRID'!I11*'READ THIS FIRST'!$F$3)</f>
        <v>3.1720055203964437</v>
      </c>
      <c r="AZ80" s="63">
        <f>'WORKING WHOLESALE GRID'!J11-('WORKING WHOLESALE GRID'!J11*'READ THIS FIRST'!$F$3)</f>
        <v>1.7902337927720069</v>
      </c>
      <c r="BA80" s="63">
        <f>'WORKING WHOLESALE GRID'!K11-('WORKING WHOLESALE GRID'!K11*'READ THIS FIRST'!$F$3)</f>
        <v>2.1711804791845521</v>
      </c>
      <c r="BB80" s="63">
        <f>'WORKING WHOLESALE GRID'!L11-('WORKING WHOLESALE GRID'!L11*'READ THIS FIRST'!$F$3)</f>
        <v>2.5609970441360943</v>
      </c>
      <c r="BC80" s="63">
        <f>'WORKING WHOLESALE GRID'!M11-('WORKING WHOLESALE GRID'!M11*'READ THIS FIRST'!$F$3)</f>
        <v>2.9544188626266319</v>
      </c>
      <c r="BD80" s="63">
        <f>'WORKING WHOLESALE GRID'!N11-('WORKING WHOLESALE GRID'!N11*'READ THIS FIRST'!$F$3)</f>
        <v>2.6211804791845519</v>
      </c>
      <c r="BE80" s="63">
        <f>'WORKING WHOLESALE GRID'!O11-('WORKING WHOLESALE GRID'!O11*'READ THIS FIRST'!$F$3)</f>
        <v>2.1711804791845521</v>
      </c>
      <c r="BF80" s="63">
        <f>'WORKING WHOLESALE GRID'!P11-('WORKING WHOLESALE GRID'!P11*'READ THIS FIRST'!$F$3)</f>
        <v>2.5609970441360943</v>
      </c>
      <c r="BG80" s="63">
        <f>'WORKING WHOLESALE GRID'!Q11-('WORKING WHOLESALE GRID'!Q11*'READ THIS FIRST'!$F$3)</f>
        <v>2.9544188626266319</v>
      </c>
      <c r="BH80" s="63">
        <f>'WORKING WHOLESALE GRID'!R11-('WORKING WHOLESALE GRID'!R11*'READ THIS FIRST'!$F$3)</f>
        <v>3.3460803096561644</v>
      </c>
      <c r="BI80" s="63">
        <f>'WORKING WHOLESALE GRID'!S11-('WORKING WHOLESALE GRID'!S11*'READ THIS FIRST'!$F$3)</f>
        <v>3.0109970441360945</v>
      </c>
      <c r="BJ80" s="63">
        <f>'WORKING WHOLESALE GRID'!T11-('WORKING WHOLESALE GRID'!T11*'READ THIS FIRST'!$F$3)</f>
        <v>2.5609970441360943</v>
      </c>
      <c r="BK80" s="63">
        <f>'WORKING WHOLESALE GRID'!U11-('WORKING WHOLESALE GRID'!U11*'READ THIS FIRST'!$F$3)</f>
        <v>2.9544188626266319</v>
      </c>
      <c r="BL80" s="63">
        <f>'WORKING WHOLESALE GRID'!V11-('WORKING WHOLESALE GRID'!V11*'READ THIS FIRST'!$F$3)</f>
        <v>3.3460803096561644</v>
      </c>
      <c r="BM80" s="63">
        <f>'WORKING WHOLESALE GRID'!W11-('WORKING WHOLESALE GRID'!W11*'READ THIS FIRST'!$F$3)</f>
        <v>3.746687385224694</v>
      </c>
      <c r="BN80" s="63">
        <f>'WORKING WHOLESALE GRID'!X11-('WORKING WHOLESALE GRID'!X11*'READ THIS FIRST'!$F$3)</f>
        <v>3.4044188626266321</v>
      </c>
      <c r="BO80" s="63">
        <f>'WORKING WHOLESALE GRID'!Y11-('WORKING WHOLESALE GRID'!Y11*'READ THIS FIRST'!$F$3)</f>
        <v>2.9544188626266319</v>
      </c>
      <c r="BP80" s="63">
        <f>'WORKING WHOLESALE GRID'!Z11-('WORKING WHOLESALE GRID'!Z11*'READ THIS FIRST'!$F$3)</f>
        <v>3.3460803096561644</v>
      </c>
      <c r="BQ80" s="63">
        <f>'WORKING WHOLESALE GRID'!AA11-('WORKING WHOLESALE GRID'!AA11*'READ THIS FIRST'!$F$3)</f>
        <v>3.746687385224694</v>
      </c>
      <c r="BR80" s="63">
        <f>'WORKING WHOLESALE GRID'!AB11-('WORKING WHOLESALE GRID'!AB11*'READ THIS FIRST'!$F$3)</f>
        <v>4.150899714332219</v>
      </c>
      <c r="BS80" s="63">
        <f>'WORKING WHOLESALE GRID'!AC11-('WORKING WHOLESALE GRID'!AC11*'READ THIS FIRST'!$F$3)</f>
        <v>3.7960803096561646</v>
      </c>
      <c r="BT80" s="63">
        <f>'WORKING WHOLESALE GRID'!AD11-('WORKING WHOLESALE GRID'!AD11*'READ THIS FIRST'!$F$3)</f>
        <v>3.3460803096561644</v>
      </c>
      <c r="BU80" s="63">
        <f>'WORKING WHOLESALE GRID'!AE11-('WORKING WHOLESALE GRID'!AE11*'READ THIS FIRST'!$F$3)</f>
        <v>3.746687385224694</v>
      </c>
      <c r="BV80" s="63">
        <f>'WORKING WHOLESALE GRID'!AF11-('WORKING WHOLESALE GRID'!AF11*'READ THIS FIRST'!$F$3)</f>
        <v>4.150899714332219</v>
      </c>
      <c r="BW80" s="63">
        <f>'WORKING WHOLESALE GRID'!AG11-('WORKING WHOLESALE GRID'!AG11*'READ THIS FIRST'!$F$3)</f>
        <v>4.6012512281519484</v>
      </c>
      <c r="BX80" s="63">
        <f>'WORKING WHOLESALE GRID'!AH11-('WORKING WHOLESALE GRID'!AH11*'READ THIS FIRST'!$F$3)</f>
        <v>4.1966873852246938</v>
      </c>
      <c r="BY80" s="63">
        <f>'WORKING WHOLESALE GRID'!AI11-('WORKING WHOLESALE GRID'!AI11*'READ THIS FIRST'!$F$3)</f>
        <v>3.746687385224694</v>
      </c>
      <c r="BZ80" s="63">
        <f>'WORKING WHOLESALE GRID'!AJ11-('WORKING WHOLESALE GRID'!AJ11*'READ THIS FIRST'!$F$3)</f>
        <v>4.150899714332219</v>
      </c>
      <c r="CA80" s="63">
        <f>'WORKING WHOLESALE GRID'!AK11-('WORKING WHOLESALE GRID'!AK11*'READ THIS FIRST'!$F$3)</f>
        <v>4.6012512281519484</v>
      </c>
      <c r="CB80" s="63">
        <f>'WORKING WHOLESALE GRID'!AL11-('WORKING WHOLESALE GRID'!AL11*'READ THIS FIRST'!$F$3)</f>
        <v>5.05560274197168</v>
      </c>
      <c r="CC80" s="63">
        <f>'WORKING WHOLESALE GRID'!AM11-('WORKING WHOLESALE GRID'!AM11*'READ THIS FIRST'!$F$3)</f>
        <v>4.6008997143322183</v>
      </c>
      <c r="CD80" s="63">
        <f>'WORKING WHOLESALE GRID'!AN11-('WORKING WHOLESALE GRID'!AN11*'READ THIS FIRST'!$F$3)</f>
        <v>4.150899714332219</v>
      </c>
      <c r="CE80" s="63">
        <f>'WORKING WHOLESALE GRID'!AO11-('WORKING WHOLESALE GRID'!AO11*'READ THIS FIRST'!$F$3)</f>
        <v>4.6012512281519484</v>
      </c>
      <c r="CF80" s="63">
        <f>'WORKING WHOLESALE GRID'!AP11-('WORKING WHOLESALE GRID'!AP11*'READ THIS FIRST'!$F$3)</f>
        <v>5.05560274197168</v>
      </c>
      <c r="CG80" s="63">
        <f>'WORKING WHOLESALE GRID'!AQ11-('WORKING WHOLESALE GRID'!AQ11*'READ THIS FIRST'!$F$3)</f>
        <v>5.5139542557914112</v>
      </c>
      <c r="CH80" s="63">
        <f>'WORKING WHOLESALE GRID'!AR11-('WORKING WHOLESALE GRID'!AR11*'READ THIS FIRST'!$F$3)</f>
        <v>5.0512512281519486</v>
      </c>
      <c r="CI80" s="63">
        <f>'WORKING WHOLESALE GRID'!AS11-('WORKING WHOLESALE GRID'!AS11*'READ THIS FIRST'!$F$3)</f>
        <v>4.6012512281519484</v>
      </c>
      <c r="CJ80" s="63">
        <f>'WORKING WHOLESALE GRID'!AT11-('WORKING WHOLESALE GRID'!AT11*'READ THIS FIRST'!$F$3)</f>
        <v>5.05560274197168</v>
      </c>
      <c r="CK80" s="63">
        <f>'WORKING WHOLESALE GRID'!AU11-('WORKING WHOLESALE GRID'!AU11*'READ THIS FIRST'!$F$3)</f>
        <v>5.5139542557914112</v>
      </c>
      <c r="CL80" s="63">
        <f>'WORKING WHOLESALE GRID'!AV11-('WORKING WHOLESALE GRID'!AV11*'READ THIS FIRST'!$F$3)</f>
        <v>5.9763057696111428</v>
      </c>
      <c r="CM80" s="63">
        <f>'WORKING WHOLESALE GRID'!AW11-('WORKING WHOLESALE GRID'!AW11*'READ THIS FIRST'!$F$3)</f>
        <v>5.5056027419716793</v>
      </c>
      <c r="CN80" s="63">
        <f>'WORKING WHOLESALE GRID'!AX11-('WORKING WHOLESALE GRID'!AX11*'READ THIS FIRST'!$F$3)</f>
        <v>5.05560274197168</v>
      </c>
      <c r="CO80" s="63">
        <f>'WORKING WHOLESALE GRID'!AY11-('WORKING WHOLESALE GRID'!AY11*'READ THIS FIRST'!$F$3)</f>
        <v>5.5139542557914112</v>
      </c>
      <c r="CP80" s="63">
        <f>'WORKING WHOLESALE GRID'!AZ11-('WORKING WHOLESALE GRID'!AZ11*'READ THIS FIRST'!$F$3)</f>
        <v>5.9763057696111428</v>
      </c>
      <c r="CQ80" s="63"/>
      <c r="CR80" s="63">
        <f>'WORKING WHOLESALE GRID'!BB11-('WORKING WHOLESALE GRID'!BB11*'READ THIS FIRST'!$F$3)</f>
        <v>6.2139542557914105</v>
      </c>
      <c r="CS80" s="63">
        <f>'WORKING WHOLESALE GRID'!BC11-('WORKING WHOLESALE GRID'!BC11*'READ THIS FIRST'!$F$3)</f>
        <v>1.4772861723984567</v>
      </c>
      <c r="CT80" s="63">
        <f>'WORKING WHOLESALE GRID'!BD11-('WORKING WHOLESALE GRID'!BD11*'READ THIS FIRST'!$F$3)</f>
        <v>1.8680844349595067</v>
      </c>
      <c r="CU80" s="63">
        <f>'WORKING WHOLESALE GRID'!BE11-('WORKING WHOLESALE GRID'!BE11*'READ THIS FIRST'!$F$3)</f>
        <v>2.2609761073095527</v>
      </c>
      <c r="CV80" s="63">
        <f>'WORKING WHOLESALE GRID'!BF11-('WORKING WHOLESALE GRID'!BF11*'READ THIS FIRST'!$F$3)</f>
        <v>2.6609878331985941</v>
      </c>
      <c r="CW80" s="63">
        <f>'WORKING WHOLESALE GRID'!BG11-('WORKING WHOLESALE GRID'!BG11*'READ THIS FIRST'!$F$3)</f>
        <v>2.668084434959507</v>
      </c>
      <c r="CX80" s="63">
        <f>'WORKING WHOLESALE GRID'!BH11-('WORKING WHOLESALE GRID'!BH11*'READ THIS FIRST'!$F$3)</f>
        <v>3.3069338191464439</v>
      </c>
      <c r="CY80" s="63">
        <f>'WORKING WHOLESALE GRID'!BI11-('WORKING WHOLESALE GRID'!BI11*'READ THIS FIRST'!$F$3)</f>
        <v>1.8680844349595067</v>
      </c>
      <c r="CZ80" s="63">
        <f>'WORKING WHOLESALE GRID'!BJ11-('WORKING WHOLESALE GRID'!BJ11*'READ THIS FIRST'!$F$3)</f>
        <v>2.2609761073095527</v>
      </c>
      <c r="DA80" s="63">
        <f>'WORKING WHOLESALE GRID'!BK11-('WORKING WHOLESALE GRID'!BK11*'READ THIS FIRST'!$F$3)</f>
        <v>2.6609878331985941</v>
      </c>
      <c r="DB80" s="63">
        <f>'WORKING WHOLESALE GRID'!BL11-('WORKING WHOLESALE GRID'!BL11*'READ THIS FIRST'!$F$3)</f>
        <v>3.0646976063766318</v>
      </c>
      <c r="DC80" s="63">
        <f>'WORKING WHOLESALE GRID'!BM11-('WORKING WHOLESALE GRID'!BM11*'READ THIS FIRST'!$F$3)</f>
        <v>3.0609761073095525</v>
      </c>
      <c r="DD80" s="63">
        <f>'WORKING WHOLESALE GRID'!BN11-('WORKING WHOLESALE GRID'!BN11*'READ THIS FIRST'!$F$3)</f>
        <v>2.2609761073095527</v>
      </c>
      <c r="DE80" s="63">
        <f>'WORKING WHOLESALE GRID'!BO11-('WORKING WHOLESALE GRID'!BO11*'READ THIS FIRST'!$F$3)</f>
        <v>2.6609878331985941</v>
      </c>
      <c r="DF80" s="63">
        <f>'WORKING WHOLESALE GRID'!BP11-('WORKING WHOLESALE GRID'!BP11*'READ THIS FIRST'!$F$3)</f>
        <v>3.0646976063766318</v>
      </c>
      <c r="DG80" s="63">
        <f>'WORKING WHOLESALE GRID'!BQ11-('WORKING WHOLESALE GRID'!BQ11*'READ THIS FIRST'!$F$3)</f>
        <v>3.4686177705936654</v>
      </c>
      <c r="DH80" s="63">
        <f>'WORKING WHOLESALE GRID'!BR11-('WORKING WHOLESALE GRID'!BR11*'READ THIS FIRST'!$F$3)</f>
        <v>3.4609878331985939</v>
      </c>
      <c r="DI80" s="63">
        <f>'WORKING WHOLESALE GRID'!BS11-('WORKING WHOLESALE GRID'!BS11*'READ THIS FIRST'!$F$3)</f>
        <v>2.6609878331985941</v>
      </c>
      <c r="DJ80" s="63">
        <f>'WORKING WHOLESALE GRID'!BT11-('WORKING WHOLESALE GRID'!BT11*'READ THIS FIRST'!$F$3)</f>
        <v>3.0646976063766318</v>
      </c>
      <c r="DK80" s="63">
        <f>'WORKING WHOLESALE GRID'!BU11-('WORKING WHOLESALE GRID'!BU11*'READ THIS FIRST'!$F$3)</f>
        <v>3.4686177705936654</v>
      </c>
      <c r="DL80" s="63">
        <f>'WORKING WHOLESALE GRID'!BV11-('WORKING WHOLESALE GRID'!BV11*'READ THIS FIRST'!$F$3)</f>
        <v>3.8778204195996939</v>
      </c>
      <c r="DM80" s="63">
        <f>'WORKING WHOLESALE GRID'!BW11-('WORKING WHOLESALE GRID'!BW11*'READ THIS FIRST'!$F$3)</f>
        <v>3.8646976063766321</v>
      </c>
      <c r="DN80" s="63">
        <f>'WORKING WHOLESALE GRID'!BX11-('WORKING WHOLESALE GRID'!BX11*'READ THIS FIRST'!$F$3)</f>
        <v>3.0646976063766318</v>
      </c>
      <c r="DO80" s="63">
        <f>'WORKING WHOLESALE GRID'!BY11-('WORKING WHOLESALE GRID'!BY11*'READ THIS FIRST'!$F$3)</f>
        <v>3.4686177705936654</v>
      </c>
      <c r="DP80" s="63">
        <f>'WORKING WHOLESALE GRID'!BZ11-('WORKING WHOLESALE GRID'!BZ11*'READ THIS FIRST'!$F$3)</f>
        <v>3.8778204195996939</v>
      </c>
      <c r="DQ80" s="63">
        <f>'WORKING WHOLESALE GRID'!CA11-('WORKING WHOLESALE GRID'!CA11*'READ THIS FIRST'!$F$3)</f>
        <v>4.2925990846447171</v>
      </c>
      <c r="DR80" s="63">
        <f>'WORKING WHOLESALE GRID'!CB11-('WORKING WHOLESALE GRID'!CB11*'READ THIS FIRST'!$F$3)</f>
        <v>4.2686177705936652</v>
      </c>
      <c r="DS80" s="63">
        <f>'WORKING WHOLESALE GRID'!CC11-('WORKING WHOLESALE GRID'!CC11*'READ THIS FIRST'!$F$3)</f>
        <v>3.4686177705936654</v>
      </c>
      <c r="DT80" s="63">
        <f>'WORKING WHOLESALE GRID'!CD11-('WORKING WHOLESALE GRID'!CD11*'READ THIS FIRST'!$F$3)</f>
        <v>3.8778204195996939</v>
      </c>
      <c r="DU80" s="63">
        <f>'WORKING WHOLESALE GRID'!CE11-('WORKING WHOLESALE GRID'!CE11*'READ THIS FIRST'!$F$3)</f>
        <v>4.2925990846447171</v>
      </c>
      <c r="DV80" s="63">
        <f>'WORKING WHOLESALE GRID'!CF11-('WORKING WHOLESALE GRID'!CF11*'READ THIS FIRST'!$F$3)</f>
        <v>4.7436112015894487</v>
      </c>
      <c r="DW80" s="63">
        <f>'WORKING WHOLESALE GRID'!CG11-('WORKING WHOLESALE GRID'!CG11*'READ THIS FIRST'!$F$3)</f>
        <v>4.6778204195996942</v>
      </c>
      <c r="DX80" s="63">
        <f>'WORKING WHOLESALE GRID'!CH11-('WORKING WHOLESALE GRID'!CH11*'READ THIS FIRST'!$F$3)</f>
        <v>3.8778204195996939</v>
      </c>
      <c r="DY80" s="63">
        <f>'WORKING WHOLESALE GRID'!CI11-('WORKING WHOLESALE GRID'!CI11*'READ THIS FIRST'!$F$3)</f>
        <v>4.2925990846447171</v>
      </c>
      <c r="DZ80" s="63">
        <f>'WORKING WHOLESALE GRID'!CJ11-('WORKING WHOLESALE GRID'!CJ11*'READ THIS FIRST'!$F$3)</f>
        <v>4.7436112015894487</v>
      </c>
      <c r="EA80" s="63">
        <f>'WORKING WHOLESALE GRID'!CK11-('WORKING WHOLESALE GRID'!CK11*'READ THIS FIRST'!$F$3)</f>
        <v>5.1986233185341799</v>
      </c>
      <c r="EB80" s="63">
        <f>'WORKING WHOLESALE GRID'!CL11-('WORKING WHOLESALE GRID'!CL11*'READ THIS FIRST'!$F$3)</f>
        <v>5.0925990846447178</v>
      </c>
      <c r="EC80" s="63">
        <f>'WORKING WHOLESALE GRID'!CM11-('WORKING WHOLESALE GRID'!CM11*'READ THIS FIRST'!$F$3)</f>
        <v>4.2925990846447171</v>
      </c>
      <c r="ED80" s="63">
        <f>'WORKING WHOLESALE GRID'!CN11-('WORKING WHOLESALE GRID'!CN11*'READ THIS FIRST'!$F$3)</f>
        <v>4.7436112015894487</v>
      </c>
      <c r="EE80" s="63">
        <f>'WORKING WHOLESALE GRID'!CO11-('WORKING WHOLESALE GRID'!CO11*'READ THIS FIRST'!$F$3)</f>
        <v>5.1986233185341799</v>
      </c>
      <c r="EF80" s="63">
        <f>'WORKING WHOLESALE GRID'!CP11-('WORKING WHOLESALE GRID'!CP11*'READ THIS FIRST'!$F$3)</f>
        <v>5.6576354354789125</v>
      </c>
      <c r="EG80" s="63">
        <f>'WORKING WHOLESALE GRID'!CQ11-('WORKING WHOLESALE GRID'!CQ11*'READ THIS FIRST'!$F$3)</f>
        <v>5.5436112015894485</v>
      </c>
      <c r="EH80" s="63">
        <f>'WORKING WHOLESALE GRID'!CR11-('WORKING WHOLESALE GRID'!CR11*'READ THIS FIRST'!$F$3)</f>
        <v>4.7436112015894487</v>
      </c>
      <c r="EI80" s="63">
        <f>'WORKING WHOLESALE GRID'!CS11-('WORKING WHOLESALE GRID'!CS11*'READ THIS FIRST'!$F$3)</f>
        <v>5.1986233185341799</v>
      </c>
      <c r="EJ80" s="63">
        <f>'WORKING WHOLESALE GRID'!CT11-('WORKING WHOLESALE GRID'!CT11*'READ THIS FIRST'!$F$3)</f>
        <v>5.6576354354789125</v>
      </c>
      <c r="EK80" s="63">
        <f>'WORKING WHOLESALE GRID'!CU11-('WORKING WHOLESALE GRID'!CU11*'READ THIS FIRST'!$F$3)</f>
        <v>6.1206475524236419</v>
      </c>
      <c r="EL80" s="63">
        <f>'WORKING WHOLESALE GRID'!CV11-('WORKING WHOLESALE GRID'!CV11*'READ THIS FIRST'!$F$3)</f>
        <v>5.9986233185341797</v>
      </c>
      <c r="EM80" s="63">
        <f>'WORKING WHOLESALE GRID'!CW11-('WORKING WHOLESALE GRID'!CW11*'READ THIS FIRST'!$F$3)</f>
        <v>5.1986233185341799</v>
      </c>
      <c r="EN80" s="63">
        <f>'WORKING WHOLESALE GRID'!CX11-('WORKING WHOLESALE GRID'!CX11*'READ THIS FIRST'!$F$3)</f>
        <v>5.6576354354789125</v>
      </c>
      <c r="EO80" s="63">
        <f>'WORKING WHOLESALE GRID'!CY11-('WORKING WHOLESALE GRID'!CY11*'READ THIS FIRST'!$F$3)</f>
        <v>6.1206475524236419</v>
      </c>
      <c r="EP80" s="63"/>
      <c r="EQ80" s="63">
        <f>'WORKING WHOLESALE GRID'!DA11-('WORKING WHOLESALE GRID'!DA11*'READ THIS FIRST'!$F$3)</f>
        <v>6.4576354354789114</v>
      </c>
      <c r="ER80" s="63">
        <f>'WORKING WHOLESALE GRID'!DB11-('WORKING WHOLESALE GRID'!DB11*'READ THIS FIRST'!$F$3)</f>
        <v>1.6066987348984569</v>
      </c>
      <c r="ES80" s="63">
        <f>'WORKING WHOLESALE GRID'!DC11-('WORKING WHOLESALE GRID'!DC11*'READ THIS FIRST'!$F$3)</f>
        <v>2.0126641990220069</v>
      </c>
      <c r="ET80" s="63">
        <f>'WORKING WHOLESALE GRID'!DD11-('WORKING WHOLESALE GRID'!DD11*'READ THIS FIRST'!$F$3)</f>
        <v>2.4277394166845534</v>
      </c>
      <c r="EU80" s="63">
        <f>'WORKING WHOLESALE GRID'!DE11-('WORKING WHOLESALE GRID'!DE11*'READ THIS FIRST'!$F$3)</f>
        <v>2.8466850128860939</v>
      </c>
      <c r="EV80" s="63">
        <f>'WORKING WHOLESALE GRID'!DF11-('WORKING WHOLESALE GRID'!DF11*'READ THIS FIRST'!$F$3)</f>
        <v>2.4626641990220071</v>
      </c>
      <c r="EW80" s="63">
        <f>'WORKING WHOLESALE GRID'!DG11-('WORKING WHOLESALE GRID'!DG11*'READ THIS FIRST'!$F$3)</f>
        <v>3.5575149453964441</v>
      </c>
      <c r="EX80" s="63">
        <f>'WORKING WHOLESALE GRID'!DH11-('WORKING WHOLESALE GRID'!DH11*'READ THIS FIRST'!$F$3)</f>
        <v>2.0126641990220069</v>
      </c>
      <c r="EY80" s="63">
        <f>'WORKING WHOLESALE GRID'!DI11-('WORKING WHOLESALE GRID'!DI11*'READ THIS FIRST'!$F$3)</f>
        <v>2.4277394166845534</v>
      </c>
      <c r="EZ80" s="63">
        <f>'WORKING WHOLESALE GRID'!DJ11-('WORKING WHOLESALE GRID'!DJ11*'READ THIS FIRST'!$F$3)</f>
        <v>2.8466850128860939</v>
      </c>
      <c r="FA80" s="63">
        <f>'WORKING WHOLESALE GRID'!DK11-('WORKING WHOLESALE GRID'!DK11*'READ THIS FIRST'!$F$3)</f>
        <v>3.269500987626631</v>
      </c>
      <c r="FB80" s="63">
        <f>'WORKING WHOLESALE GRID'!DL11-('WORKING WHOLESALE GRID'!DL11*'READ THIS FIRST'!$F$3)</f>
        <v>4.0277394166845539</v>
      </c>
      <c r="FC80" s="63">
        <f>'WORKING WHOLESALE GRID'!DM11-('WORKING WHOLESALE GRID'!DM11*'READ THIS FIRST'!$F$3)</f>
        <v>2.4277394166845534</v>
      </c>
      <c r="FD80" s="63">
        <f>'WORKING WHOLESALE GRID'!DN11-('WORKING WHOLESALE GRID'!DN11*'READ THIS FIRST'!$F$3)</f>
        <v>2.8466850128860939</v>
      </c>
      <c r="FE80" s="63">
        <f>'WORKING WHOLESALE GRID'!DO11-('WORKING WHOLESALE GRID'!DO11*'READ THIS FIRST'!$F$3)</f>
        <v>3.269500987626631</v>
      </c>
      <c r="FF80" s="63">
        <f>'WORKING WHOLESALE GRID'!DP11-('WORKING WHOLESALE GRID'!DP11*'READ THIS FIRST'!$F$3)</f>
        <v>3.6961873409061656</v>
      </c>
      <c r="FG80" s="63">
        <f>'WORKING WHOLESALE GRID'!DQ11-('WORKING WHOLESALE GRID'!DQ11*'READ THIS FIRST'!$F$3)</f>
        <v>4.4466850128860935</v>
      </c>
      <c r="FH80" s="63">
        <f>'WORKING WHOLESALE GRID'!DR11-('WORKING WHOLESALE GRID'!DR11*'READ THIS FIRST'!$F$3)</f>
        <v>2.8466850128860939</v>
      </c>
      <c r="FI80" s="63">
        <f>'WORKING WHOLESALE GRID'!DS11-('WORKING WHOLESALE GRID'!DS11*'READ THIS FIRST'!$F$3)</f>
        <v>3.269500987626631</v>
      </c>
      <c r="FJ80" s="63">
        <f>'WORKING WHOLESALE GRID'!DT11-('WORKING WHOLESALE GRID'!DT11*'READ THIS FIRST'!$F$3)</f>
        <v>3.6961873409061656</v>
      </c>
      <c r="FK80" s="63">
        <f>'WORKING WHOLESALE GRID'!DU11-('WORKING WHOLESALE GRID'!DU11*'READ THIS FIRST'!$F$3)</f>
        <v>4.1213531977246944</v>
      </c>
      <c r="FL80" s="63">
        <f>'WORKING WHOLESALE GRID'!DV11-('WORKING WHOLESALE GRID'!DV11*'READ THIS FIRST'!$F$3)</f>
        <v>4.8695009876266315</v>
      </c>
      <c r="FM80" s="63">
        <f>'WORKING WHOLESALE GRID'!DW11-('WORKING WHOLESALE GRID'!DW11*'READ THIS FIRST'!$F$3)</f>
        <v>3.269500987626631</v>
      </c>
      <c r="FN80" s="63">
        <f>'WORKING WHOLESALE GRID'!DX11-('WORKING WHOLESALE GRID'!DX11*'READ THIS FIRST'!$F$3)</f>
        <v>3.6961873409061656</v>
      </c>
      <c r="FO80" s="63">
        <f>'WORKING WHOLESALE GRID'!DY11-('WORKING WHOLESALE GRID'!DY11*'READ THIS FIRST'!$F$3)</f>
        <v>4.1213531977246944</v>
      </c>
      <c r="FP80" s="63">
        <f>'WORKING WHOLESALE GRID'!DZ11-('WORKING WHOLESALE GRID'!DZ11*'READ THIS FIRST'!$F$3)</f>
        <v>4.5557550580822177</v>
      </c>
      <c r="FQ80" s="63">
        <f>'WORKING WHOLESALE GRID'!EA11-('WORKING WHOLESALE GRID'!EA11*'READ THIS FIRST'!$F$3)</f>
        <v>5.2961873409061653</v>
      </c>
      <c r="FR80" s="63">
        <f>'WORKING WHOLESALE GRID'!EB11-('WORKING WHOLESALE GRID'!EB11*'READ THIS FIRST'!$F$3)</f>
        <v>3.6961873409061656</v>
      </c>
      <c r="FS80" s="63">
        <f>'WORKING WHOLESALE GRID'!EC11-('WORKING WHOLESALE GRID'!EC11*'READ THIS FIRST'!$F$3)</f>
        <v>4.1213531977246944</v>
      </c>
      <c r="FT80" s="63">
        <f>'WORKING WHOLESALE GRID'!ED11-('WORKING WHOLESALE GRID'!ED11*'READ THIS FIRST'!$F$3)</f>
        <v>4.5557550580822177</v>
      </c>
      <c r="FU80" s="63">
        <f>'WORKING WHOLESALE GRID'!EE11-('WORKING WHOLESALE GRID'!EE11*'READ THIS FIRST'!$F$3)</f>
        <v>5.0079940094019486</v>
      </c>
      <c r="FV80" s="63">
        <f>'WORKING WHOLESALE GRID'!EF11-('WORKING WHOLESALE GRID'!EF11*'READ THIS FIRST'!$F$3)</f>
        <v>5.7213531977246941</v>
      </c>
      <c r="FW80" s="63">
        <f>'WORKING WHOLESALE GRID'!EG11-('WORKING WHOLESALE GRID'!EG11*'READ THIS FIRST'!$F$3)</f>
        <v>4.1213531977246944</v>
      </c>
      <c r="FX80" s="63">
        <f>'WORKING WHOLESALE GRID'!EH11-('WORKING WHOLESALE GRID'!EH11*'READ THIS FIRST'!$F$3)</f>
        <v>4.5557550580822177</v>
      </c>
      <c r="FY80" s="63">
        <f>'WORKING WHOLESALE GRID'!EI11-('WORKING WHOLESALE GRID'!EI11*'READ THIS FIRST'!$F$3)</f>
        <v>5.0079940094019486</v>
      </c>
      <c r="FZ80" s="63">
        <f>'WORKING WHOLESALE GRID'!EJ11-('WORKING WHOLESALE GRID'!EJ11*'READ THIS FIRST'!$F$3)</f>
        <v>5.4642329607216809</v>
      </c>
      <c r="GA80" s="63">
        <f>'WORKING WHOLESALE GRID'!EK11-('WORKING WHOLESALE GRID'!EK11*'READ THIS FIRST'!$F$3)</f>
        <v>6.1557550580822173</v>
      </c>
      <c r="GB80" s="63">
        <f>'WORKING WHOLESALE GRID'!EL11-('WORKING WHOLESALE GRID'!EL11*'READ THIS FIRST'!$F$3)</f>
        <v>4.5557550580822177</v>
      </c>
      <c r="GC80" s="63">
        <f>'WORKING WHOLESALE GRID'!EM11-('WORKING WHOLESALE GRID'!EM11*'READ THIS FIRST'!$F$3)</f>
        <v>5.0079940094019486</v>
      </c>
      <c r="GD80" s="63">
        <f>'WORKING WHOLESALE GRID'!EN11-('WORKING WHOLESALE GRID'!EN11*'READ THIS FIRST'!$F$3)</f>
        <v>5.4642329607216809</v>
      </c>
      <c r="GE80" s="63">
        <f>'WORKING WHOLESALE GRID'!EO11-('WORKING WHOLESALE GRID'!EO11*'READ THIS FIRST'!$F$3)</f>
        <v>5.9244719120414118</v>
      </c>
      <c r="GF80" s="63">
        <f>'WORKING WHOLESALE GRID'!EP11-('WORKING WHOLESALE GRID'!EP11*'READ THIS FIRST'!$F$3)</f>
        <v>6.6079940094019491</v>
      </c>
      <c r="GG80" s="63">
        <f>'WORKING WHOLESALE GRID'!EQ11-('WORKING WHOLESALE GRID'!EQ11*'READ THIS FIRST'!$F$3)</f>
        <v>5.0079940094019486</v>
      </c>
      <c r="GH80" s="63">
        <f>'WORKING WHOLESALE GRID'!ER11-('WORKING WHOLESALE GRID'!ER11*'READ THIS FIRST'!$F$3)</f>
        <v>5.4642329607216809</v>
      </c>
      <c r="GI80" s="63">
        <f>'WORKING WHOLESALE GRID'!ES11-('WORKING WHOLESALE GRID'!ES11*'READ THIS FIRST'!$F$3)</f>
        <v>5.9244719120414118</v>
      </c>
      <c r="GJ80" s="63">
        <f>'WORKING WHOLESALE GRID'!ET11-('WORKING WHOLESALE GRID'!ET11*'READ THIS FIRST'!$F$3)</f>
        <v>6.3887108633611422</v>
      </c>
      <c r="GK80" s="63">
        <f>'WORKING WHOLESALE GRID'!EU11-('WORKING WHOLESALE GRID'!EU11*'READ THIS FIRST'!$F$3)</f>
        <v>7.0642329607216805</v>
      </c>
      <c r="GL80" s="63">
        <f>'WORKING WHOLESALE GRID'!EV11-('WORKING WHOLESALE GRID'!EV11*'READ THIS FIRST'!$F$3)</f>
        <v>5.4642329607216809</v>
      </c>
      <c r="GM80" s="63">
        <f>'WORKING WHOLESALE GRID'!EW11-('WORKING WHOLESALE GRID'!EW11*'READ THIS FIRST'!$F$3)</f>
        <v>5.9244719120414118</v>
      </c>
      <c r="GN80" s="63">
        <f>'WORKING WHOLESALE GRID'!EX11-('WORKING WHOLESALE GRID'!EX11*'READ THIS FIRST'!$F$3)</f>
        <v>6.3887108633611422</v>
      </c>
      <c r="GO80" s="63"/>
      <c r="GP80" s="63">
        <f>'WORKING WHOLESALE GRID'!EZ11-('WORKING WHOLESALE GRID'!EZ11*'READ THIS FIRST'!$F$3)</f>
        <v>7.5244719120414123</v>
      </c>
      <c r="GQ80" s="63">
        <f>'WORKING WHOLESALE GRID'!FA11-('WORKING WHOLESALE GRID'!FA11*'READ THIS FIRST'!$F$3)</f>
        <v>2.5160820154064685</v>
      </c>
      <c r="GR80" s="63">
        <f>'WORKING WHOLESALE GRID'!FB11-('WORKING WHOLESALE GRID'!FB11*'READ THIS FIRST'!$F$3)</f>
        <v>3.0834097680288459</v>
      </c>
      <c r="GS80" s="63">
        <f>'WORKING WHOLESALE GRID'!FC11-('WORKING WHOLESALE GRID'!FC11*'READ THIS FIRST'!$F$3)</f>
        <v>3.6603055748470275</v>
      </c>
      <c r="GT80" s="63">
        <f>'WORKING WHOLESALE GRID'!FD11-('WORKING WHOLESALE GRID'!FD11*'READ THIS FIRST'!$F$3)</f>
        <v>4.2425675608610156</v>
      </c>
      <c r="GU80" s="63">
        <f>'WORKING WHOLESALE GRID'!FE11-('WORKING WHOLESALE GRID'!FE11*'READ THIS FIRST'!$F$3)</f>
        <v>6.2834097680288465</v>
      </c>
      <c r="GV80" s="63">
        <f>'WORKING WHOLESALE GRID'!FF11-('WORKING WHOLESALE GRID'!FF11*'READ THIS FIRST'!$F$3)</f>
        <v>5.4009459676573419</v>
      </c>
      <c r="GW80" s="63">
        <f>'WORKING WHOLESALE GRID'!FG11-('WORKING WHOLESALE GRID'!FG11*'READ THIS FIRST'!$F$3)</f>
        <v>3.0834097680288459</v>
      </c>
      <c r="GX80" s="63">
        <f>'WORKING WHOLESALE GRID'!FH11-('WORKING WHOLESALE GRID'!FH11*'READ THIS FIRST'!$F$3)</f>
        <v>3.6603055748470275</v>
      </c>
      <c r="GY80" s="63">
        <f>'WORKING WHOLESALE GRID'!FI11-('WORKING WHOLESALE GRID'!FI11*'READ THIS FIRST'!$F$3)</f>
        <v>4.2425675608610156</v>
      </c>
      <c r="GZ80" s="63">
        <f>'WORKING WHOLESALE GRID'!FJ11-('WORKING WHOLESALE GRID'!FJ11*'READ THIS FIRST'!$F$3)</f>
        <v>4.8301957260708051</v>
      </c>
      <c r="HA80" s="63">
        <f>'WORKING WHOLESALE GRID'!FK11-('WORKING WHOLESALE GRID'!FK11*'READ THIS FIRST'!$F$3)</f>
        <v>6.8603055748470272</v>
      </c>
      <c r="HB80" s="63">
        <f>'WORKING WHOLESALE GRID'!FL11-('WORKING WHOLESALE GRID'!FL11*'READ THIS FIRST'!$F$3)</f>
        <v>3.6603055748470275</v>
      </c>
      <c r="HC80" s="63">
        <f>'WORKING WHOLESALE GRID'!FM11-('WORKING WHOLESALE GRID'!FM11*'READ THIS FIRST'!$F$3)</f>
        <v>4.2425675608610156</v>
      </c>
      <c r="HD80" s="63">
        <f>'WORKING WHOLESALE GRID'!FN11-('WORKING WHOLESALE GRID'!FN11*'READ THIS FIRST'!$F$3)</f>
        <v>4.8301957260708051</v>
      </c>
      <c r="HE80" s="63">
        <f>'WORKING WHOLESALE GRID'!FO11-('WORKING WHOLESALE GRID'!FO11*'READ THIS FIRST'!$F$3)</f>
        <v>5.4188869454763999</v>
      </c>
      <c r="HF80" s="63">
        <f>'WORKING WHOLESALE GRID'!FP11-('WORKING WHOLESALE GRID'!FP11*'READ THIS FIRST'!$F$3)</f>
        <v>7.4425675608610158</v>
      </c>
      <c r="HG80" s="63">
        <f>'WORKING WHOLESALE GRID'!FQ11-('WORKING WHOLESALE GRID'!FQ11*'READ THIS FIRST'!$F$3)</f>
        <v>4.2425675608610156</v>
      </c>
      <c r="HH80" s="63">
        <f>'WORKING WHOLESALE GRID'!FR11-('WORKING WHOLESALE GRID'!FR11*'READ THIS FIRST'!$F$3)</f>
        <v>4.8301957260708051</v>
      </c>
      <c r="HI80" s="63">
        <f>'WORKING WHOLESALE GRID'!FS11-('WORKING WHOLESALE GRID'!FS11*'READ THIS FIRST'!$F$3)</f>
        <v>5.4188869454763999</v>
      </c>
      <c r="HJ80" s="63">
        <f>'WORKING WHOLESALE GRID'!FT11-('WORKING WHOLESALE GRID'!FT11*'READ THIS FIRST'!$F$3)</f>
        <v>6.0172272190777987</v>
      </c>
      <c r="HK80" s="63">
        <f>'WORKING WHOLESALE GRID'!FU11-('WORKING WHOLESALE GRID'!FU11*'READ THIS FIRST'!$F$3)</f>
        <v>8.0301957260708043</v>
      </c>
      <c r="HL80" s="63">
        <f>'WORKING WHOLESALE GRID'!FV11-('WORKING WHOLESALE GRID'!FV11*'READ THIS FIRST'!$F$3)</f>
        <v>4.8301957260708051</v>
      </c>
      <c r="HM80" s="63">
        <f>'WORKING WHOLESALE GRID'!FW11-('WORKING WHOLESALE GRID'!FW11*'READ THIS FIRST'!$F$3)</f>
        <v>5.4188869454763999</v>
      </c>
      <c r="HN80" s="63">
        <f>'WORKING WHOLESALE GRID'!FX11-('WORKING WHOLESALE GRID'!FX11*'READ THIS FIRST'!$F$3)</f>
        <v>6.0172272190777987</v>
      </c>
      <c r="HO80" s="63">
        <f>'WORKING WHOLESALE GRID'!FY11-('WORKING WHOLESALE GRID'!FY11*'READ THIS FIRST'!$F$3)</f>
        <v>6.6165900468750021</v>
      </c>
      <c r="HP80" s="63">
        <f>'WORKING WHOLESALE GRID'!FZ11-('WORKING WHOLESALE GRID'!FZ11*'READ THIS FIRST'!$F$3)</f>
        <v>8.6188869454763992</v>
      </c>
      <c r="HQ80" s="63">
        <f>'WORKING WHOLESALE GRID'!GA11-('WORKING WHOLESALE GRID'!GA11*'READ THIS FIRST'!$F$3)</f>
        <v>5.4188869454763999</v>
      </c>
      <c r="HR80" s="63">
        <f>'WORKING WHOLESALE GRID'!GB11-('WORKING WHOLESALE GRID'!GB11*'READ THIS FIRST'!$F$3)</f>
        <v>6.0172272190777987</v>
      </c>
      <c r="HS80" s="63">
        <f>'WORKING WHOLESALE GRID'!GC11-('WORKING WHOLESALE GRID'!GC11*'READ THIS FIRST'!$F$3)</f>
        <v>6.6165900468750021</v>
      </c>
      <c r="HT80" s="63">
        <f>'WORKING WHOLESALE GRID'!GD11-('WORKING WHOLESALE GRID'!GD11*'READ THIS FIRST'!$F$3)</f>
        <v>7.0838241205201058</v>
      </c>
      <c r="HU80" s="63">
        <f>'WORKING WHOLESALE GRID'!GE11-('WORKING WHOLESALE GRID'!GE11*'READ THIS FIRST'!$F$3)</f>
        <v>9.2172272190777988</v>
      </c>
      <c r="HV80" s="63">
        <f>'WORKING WHOLESALE GRID'!GF11-('WORKING WHOLESALE GRID'!GF11*'READ THIS FIRST'!$F$3)</f>
        <v>6.0172272190777987</v>
      </c>
      <c r="HW80" s="63">
        <f>'WORKING WHOLESALE GRID'!GG11-('WORKING WHOLESALE GRID'!GG11*'READ THIS FIRST'!$F$3)</f>
        <v>6.6165900468750021</v>
      </c>
      <c r="HX80" s="63">
        <f>'WORKING WHOLESALE GRID'!GH11-('WORKING WHOLESALE GRID'!GH11*'READ THIS FIRST'!$F$3)</f>
        <v>7.0838241205201058</v>
      </c>
      <c r="HY80" s="63">
        <f>'WORKING WHOLESALE GRID'!GI11-('WORKING WHOLESALE GRID'!GI11*'READ THIS FIRST'!$F$3)</f>
        <v>7.5551081941652116</v>
      </c>
      <c r="HZ80" s="63">
        <f>'WORKING WHOLESALE GRID'!GJ11-('WORKING WHOLESALE GRID'!GJ11*'READ THIS FIRST'!$F$3)</f>
        <v>9.8165900468750014</v>
      </c>
      <c r="IA80" s="63">
        <f>'WORKING WHOLESALE GRID'!GK11-('WORKING WHOLESALE GRID'!GK11*'READ THIS FIRST'!$F$3)</f>
        <v>6.6165900468750021</v>
      </c>
      <c r="IB80" s="63">
        <f>'WORKING WHOLESALE GRID'!GL11-('WORKING WHOLESALE GRID'!GL11*'READ THIS FIRST'!$F$3)</f>
        <v>7.0838241205201058</v>
      </c>
      <c r="IC80" s="63">
        <f>'WORKING WHOLESALE GRID'!GM11-('WORKING WHOLESALE GRID'!GM11*'READ THIS FIRST'!$F$3)</f>
        <v>7.5551081941652116</v>
      </c>
      <c r="ID80" s="63">
        <f>'WORKING WHOLESALE GRID'!GN11-('WORKING WHOLESALE GRID'!GN11*'READ THIS FIRST'!$F$3)</f>
        <v>8.0304422678103169</v>
      </c>
      <c r="IE80" s="63">
        <f>'WORKING WHOLESALE GRID'!GO11-('WORKING WHOLESALE GRID'!GO11*'READ THIS FIRST'!$F$3)</f>
        <v>10.283824120520107</v>
      </c>
      <c r="IF80" s="63">
        <f>'WORKING WHOLESALE GRID'!GP11-('WORKING WHOLESALE GRID'!GP11*'READ THIS FIRST'!$F$3)</f>
        <v>7.0838241205201058</v>
      </c>
      <c r="IG80" s="63">
        <f>'WORKING WHOLESALE GRID'!GQ11-('WORKING WHOLESALE GRID'!GQ11*'READ THIS FIRST'!$F$3)</f>
        <v>7.5551081941652116</v>
      </c>
      <c r="IH80" s="63">
        <f>'WORKING WHOLESALE GRID'!GR11-('WORKING WHOLESALE GRID'!GR11*'READ THIS FIRST'!$F$3)</f>
        <v>8.0304422678103169</v>
      </c>
      <c r="II80" s="63">
        <f>'WORKING WHOLESALE GRID'!GS11-('WORKING WHOLESALE GRID'!GS11*'READ THIS FIRST'!$F$3)</f>
        <v>8.5098263414554225</v>
      </c>
      <c r="IJ80" s="63">
        <f>'WORKING WHOLESALE GRID'!GT11-('WORKING WHOLESALE GRID'!GT11*'READ THIS FIRST'!$F$3)</f>
        <v>10.755108194165212</v>
      </c>
      <c r="IK80" s="63">
        <f>'WORKING WHOLESALE GRID'!GU11-('WORKING WHOLESALE GRID'!GU11*'READ THIS FIRST'!$F$3)</f>
        <v>7.5551081941652116</v>
      </c>
      <c r="IL80" s="63">
        <f>'WORKING WHOLESALE GRID'!GV11-('WORKING WHOLESALE GRID'!GV11*'READ THIS FIRST'!$F$3)</f>
        <v>8.0304422678103169</v>
      </c>
      <c r="IM80" s="63">
        <f>'WORKING WHOLESALE GRID'!GW11-('WORKING WHOLESALE GRID'!GW11*'READ THIS FIRST'!$F$3)</f>
        <v>8.5098263414554225</v>
      </c>
      <c r="IN80" s="63"/>
      <c r="IO80" s="63">
        <f>'WORKING WHOLESALE GRID'!GY11-('WORKING WHOLESALE GRID'!GY11*'READ THIS FIRST'!$F$3)</f>
        <v>11.230442267810316</v>
      </c>
      <c r="IP80" s="63">
        <f>'WORKING WHOLESALE GRID'!GZ11-('WORKING WHOLESALE GRID'!GZ11*'READ THIS FIRST'!$F$3)</f>
        <v>4.1227807503049254</v>
      </c>
      <c r="IQ80" s="63">
        <f>'WORKING WHOLESALE GRID'!HA11-('WORKING WHOLESALE GRID'!HA11*'READ THIS FIRST'!$F$3)</f>
        <v>5.0960739670508532</v>
      </c>
      <c r="IR80" s="63">
        <f>'WORKING WHOLESALE GRID'!HB11-('WORKING WHOLESALE GRID'!HB11*'READ THIS FIRST'!$F$3)</f>
        <v>6.0880449915315804</v>
      </c>
      <c r="IS80" s="63">
        <f>'WORKING WHOLESALE GRID'!HC11-('WORKING WHOLESALE GRID'!HC11*'READ THIS FIRST'!$F$3)</f>
        <v>7.0892525737471104</v>
      </c>
      <c r="IT80" s="63">
        <f>'WORKING WHOLESALE GRID'!HD11-('WORKING WHOLESALE GRID'!HD11*'READ THIS FIRST'!$F$3)</f>
        <v>8.6960739670508538</v>
      </c>
      <c r="IU80" s="63">
        <f>'WORKING WHOLESALE GRID'!HE11-('WORKING WHOLESALE GRID'!HE11*'READ THIS FIRST'!$F$3)</f>
        <v>8.9584609130537878</v>
      </c>
      <c r="IV80" s="63">
        <f>'WORKING WHOLESALE GRID'!HF11-('WORKING WHOLESALE GRID'!HF11*'READ THIS FIRST'!$F$3)</f>
        <v>5.0960739670508532</v>
      </c>
      <c r="IW80" s="63">
        <f>'WORKING WHOLESALE GRID'!HG11-('WORKING WHOLESALE GRID'!HG11*'READ THIS FIRST'!$F$3)</f>
        <v>6.0880449915315804</v>
      </c>
      <c r="IX80" s="63">
        <f>'WORKING WHOLESALE GRID'!HH11-('WORKING WHOLESALE GRID'!HH11*'READ THIS FIRST'!$F$3)</f>
        <v>7.0892525737471104</v>
      </c>
      <c r="IY80" s="63">
        <f>'WORKING WHOLESALE GRID'!HI11-('WORKING WHOLESALE GRID'!HI11*'READ THIS FIRST'!$F$3)</f>
        <v>8.0996967136974369</v>
      </c>
      <c r="IZ80" s="63">
        <f>'WORKING WHOLESALE GRID'!HJ11-('WORKING WHOLESALE GRID'!HJ11*'READ THIS FIRST'!$F$3)</f>
        <v>9.6880449915315801</v>
      </c>
      <c r="JA80" s="63">
        <f>'WORKING WHOLESALE GRID'!HK11-('WORKING WHOLESALE GRID'!HK11*'READ THIS FIRST'!$F$3)</f>
        <v>6.0880449915315804</v>
      </c>
      <c r="JB80" s="63">
        <f>'WORKING WHOLESALE GRID'!HL11-('WORKING WHOLESALE GRID'!HL11*'READ THIS FIRST'!$F$3)</f>
        <v>7.0892525737471104</v>
      </c>
      <c r="JC80" s="63">
        <f>'WORKING WHOLESALE GRID'!HM11-('WORKING WHOLESALE GRID'!HM11*'READ THIS FIRST'!$F$3)</f>
        <v>8.0996967136974369</v>
      </c>
      <c r="JD80" s="63">
        <f>'WORKING WHOLESALE GRID'!HN11-('WORKING WHOLESALE GRID'!HN11*'READ THIS FIRST'!$F$3)</f>
        <v>9.1150742863825638</v>
      </c>
      <c r="JE80" s="63">
        <f>'WORKING WHOLESALE GRID'!HO11-('WORKING WHOLESALE GRID'!HO11*'READ THIS FIRST'!$F$3)</f>
        <v>10.689252573747108</v>
      </c>
      <c r="JF80" s="63">
        <f>'WORKING WHOLESALE GRID'!HP11-('WORKING WHOLESALE GRID'!HP11*'READ THIS FIRST'!$F$3)</f>
        <v>7.0892525737471104</v>
      </c>
      <c r="JG80" s="63">
        <f>'WORKING WHOLESALE GRID'!HQ11-('WORKING WHOLESALE GRID'!HQ11*'READ THIS FIRST'!$F$3)</f>
        <v>8.0996967136974369</v>
      </c>
      <c r="JH80" s="63">
        <f>'WORKING WHOLESALE GRID'!HR11-('WORKING WHOLESALE GRID'!HR11*'READ THIS FIRST'!$F$3)</f>
        <v>9.1150742863825638</v>
      </c>
      <c r="JI80" s="63">
        <f>'WORKING WHOLESALE GRID'!HS11-('WORKING WHOLESALE GRID'!HS11*'READ THIS FIRST'!$F$3)</f>
        <v>10.138580416802494</v>
      </c>
      <c r="JJ80" s="63">
        <f>'WORKING WHOLESALE GRID'!HT11-('WORKING WHOLESALE GRID'!HT11*'READ THIS FIRST'!$F$3)</f>
        <v>11.699696713697438</v>
      </c>
      <c r="JK80" s="63">
        <f>'WORKING WHOLESALE GRID'!HU11-('WORKING WHOLESALE GRID'!HU11*'READ THIS FIRST'!$F$3)</f>
        <v>8.0996967136974369</v>
      </c>
      <c r="JL80" s="63">
        <f>'WORKING WHOLESALE GRID'!HV11-('WORKING WHOLESALE GRID'!HV11*'READ THIS FIRST'!$F$3)</f>
        <v>9.1150742863825638</v>
      </c>
      <c r="JM80" s="63">
        <f>'WORKING WHOLESALE GRID'!HW11-('WORKING WHOLESALE GRID'!HW11*'READ THIS FIRST'!$F$3)</f>
        <v>10.138580416802494</v>
      </c>
      <c r="JN80" s="63">
        <f>'WORKING WHOLESALE GRID'!HX11-('WORKING WHOLESALE GRID'!HX11*'READ THIS FIRST'!$F$3)</f>
        <v>11.17234510495722</v>
      </c>
      <c r="JO80" s="63">
        <f>'WORKING WHOLESALE GRID'!HY11-('WORKING WHOLESALE GRID'!HY11*'READ THIS FIRST'!$F$3)</f>
        <v>12.715074286382563</v>
      </c>
      <c r="JP80" s="63">
        <f>'WORKING WHOLESALE GRID'!HZ11-('WORKING WHOLESALE GRID'!HZ11*'READ THIS FIRST'!$F$3)</f>
        <v>9.1150742863825638</v>
      </c>
      <c r="JQ80" s="63">
        <f>'WORKING WHOLESALE GRID'!IA11-('WORKING WHOLESALE GRID'!IA11*'READ THIS FIRST'!$F$3)</f>
        <v>10.138580416802494</v>
      </c>
      <c r="JR80" s="63">
        <f>'WORKING WHOLESALE GRID'!IB11-('WORKING WHOLESALE GRID'!IB11*'READ THIS FIRST'!$F$3)</f>
        <v>11.17234510495722</v>
      </c>
      <c r="JS80" s="63">
        <f>'WORKING WHOLESALE GRID'!IC11-('WORKING WHOLESALE GRID'!IC11*'READ THIS FIRST'!$F$3)</f>
        <v>12.091818129922055</v>
      </c>
      <c r="JT80" s="63">
        <f>'WORKING WHOLESALE GRID'!ID11-('WORKING WHOLESALE GRID'!ID11*'READ THIS FIRST'!$F$3)</f>
        <v>13.738580416802492</v>
      </c>
      <c r="JU80" s="63">
        <f>'WORKING WHOLESALE GRID'!IE11-('WORKING WHOLESALE GRID'!IE11*'READ THIS FIRST'!$F$3)</f>
        <v>10.138580416802494</v>
      </c>
      <c r="JV80" s="63">
        <f>'WORKING WHOLESALE GRID'!IF11-('WORKING WHOLESALE GRID'!IF11*'READ THIS FIRST'!$F$3)</f>
        <v>11.17234510495722</v>
      </c>
      <c r="JW80" s="63">
        <f>'WORKING WHOLESALE GRID'!IG11-('WORKING WHOLESALE GRID'!IG11*'READ THIS FIRST'!$F$3)</f>
        <v>12.091818129922055</v>
      </c>
      <c r="JX80" s="63">
        <f>'WORKING WHOLESALE GRID'!IH11-('WORKING WHOLESALE GRID'!IH11*'READ THIS FIRST'!$F$3)</f>
        <v>13.019341154886892</v>
      </c>
      <c r="JY80" s="63">
        <f>'WORKING WHOLESALE GRID'!II11-('WORKING WHOLESALE GRID'!II11*'READ THIS FIRST'!$F$3)</f>
        <v>14.772345104957221</v>
      </c>
      <c r="JZ80" s="63">
        <f>'WORKING WHOLESALE GRID'!IJ11-('WORKING WHOLESALE GRID'!IJ11*'READ THIS FIRST'!$F$3)</f>
        <v>11.17234510495722</v>
      </c>
      <c r="KA80" s="63">
        <f>'WORKING WHOLESALE GRID'!IK11-('WORKING WHOLESALE GRID'!IK11*'READ THIS FIRST'!$F$3)</f>
        <v>12.091818129922055</v>
      </c>
      <c r="KB80" s="63">
        <f>'WORKING WHOLESALE GRID'!IL11-('WORKING WHOLESALE GRID'!IL11*'READ THIS FIRST'!$F$3)</f>
        <v>13.019341154886892</v>
      </c>
      <c r="KC80" s="63">
        <f>'WORKING WHOLESALE GRID'!IM11-('WORKING WHOLESALE GRID'!IM11*'READ THIS FIRST'!$F$3)</f>
        <v>13.954914179851727</v>
      </c>
      <c r="KD80" s="63">
        <f>'WORKING WHOLESALE GRID'!IN11-('WORKING WHOLESALE GRID'!IN11*'READ THIS FIRST'!$F$3)</f>
        <v>15.691818129922057</v>
      </c>
      <c r="KE80" s="63">
        <f>'WORKING WHOLESALE GRID'!IO11-('WORKING WHOLESALE GRID'!IO11*'READ THIS FIRST'!$F$3)</f>
        <v>12.091818129922055</v>
      </c>
      <c r="KF80" s="63">
        <f>'WORKING WHOLESALE GRID'!IP11-('WORKING WHOLESALE GRID'!IP11*'READ THIS FIRST'!$F$3)</f>
        <v>13.019341154886892</v>
      </c>
      <c r="KG80" s="63">
        <f>'WORKING WHOLESALE GRID'!IQ11-('WORKING WHOLESALE GRID'!IQ11*'READ THIS FIRST'!$F$3)</f>
        <v>13.954914179851727</v>
      </c>
      <c r="KH80" s="63">
        <f>'WORKING WHOLESALE GRID'!IR11-('WORKING WHOLESALE GRID'!IR11*'READ THIS FIRST'!$F$3)</f>
        <v>14.898537204816565</v>
      </c>
      <c r="KI80" s="63">
        <f>'WORKING WHOLESALE GRID'!IS11-('WORKING WHOLESALE GRID'!IS11*'READ THIS FIRST'!$F$3)</f>
        <v>16.619341154886889</v>
      </c>
      <c r="KJ80" s="63">
        <f>'WORKING WHOLESALE GRID'!IT11-('WORKING WHOLESALE GRID'!IT11*'READ THIS FIRST'!$F$3)</f>
        <v>13.019341154886892</v>
      </c>
      <c r="KK80" s="63">
        <f>'WORKING WHOLESALE GRID'!IU11-('WORKING WHOLESALE GRID'!IU11*'READ THIS FIRST'!$F$3)</f>
        <v>13.954914179851727</v>
      </c>
      <c r="KL80" s="63">
        <f>'WORKING WHOLESALE GRID'!IV11-('WORKING WHOLESALE GRID'!IV11*'READ THIS FIRST'!$F$3)</f>
        <v>14.898537204816565</v>
      </c>
      <c r="KM80" s="63"/>
      <c r="KN80" s="63">
        <f>'WORKING WHOLESALE GRID'!IX11-('WORKING WHOLESALE GRID'!IX11*'READ THIS FIRST'!$F$3)</f>
        <v>17.554914179851728</v>
      </c>
      <c r="KO80" s="23"/>
      <c r="KP80" s="23"/>
      <c r="KQ80" s="23"/>
      <c r="KR80" s="3">
        <v>0.75</v>
      </c>
      <c r="KS80" s="3">
        <v>1.3333333333333333</v>
      </c>
      <c r="KT80" s="3">
        <v>2.6666666666666665</v>
      </c>
      <c r="KU80" s="3">
        <v>5.333333333333333</v>
      </c>
      <c r="KV80" s="3">
        <v>6</v>
      </c>
    </row>
    <row r="81" spans="2:308" s="6" customFormat="1" ht="14.5" hidden="1" customHeight="1" x14ac:dyDescent="0.35">
      <c r="B81" s="663"/>
      <c r="C81" s="24">
        <v>500</v>
      </c>
      <c r="D81" s="25"/>
      <c r="E81" s="26"/>
      <c r="F81" s="26"/>
      <c r="G81" s="26"/>
      <c r="H81" s="26"/>
      <c r="I81" s="26"/>
      <c r="J81" s="26"/>
      <c r="K81" s="26"/>
      <c r="L81" s="26"/>
      <c r="M81" s="26"/>
      <c r="N81" s="26"/>
      <c r="O81" s="26"/>
      <c r="P81" s="26"/>
      <c r="Q81" s="26"/>
      <c r="R81" s="26"/>
      <c r="S81" s="26"/>
      <c r="T81" s="26"/>
      <c r="U81" s="538"/>
      <c r="V81" s="513"/>
      <c r="W81" s="508"/>
      <c r="X81" s="508"/>
      <c r="Y81" s="508"/>
      <c r="Z81" s="26"/>
      <c r="AA81" s="26"/>
      <c r="AB81" s="26"/>
      <c r="AC81" s="26"/>
      <c r="AD81" s="26"/>
      <c r="AE81" s="26"/>
      <c r="AF81" s="26"/>
      <c r="AG81" s="26"/>
      <c r="AH81" s="26"/>
      <c r="AI81" s="26"/>
      <c r="AJ81" s="26"/>
      <c r="AK81" s="26"/>
      <c r="AL81" s="26"/>
      <c r="AM81" s="26"/>
      <c r="AN81" s="26"/>
      <c r="AO81" s="26"/>
      <c r="AP81" s="26"/>
      <c r="AQ81" s="26"/>
      <c r="AR81" s="26"/>
      <c r="AS81" s="26"/>
      <c r="AT81" s="63">
        <f>'WORKING WHOLESALE GRID'!D12-('WORKING WHOLESALE GRID'!D12*'READ THIS FIRST'!$F$3)</f>
        <v>1.2957041527222781</v>
      </c>
      <c r="AU81" s="63">
        <f>'WORKING WHOLESALE GRID'!E12-('WORKING WHOLESALE GRID'!E12*'READ THIS FIRST'!$F$3)</f>
        <v>1.6527460173160176</v>
      </c>
      <c r="AV81" s="63">
        <f>'WORKING WHOLESALE GRID'!F12-('WORKING WHOLESALE GRID'!F12*'READ THIS FIRST'!$F$3)</f>
        <v>2.0079357898351651</v>
      </c>
      <c r="AW81" s="63">
        <f>'WORKING WHOLESALE GRID'!G12-('WORKING WHOLESALE GRID'!G12*'READ THIS FIRST'!$F$3)</f>
        <v>2.3716984702797212</v>
      </c>
      <c r="AX81" s="63">
        <f>'WORKING WHOLESALE GRID'!H12-('WORKING WHOLESALE GRID'!H12*'READ THIS FIRST'!$F$3)</f>
        <v>2.0527460173160179</v>
      </c>
      <c r="AY81" s="63">
        <f>'WORKING WHOLESALE GRID'!I12-('WORKING WHOLESALE GRID'!I12*'READ THIS FIRST'!$F$3)</f>
        <v>2.9312337720612729</v>
      </c>
      <c r="AZ81" s="63">
        <f>'WORKING WHOLESALE GRID'!J12-('WORKING WHOLESALE GRID'!J12*'READ THIS FIRST'!$F$3)</f>
        <v>1.6527460173160176</v>
      </c>
      <c r="BA81" s="63">
        <f>'WORKING WHOLESALE GRID'!K12-('WORKING WHOLESALE GRID'!K12*'READ THIS FIRST'!$F$3)</f>
        <v>2.0079357898351651</v>
      </c>
      <c r="BB81" s="63">
        <f>'WORKING WHOLESALE GRID'!L12-('WORKING WHOLESALE GRID'!L12*'READ THIS FIRST'!$F$3)</f>
        <v>2.3716984702797212</v>
      </c>
      <c r="BC81" s="63">
        <f>'WORKING WHOLESALE GRID'!M12-('WORKING WHOLESALE GRID'!M12*'READ THIS FIRST'!$F$3)</f>
        <v>2.738834058649684</v>
      </c>
      <c r="BD81" s="63">
        <f>'WORKING WHOLESALE GRID'!N12-('WORKING WHOLESALE GRID'!N12*'READ THIS FIRST'!$F$3)</f>
        <v>2.407935789835165</v>
      </c>
      <c r="BE81" s="63">
        <f>'WORKING WHOLESALE GRID'!O12-('WORKING WHOLESALE GRID'!O12*'READ THIS FIRST'!$F$3)</f>
        <v>2.0079357898351651</v>
      </c>
      <c r="BF81" s="63">
        <f>'WORKING WHOLESALE GRID'!P12-('WORKING WHOLESALE GRID'!P12*'READ THIS FIRST'!$F$3)</f>
        <v>2.3716984702797212</v>
      </c>
      <c r="BG81" s="63">
        <f>'WORKING WHOLESALE GRID'!Q12-('WORKING WHOLESALE GRID'!Q12*'READ THIS FIRST'!$F$3)</f>
        <v>2.738834058649684</v>
      </c>
      <c r="BH81" s="63">
        <f>'WORKING WHOLESALE GRID'!R12-('WORKING WHOLESALE GRID'!R12*'READ THIS FIRST'!$F$3)</f>
        <v>3.1040425549450559</v>
      </c>
      <c r="BI81" s="63">
        <f>'WORKING WHOLESALE GRID'!S12-('WORKING WHOLESALE GRID'!S12*'READ THIS FIRST'!$F$3)</f>
        <v>2.7716984702797216</v>
      </c>
      <c r="BJ81" s="63">
        <f>'WORKING WHOLESALE GRID'!T12-('WORKING WHOLESALE GRID'!T12*'READ THIS FIRST'!$F$3)</f>
        <v>2.3716984702797212</v>
      </c>
      <c r="BK81" s="63">
        <f>'WORKING WHOLESALE GRID'!U12-('WORKING WHOLESALE GRID'!U12*'READ THIS FIRST'!$F$3)</f>
        <v>2.738834058649684</v>
      </c>
      <c r="BL81" s="63">
        <f>'WORKING WHOLESALE GRID'!V12-('WORKING WHOLESALE GRID'!V12*'READ THIS FIRST'!$F$3)</f>
        <v>3.1040425549450559</v>
      </c>
      <c r="BM81" s="63">
        <f>'WORKING WHOLESALE GRID'!W12-('WORKING WHOLESALE GRID'!W12*'READ THIS FIRST'!$F$3)</f>
        <v>3.4778989591658345</v>
      </c>
      <c r="BN81" s="63">
        <f>'WORKING WHOLESALE GRID'!X12-('WORKING WHOLESALE GRID'!X12*'READ THIS FIRST'!$F$3)</f>
        <v>3.1388340586496843</v>
      </c>
      <c r="BO81" s="63">
        <f>'WORKING WHOLESALE GRID'!Y12-('WORKING WHOLESALE GRID'!Y12*'READ THIS FIRST'!$F$3)</f>
        <v>2.738834058649684</v>
      </c>
      <c r="BP81" s="63">
        <f>'WORKING WHOLESALE GRID'!Z12-('WORKING WHOLESALE GRID'!Z12*'READ THIS FIRST'!$F$3)</f>
        <v>3.1040425549450559</v>
      </c>
      <c r="BQ81" s="63">
        <f>'WORKING WHOLESALE GRID'!AA12-('WORKING WHOLESALE GRID'!AA12*'READ THIS FIRST'!$F$3)</f>
        <v>3.4778989591658345</v>
      </c>
      <c r="BR81" s="63">
        <f>'WORKING WHOLESALE GRID'!AB12-('WORKING WHOLESALE GRID'!AB12*'READ THIS FIRST'!$F$3)</f>
        <v>3.8551282713120218</v>
      </c>
      <c r="BS81" s="63">
        <f>'WORKING WHOLESALE GRID'!AC12-('WORKING WHOLESALE GRID'!AC12*'READ THIS FIRST'!$F$3)</f>
        <v>3.5040425549450562</v>
      </c>
      <c r="BT81" s="63">
        <f>'WORKING WHOLESALE GRID'!AD12-('WORKING WHOLESALE GRID'!AD12*'READ THIS FIRST'!$F$3)</f>
        <v>3.1040425549450559</v>
      </c>
      <c r="BU81" s="63">
        <f>'WORKING WHOLESALE GRID'!AE12-('WORKING WHOLESALE GRID'!AE12*'READ THIS FIRST'!$F$3)</f>
        <v>3.4778989591658345</v>
      </c>
      <c r="BV81" s="63">
        <f>'WORKING WHOLESALE GRID'!AF12-('WORKING WHOLESALE GRID'!AF12*'READ THIS FIRST'!$F$3)</f>
        <v>3.8551282713120218</v>
      </c>
      <c r="BW81" s="63">
        <f>'WORKING WHOLESALE GRID'!AG12-('WORKING WHOLESALE GRID'!AG12*'READ THIS FIRST'!$F$3)</f>
        <v>4.249392889402265</v>
      </c>
      <c r="BX81" s="63">
        <f>'WORKING WHOLESALE GRID'!AH12-('WORKING WHOLESALE GRID'!AH12*'READ THIS FIRST'!$F$3)</f>
        <v>3.8778989591658339</v>
      </c>
      <c r="BY81" s="63">
        <f>'WORKING WHOLESALE GRID'!AI12-('WORKING WHOLESALE GRID'!AI12*'READ THIS FIRST'!$F$3)</f>
        <v>3.4778989591658345</v>
      </c>
      <c r="BZ81" s="63">
        <f>'WORKING WHOLESALE GRID'!AJ12-('WORKING WHOLESALE GRID'!AJ12*'READ THIS FIRST'!$F$3)</f>
        <v>3.8551282713120218</v>
      </c>
      <c r="CA81" s="63">
        <f>'WORKING WHOLESALE GRID'!AK12-('WORKING WHOLESALE GRID'!AK12*'READ THIS FIRST'!$F$3)</f>
        <v>4.249392889402265</v>
      </c>
      <c r="CB81" s="63">
        <f>'WORKING WHOLESALE GRID'!AL12-('WORKING WHOLESALE GRID'!AL12*'READ THIS FIRST'!$F$3)</f>
        <v>4.6471575074925084</v>
      </c>
      <c r="CC81" s="63">
        <f>'WORKING WHOLESALE GRID'!AM12-('WORKING WHOLESALE GRID'!AM12*'READ THIS FIRST'!$F$3)</f>
        <v>4.2551282713120218</v>
      </c>
      <c r="CD81" s="63">
        <f>'WORKING WHOLESALE GRID'!AN12-('WORKING WHOLESALE GRID'!AN12*'READ THIS FIRST'!$F$3)</f>
        <v>3.8551282713120218</v>
      </c>
      <c r="CE81" s="63">
        <f>'WORKING WHOLESALE GRID'!AO12-('WORKING WHOLESALE GRID'!AO12*'READ THIS FIRST'!$F$3)</f>
        <v>4.249392889402265</v>
      </c>
      <c r="CF81" s="63">
        <f>'WORKING WHOLESALE GRID'!AP12-('WORKING WHOLESALE GRID'!AP12*'READ THIS FIRST'!$F$3)</f>
        <v>4.6471575074925084</v>
      </c>
      <c r="CG81" s="63">
        <f>'WORKING WHOLESALE GRID'!AQ12-('WORKING WHOLESALE GRID'!AQ12*'READ THIS FIRST'!$F$3)</f>
        <v>5.0484221255827508</v>
      </c>
      <c r="CH81" s="63">
        <f>'WORKING WHOLESALE GRID'!AR12-('WORKING WHOLESALE GRID'!AR12*'READ THIS FIRST'!$F$3)</f>
        <v>4.6493928894022654</v>
      </c>
      <c r="CI81" s="63">
        <f>'WORKING WHOLESALE GRID'!AS12-('WORKING WHOLESALE GRID'!AS12*'READ THIS FIRST'!$F$3)</f>
        <v>4.249392889402265</v>
      </c>
      <c r="CJ81" s="63">
        <f>'WORKING WHOLESALE GRID'!AT12-('WORKING WHOLESALE GRID'!AT12*'READ THIS FIRST'!$F$3)</f>
        <v>4.6471575074925084</v>
      </c>
      <c r="CK81" s="63">
        <f>'WORKING WHOLESALE GRID'!AU12-('WORKING WHOLESALE GRID'!AU12*'READ THIS FIRST'!$F$3)</f>
        <v>5.0484221255827508</v>
      </c>
      <c r="CL81" s="63">
        <f>'WORKING WHOLESALE GRID'!AV12-('WORKING WHOLESALE GRID'!AV12*'READ THIS FIRST'!$F$3)</f>
        <v>5.4531867436729939</v>
      </c>
      <c r="CM81" s="63">
        <f>'WORKING WHOLESALE GRID'!AW12-('WORKING WHOLESALE GRID'!AW12*'READ THIS FIRST'!$F$3)</f>
        <v>5.0471575074925088</v>
      </c>
      <c r="CN81" s="63">
        <f>'WORKING WHOLESALE GRID'!AX12-('WORKING WHOLESALE GRID'!AX12*'READ THIS FIRST'!$F$3)</f>
        <v>4.6471575074925084</v>
      </c>
      <c r="CO81" s="63">
        <f>'WORKING WHOLESALE GRID'!AY12-('WORKING WHOLESALE GRID'!AY12*'READ THIS FIRST'!$F$3)</f>
        <v>5.0484221255827508</v>
      </c>
      <c r="CP81" s="63">
        <f>'WORKING WHOLESALE GRID'!AZ12-('WORKING WHOLESALE GRID'!AZ12*'READ THIS FIRST'!$F$3)</f>
        <v>5.4531867436729939</v>
      </c>
      <c r="CQ81" s="63"/>
      <c r="CR81" s="63">
        <f>'WORKING WHOLESALE GRID'!BB12-('WORKING WHOLESALE GRID'!BB12*'READ THIS FIRST'!$F$3)</f>
        <v>5.748422125582751</v>
      </c>
      <c r="CS81" s="63">
        <f>'WORKING WHOLESALE GRID'!BC12-('WORKING WHOLESALE GRID'!BC12*'READ THIS FIRST'!$F$3)</f>
        <v>1.3577394652222781</v>
      </c>
      <c r="CT81" s="63">
        <f>'WORKING WHOLESALE GRID'!BD12-('WORKING WHOLESALE GRID'!BD12*'READ THIS FIRST'!$F$3)</f>
        <v>1.7228160173160179</v>
      </c>
      <c r="CU81" s="63">
        <f>'WORKING WHOLESALE GRID'!BE12-('WORKING WHOLESALE GRID'!BE12*'READ THIS FIRST'!$F$3)</f>
        <v>2.089772352335165</v>
      </c>
      <c r="CV81" s="63">
        <f>'WORKING WHOLESALE GRID'!BF12-('WORKING WHOLESALE GRID'!BF12*'READ THIS FIRST'!$F$3)</f>
        <v>2.4635734702797207</v>
      </c>
      <c r="CW81" s="63">
        <f>'WORKING WHOLESALE GRID'!BG12-('WORKING WHOLESALE GRID'!BG12*'READ THIS FIRST'!$F$3)</f>
        <v>2.422816017316018</v>
      </c>
      <c r="CX81" s="63">
        <f>'WORKING WHOLESALE GRID'!BH12-('WORKING WHOLESALE GRID'!BH12*'READ THIS FIRST'!$F$3)</f>
        <v>3.0535605220612725</v>
      </c>
      <c r="CY81" s="63">
        <f>'WORKING WHOLESALE GRID'!BI12-('WORKING WHOLESALE GRID'!BI12*'READ THIS FIRST'!$F$3)</f>
        <v>1.7228160173160179</v>
      </c>
      <c r="CZ81" s="63">
        <f>'WORKING WHOLESALE GRID'!BJ12-('WORKING WHOLESALE GRID'!BJ12*'READ THIS FIRST'!$F$3)</f>
        <v>2.089772352335165</v>
      </c>
      <c r="DA81" s="63">
        <f>'WORKING WHOLESALE GRID'!BK12-('WORKING WHOLESALE GRID'!BK12*'READ THIS FIRST'!$F$3)</f>
        <v>2.4635734702797207</v>
      </c>
      <c r="DB81" s="63">
        <f>'WORKING WHOLESALE GRID'!BL12-('WORKING WHOLESALE GRID'!BL12*'READ THIS FIRST'!$F$3)</f>
        <v>2.8408393711496842</v>
      </c>
      <c r="DC81" s="63">
        <f>'WORKING WHOLESALE GRID'!BM12-('WORKING WHOLESALE GRID'!BM12*'READ THIS FIRST'!$F$3)</f>
        <v>2.7897723523351647</v>
      </c>
      <c r="DD81" s="63">
        <f>'WORKING WHOLESALE GRID'!BN12-('WORKING WHOLESALE GRID'!BN12*'READ THIS FIRST'!$F$3)</f>
        <v>2.089772352335165</v>
      </c>
      <c r="DE81" s="63">
        <f>'WORKING WHOLESALE GRID'!BO12-('WORKING WHOLESALE GRID'!BO12*'READ THIS FIRST'!$F$3)</f>
        <v>2.4635734702797207</v>
      </c>
      <c r="DF81" s="63">
        <f>'WORKING WHOLESALE GRID'!BP12-('WORKING WHOLESALE GRID'!BP12*'READ THIS FIRST'!$F$3)</f>
        <v>2.8408393711496842</v>
      </c>
      <c r="DG81" s="63">
        <f>'WORKING WHOLESALE GRID'!BQ12-('WORKING WHOLESALE GRID'!BQ12*'READ THIS FIRST'!$F$3)</f>
        <v>3.2181250549450553</v>
      </c>
      <c r="DH81" s="63">
        <f>'WORKING WHOLESALE GRID'!BR12-('WORKING WHOLESALE GRID'!BR12*'READ THIS FIRST'!$F$3)</f>
        <v>3.1635734702797209</v>
      </c>
      <c r="DI81" s="63">
        <f>'WORKING WHOLESALE GRID'!BS12-('WORKING WHOLESALE GRID'!BS12*'READ THIS FIRST'!$F$3)</f>
        <v>2.4635734702797207</v>
      </c>
      <c r="DJ81" s="63">
        <f>'WORKING WHOLESALE GRID'!BT12-('WORKING WHOLESALE GRID'!BT12*'READ THIS FIRST'!$F$3)</f>
        <v>2.8408393711496842</v>
      </c>
      <c r="DK81" s="63">
        <f>'WORKING WHOLESALE GRID'!BU12-('WORKING WHOLESALE GRID'!BU12*'READ THIS FIRST'!$F$3)</f>
        <v>3.2181250549450553</v>
      </c>
      <c r="DL81" s="63">
        <f>'WORKING WHOLESALE GRID'!BV12-('WORKING WHOLESALE GRID'!BV12*'READ THIS FIRST'!$F$3)</f>
        <v>3.6004405216658348</v>
      </c>
      <c r="DM81" s="63">
        <f>'WORKING WHOLESALE GRID'!BW12-('WORKING WHOLESALE GRID'!BW12*'READ THIS FIRST'!$F$3)</f>
        <v>3.5408393711496844</v>
      </c>
      <c r="DN81" s="63">
        <f>'WORKING WHOLESALE GRID'!BX12-('WORKING WHOLESALE GRID'!BX12*'READ THIS FIRST'!$F$3)</f>
        <v>2.8408393711496842</v>
      </c>
      <c r="DO81" s="63">
        <f>'WORKING WHOLESALE GRID'!BY12-('WORKING WHOLESALE GRID'!BY12*'READ THIS FIRST'!$F$3)</f>
        <v>3.2181250549450553</v>
      </c>
      <c r="DP81" s="63">
        <f>'WORKING WHOLESALE GRID'!BZ12-('WORKING WHOLESALE GRID'!BZ12*'READ THIS FIRST'!$F$3)</f>
        <v>3.6004405216658348</v>
      </c>
      <c r="DQ81" s="63">
        <f>'WORKING WHOLESALE GRID'!CA12-('WORKING WHOLESALE GRID'!CA12*'READ THIS FIRST'!$F$3)</f>
        <v>3.9880757713120225</v>
      </c>
      <c r="DR81" s="63">
        <f>'WORKING WHOLESALE GRID'!CB12-('WORKING WHOLESALE GRID'!CB12*'READ THIS FIRST'!$F$3)</f>
        <v>3.918125054945055</v>
      </c>
      <c r="DS81" s="63">
        <f>'WORKING WHOLESALE GRID'!CC12-('WORKING WHOLESALE GRID'!CC12*'READ THIS FIRST'!$F$3)</f>
        <v>3.2181250549450553</v>
      </c>
      <c r="DT81" s="63">
        <f>'WORKING WHOLESALE GRID'!CD12-('WORKING WHOLESALE GRID'!CD12*'READ THIS FIRST'!$F$3)</f>
        <v>3.6004405216658348</v>
      </c>
      <c r="DU81" s="63">
        <f>'WORKING WHOLESALE GRID'!CE12-('WORKING WHOLESALE GRID'!CE12*'READ THIS FIRST'!$F$3)</f>
        <v>3.9880757713120225</v>
      </c>
      <c r="DV81" s="63">
        <f>'WORKING WHOLESALE GRID'!CF12-('WORKING WHOLESALE GRID'!CF12*'READ THIS FIRST'!$F$3)</f>
        <v>4.3829616394022652</v>
      </c>
      <c r="DW81" s="63">
        <f>'WORKING WHOLESALE GRID'!CG12-('WORKING WHOLESALE GRID'!CG12*'READ THIS FIRST'!$F$3)</f>
        <v>4.300440521665835</v>
      </c>
      <c r="DX81" s="63">
        <f>'WORKING WHOLESALE GRID'!CH12-('WORKING WHOLESALE GRID'!CH12*'READ THIS FIRST'!$F$3)</f>
        <v>3.6004405216658348</v>
      </c>
      <c r="DY81" s="63">
        <f>'WORKING WHOLESALE GRID'!CI12-('WORKING WHOLESALE GRID'!CI12*'READ THIS FIRST'!$F$3)</f>
        <v>3.9880757713120225</v>
      </c>
      <c r="DZ81" s="63">
        <f>'WORKING WHOLESALE GRID'!CJ12-('WORKING WHOLESALE GRID'!CJ12*'READ THIS FIRST'!$F$3)</f>
        <v>4.3829616394022652</v>
      </c>
      <c r="EA81" s="63">
        <f>'WORKING WHOLESALE GRID'!CK12-('WORKING WHOLESALE GRID'!CK12*'READ THIS FIRST'!$F$3)</f>
        <v>4.7813475074925078</v>
      </c>
      <c r="EB81" s="63">
        <f>'WORKING WHOLESALE GRID'!CL12-('WORKING WHOLESALE GRID'!CL12*'READ THIS FIRST'!$F$3)</f>
        <v>4.6880757713120218</v>
      </c>
      <c r="EC81" s="63">
        <f>'WORKING WHOLESALE GRID'!CM12-('WORKING WHOLESALE GRID'!CM12*'READ THIS FIRST'!$F$3)</f>
        <v>3.9880757713120225</v>
      </c>
      <c r="ED81" s="63">
        <f>'WORKING WHOLESALE GRID'!CN12-('WORKING WHOLESALE GRID'!CN12*'READ THIS FIRST'!$F$3)</f>
        <v>4.3829616394022652</v>
      </c>
      <c r="EE81" s="63">
        <f>'WORKING WHOLESALE GRID'!CO12-('WORKING WHOLESALE GRID'!CO12*'READ THIS FIRST'!$F$3)</f>
        <v>4.7813475074925078</v>
      </c>
      <c r="EF81" s="63">
        <f>'WORKING WHOLESALE GRID'!CP12-('WORKING WHOLESALE GRID'!CP12*'READ THIS FIRST'!$F$3)</f>
        <v>5.1832333755827502</v>
      </c>
      <c r="EG81" s="63">
        <f>'WORKING WHOLESALE GRID'!CQ12-('WORKING WHOLESALE GRID'!CQ12*'READ THIS FIRST'!$F$3)</f>
        <v>5.0829616394022654</v>
      </c>
      <c r="EH81" s="63">
        <f>'WORKING WHOLESALE GRID'!CR12-('WORKING WHOLESALE GRID'!CR12*'READ THIS FIRST'!$F$3)</f>
        <v>4.3829616394022652</v>
      </c>
      <c r="EI81" s="63">
        <f>'WORKING WHOLESALE GRID'!CS12-('WORKING WHOLESALE GRID'!CS12*'READ THIS FIRST'!$F$3)</f>
        <v>4.7813475074925078</v>
      </c>
      <c r="EJ81" s="63">
        <f>'WORKING WHOLESALE GRID'!CT12-('WORKING WHOLESALE GRID'!CT12*'READ THIS FIRST'!$F$3)</f>
        <v>5.1832333755827502</v>
      </c>
      <c r="EK81" s="63">
        <f>'WORKING WHOLESALE GRID'!CU12-('WORKING WHOLESALE GRID'!CU12*'READ THIS FIRST'!$F$3)</f>
        <v>5.5886192436729925</v>
      </c>
      <c r="EL81" s="63">
        <f>'WORKING WHOLESALE GRID'!CV12-('WORKING WHOLESALE GRID'!CV12*'READ THIS FIRST'!$F$3)</f>
        <v>5.481347507492508</v>
      </c>
      <c r="EM81" s="63">
        <f>'WORKING WHOLESALE GRID'!CW12-('WORKING WHOLESALE GRID'!CW12*'READ THIS FIRST'!$F$3)</f>
        <v>4.7813475074925078</v>
      </c>
      <c r="EN81" s="63">
        <f>'WORKING WHOLESALE GRID'!CX12-('WORKING WHOLESALE GRID'!CX12*'READ THIS FIRST'!$F$3)</f>
        <v>5.1832333755827502</v>
      </c>
      <c r="EO81" s="63">
        <f>'WORKING WHOLESALE GRID'!CY12-('WORKING WHOLESALE GRID'!CY12*'READ THIS FIRST'!$F$3)</f>
        <v>5.5886192436729925</v>
      </c>
      <c r="EP81" s="63"/>
      <c r="EQ81" s="63">
        <f>'WORKING WHOLESALE GRID'!DA12-('WORKING WHOLESALE GRID'!DA12*'READ THIS FIRST'!$F$3)</f>
        <v>5.8832333755827495</v>
      </c>
      <c r="ER81" s="63">
        <f>'WORKING WHOLESALE GRID'!DB12-('WORKING WHOLESALE GRID'!DB12*'READ THIS FIRST'!$F$3)</f>
        <v>1.4729479027222778</v>
      </c>
      <c r="ES81" s="63">
        <f>'WORKING WHOLESALE GRID'!DC12-('WORKING WHOLESALE GRID'!DC12*'READ THIS FIRST'!$F$3)</f>
        <v>1.8529460173160182</v>
      </c>
      <c r="ET81" s="63">
        <f>'WORKING WHOLESALE GRID'!DD12-('WORKING WHOLESALE GRID'!DD12*'READ THIS FIRST'!$F$3)</f>
        <v>2.2417545398351653</v>
      </c>
      <c r="EU81" s="63">
        <f>'WORKING WHOLESALE GRID'!DE12-('WORKING WHOLESALE GRID'!DE12*'READ THIS FIRST'!$F$3)</f>
        <v>2.6341984702797214</v>
      </c>
      <c r="EV81" s="63">
        <f>'WORKING WHOLESALE GRID'!DF12-('WORKING WHOLESALE GRID'!DF12*'READ THIS FIRST'!$F$3)</f>
        <v>2.2529460173160181</v>
      </c>
      <c r="EW81" s="63">
        <f>'WORKING WHOLESALE GRID'!DG12-('WORKING WHOLESALE GRID'!DG12*'READ THIS FIRST'!$F$3)</f>
        <v>3.280738772061274</v>
      </c>
      <c r="EX81" s="63">
        <f>'WORKING WHOLESALE GRID'!DH12-('WORKING WHOLESALE GRID'!DH12*'READ THIS FIRST'!$F$3)</f>
        <v>1.8529460173160182</v>
      </c>
      <c r="EY81" s="63">
        <f>'WORKING WHOLESALE GRID'!DI12-('WORKING WHOLESALE GRID'!DI12*'READ THIS FIRST'!$F$3)</f>
        <v>2.2417545398351653</v>
      </c>
      <c r="EZ81" s="63">
        <f>'WORKING WHOLESALE GRID'!DJ12-('WORKING WHOLESALE GRID'!DJ12*'READ THIS FIRST'!$F$3)</f>
        <v>2.6341984702797214</v>
      </c>
      <c r="FA81" s="63">
        <f>'WORKING WHOLESALE GRID'!DK12-('WORKING WHOLESALE GRID'!DK12*'READ THIS FIRST'!$F$3)</f>
        <v>3.0302778086496844</v>
      </c>
      <c r="FB81" s="63">
        <f>'WORKING WHOLESALE GRID'!DL12-('WORKING WHOLESALE GRID'!DL12*'READ THIS FIRST'!$F$3)</f>
        <v>3.6417545398351656</v>
      </c>
      <c r="FC81" s="63">
        <f>'WORKING WHOLESALE GRID'!DM12-('WORKING WHOLESALE GRID'!DM12*'READ THIS FIRST'!$F$3)</f>
        <v>2.2417545398351653</v>
      </c>
      <c r="FD81" s="63">
        <f>'WORKING WHOLESALE GRID'!DN12-('WORKING WHOLESALE GRID'!DN12*'READ THIS FIRST'!$F$3)</f>
        <v>2.6341984702797214</v>
      </c>
      <c r="FE81" s="63">
        <f>'WORKING WHOLESALE GRID'!DO12-('WORKING WHOLESALE GRID'!DO12*'READ THIS FIRST'!$F$3)</f>
        <v>3.0302778086496844</v>
      </c>
      <c r="FF81" s="63">
        <f>'WORKING WHOLESALE GRID'!DP12-('WORKING WHOLESALE GRID'!DP12*'READ THIS FIRST'!$F$3)</f>
        <v>3.4299925549450547</v>
      </c>
      <c r="FG81" s="63">
        <f>'WORKING WHOLESALE GRID'!DQ12-('WORKING WHOLESALE GRID'!DQ12*'READ THIS FIRST'!$F$3)</f>
        <v>4.0341984702797209</v>
      </c>
      <c r="FH81" s="63">
        <f>'WORKING WHOLESALE GRID'!DR12-('WORKING WHOLESALE GRID'!DR12*'READ THIS FIRST'!$F$3)</f>
        <v>2.6341984702797214</v>
      </c>
      <c r="FI81" s="63">
        <f>'WORKING WHOLESALE GRID'!DS12-('WORKING WHOLESALE GRID'!DS12*'READ THIS FIRST'!$F$3)</f>
        <v>3.0302778086496844</v>
      </c>
      <c r="FJ81" s="63">
        <f>'WORKING WHOLESALE GRID'!DT12-('WORKING WHOLESALE GRID'!DT12*'READ THIS FIRST'!$F$3)</f>
        <v>3.4299925549450547</v>
      </c>
      <c r="FK81" s="63">
        <f>'WORKING WHOLESALE GRID'!DU12-('WORKING WHOLESALE GRID'!DU12*'READ THIS FIRST'!$F$3)</f>
        <v>3.8280177091658345</v>
      </c>
      <c r="FL81" s="63">
        <f>'WORKING WHOLESALE GRID'!DV12-('WORKING WHOLESALE GRID'!DV12*'READ THIS FIRST'!$F$3)</f>
        <v>4.4302778086496843</v>
      </c>
      <c r="FM81" s="63">
        <f>'WORKING WHOLESALE GRID'!DW12-('WORKING WHOLESALE GRID'!DW12*'READ THIS FIRST'!$F$3)</f>
        <v>3.0302778086496844</v>
      </c>
      <c r="FN81" s="63">
        <f>'WORKING WHOLESALE GRID'!DX12-('WORKING WHOLESALE GRID'!DX12*'READ THIS FIRST'!$F$3)</f>
        <v>3.4299925549450547</v>
      </c>
      <c r="FO81" s="63">
        <f>'WORKING WHOLESALE GRID'!DY12-('WORKING WHOLESALE GRID'!DY12*'READ THIS FIRST'!$F$3)</f>
        <v>3.8280177091658345</v>
      </c>
      <c r="FP81" s="63">
        <f>'WORKING WHOLESALE GRID'!DZ12-('WORKING WHOLESALE GRID'!DZ12*'READ THIS FIRST'!$F$3)</f>
        <v>4.2349782713120225</v>
      </c>
      <c r="FQ81" s="63">
        <f>'WORKING WHOLESALE GRID'!EA12-('WORKING WHOLESALE GRID'!EA12*'READ THIS FIRST'!$F$3)</f>
        <v>4.8299925549450542</v>
      </c>
      <c r="FR81" s="63">
        <f>'WORKING WHOLESALE GRID'!EB12-('WORKING WHOLESALE GRID'!EB12*'READ THIS FIRST'!$F$3)</f>
        <v>3.4299925549450547</v>
      </c>
      <c r="FS81" s="63">
        <f>'WORKING WHOLESALE GRID'!EC12-('WORKING WHOLESALE GRID'!EC12*'READ THIS FIRST'!$F$3)</f>
        <v>3.8280177091658345</v>
      </c>
      <c r="FT81" s="63">
        <f>'WORKING WHOLESALE GRID'!ED12-('WORKING WHOLESALE GRID'!ED12*'READ THIS FIRST'!$F$3)</f>
        <v>4.2349782713120225</v>
      </c>
      <c r="FU81" s="63">
        <f>'WORKING WHOLESALE GRID'!EE12-('WORKING WHOLESALE GRID'!EE12*'READ THIS FIRST'!$F$3)</f>
        <v>4.6310178894022656</v>
      </c>
      <c r="FV81" s="63">
        <f>'WORKING WHOLESALE GRID'!EF12-('WORKING WHOLESALE GRID'!EF12*'READ THIS FIRST'!$F$3)</f>
        <v>5.228017709165834</v>
      </c>
      <c r="FW81" s="63">
        <f>'WORKING WHOLESALE GRID'!EG12-('WORKING WHOLESALE GRID'!EG12*'READ THIS FIRST'!$F$3)</f>
        <v>3.8280177091658345</v>
      </c>
      <c r="FX81" s="63">
        <f>'WORKING WHOLESALE GRID'!EH12-('WORKING WHOLESALE GRID'!EH12*'READ THIS FIRST'!$F$3)</f>
        <v>4.2349782713120225</v>
      </c>
      <c r="FY81" s="63">
        <f>'WORKING WHOLESALE GRID'!EI12-('WORKING WHOLESALE GRID'!EI12*'READ THIS FIRST'!$F$3)</f>
        <v>4.6310178894022656</v>
      </c>
      <c r="FZ81" s="63">
        <f>'WORKING WHOLESALE GRID'!EJ12-('WORKING WHOLESALE GRID'!EJ12*'READ THIS FIRST'!$F$3)</f>
        <v>5.0305575074925084</v>
      </c>
      <c r="GA81" s="63">
        <f>'WORKING WHOLESALE GRID'!EK12-('WORKING WHOLESALE GRID'!EK12*'READ THIS FIRST'!$F$3)</f>
        <v>5.634978271312022</v>
      </c>
      <c r="GB81" s="63">
        <f>'WORKING WHOLESALE GRID'!EL12-('WORKING WHOLESALE GRID'!EL12*'READ THIS FIRST'!$F$3)</f>
        <v>4.2349782713120225</v>
      </c>
      <c r="GC81" s="63">
        <f>'WORKING WHOLESALE GRID'!EM12-('WORKING WHOLESALE GRID'!EM12*'READ THIS FIRST'!$F$3)</f>
        <v>4.6310178894022656</v>
      </c>
      <c r="GD81" s="63">
        <f>'WORKING WHOLESALE GRID'!EN12-('WORKING WHOLESALE GRID'!EN12*'READ THIS FIRST'!$F$3)</f>
        <v>5.0305575074925084</v>
      </c>
      <c r="GE81" s="63">
        <f>'WORKING WHOLESALE GRID'!EO12-('WORKING WHOLESALE GRID'!EO12*'READ THIS FIRST'!$F$3)</f>
        <v>5.433597125582752</v>
      </c>
      <c r="GF81" s="63">
        <f>'WORKING WHOLESALE GRID'!EP12-('WORKING WHOLESALE GRID'!EP12*'READ THIS FIRST'!$F$3)</f>
        <v>6.0310178894022659</v>
      </c>
      <c r="GG81" s="63">
        <f>'WORKING WHOLESALE GRID'!EQ12-('WORKING WHOLESALE GRID'!EQ12*'READ THIS FIRST'!$F$3)</f>
        <v>4.6310178894022656</v>
      </c>
      <c r="GH81" s="63">
        <f>'WORKING WHOLESALE GRID'!ER12-('WORKING WHOLESALE GRID'!ER12*'READ THIS FIRST'!$F$3)</f>
        <v>5.0305575074925084</v>
      </c>
      <c r="GI81" s="63">
        <f>'WORKING WHOLESALE GRID'!ES12-('WORKING WHOLESALE GRID'!ES12*'READ THIS FIRST'!$F$3)</f>
        <v>5.433597125582752</v>
      </c>
      <c r="GJ81" s="63">
        <f>'WORKING WHOLESALE GRID'!ET12-('WORKING WHOLESALE GRID'!ET12*'READ THIS FIRST'!$F$3)</f>
        <v>5.8401367436729945</v>
      </c>
      <c r="GK81" s="63">
        <f>'WORKING WHOLESALE GRID'!EU12-('WORKING WHOLESALE GRID'!EU12*'READ THIS FIRST'!$F$3)</f>
        <v>6.4305575074925088</v>
      </c>
      <c r="GL81" s="63">
        <f>'WORKING WHOLESALE GRID'!EV12-('WORKING WHOLESALE GRID'!EV12*'READ THIS FIRST'!$F$3)</f>
        <v>5.0305575074925084</v>
      </c>
      <c r="GM81" s="63">
        <f>'WORKING WHOLESALE GRID'!EW12-('WORKING WHOLESALE GRID'!EW12*'READ THIS FIRST'!$F$3)</f>
        <v>5.433597125582752</v>
      </c>
      <c r="GN81" s="63">
        <f>'WORKING WHOLESALE GRID'!EX12-('WORKING WHOLESALE GRID'!EX12*'READ THIS FIRST'!$F$3)</f>
        <v>5.8401367436729945</v>
      </c>
      <c r="GO81" s="63"/>
      <c r="GP81" s="63">
        <f>'WORKING WHOLESALE GRID'!EZ12-('WORKING WHOLESALE GRID'!EZ12*'READ THIS FIRST'!$F$3)</f>
        <v>6.8335971255827515</v>
      </c>
      <c r="GQ81" s="63">
        <f>'WORKING WHOLESALE GRID'!FA12-('WORKING WHOLESALE GRID'!FA12*'READ THIS FIRST'!$F$3)</f>
        <v>2.2590172504589163</v>
      </c>
      <c r="GR81" s="63">
        <f>'WORKING WHOLESALE GRID'!FB12-('WORKING WHOLESALE GRID'!FB12*'READ THIS FIRST'!$F$3)</f>
        <v>2.7684139500000002</v>
      </c>
      <c r="GS81" s="63">
        <f>'WORKING WHOLESALE GRID'!FC12-('WORKING WHOLESALE GRID'!FC12*'READ THIS FIRST'!$F$3)</f>
        <v>3.2864127858173076</v>
      </c>
      <c r="GT81" s="63">
        <f>'WORKING WHOLESALE GRID'!FD12-('WORKING WHOLESALE GRID'!FD12*'READ THIS FIRST'!$F$3)</f>
        <v>3.8092411829108417</v>
      </c>
      <c r="GU81" s="63">
        <f>'WORKING WHOLESALE GRID'!FE12-('WORKING WHOLESALE GRID'!FE12*'READ THIS FIRST'!$F$3)</f>
        <v>5.5684139500000001</v>
      </c>
      <c r="GV81" s="63">
        <f>'WORKING WHOLESALE GRID'!FF12-('WORKING WHOLESALE GRID'!FF12*'READ THIS FIRST'!$F$3)</f>
        <v>4.8492340676748258</v>
      </c>
      <c r="GW81" s="63">
        <f>'WORKING WHOLESALE GRID'!FG12-('WORKING WHOLESALE GRID'!FG12*'READ THIS FIRST'!$F$3)</f>
        <v>2.7684139500000002</v>
      </c>
      <c r="GX81" s="63">
        <f>'WORKING WHOLESALE GRID'!FH12-('WORKING WHOLESALE GRID'!FH12*'READ THIS FIRST'!$F$3)</f>
        <v>3.2864127858173076</v>
      </c>
      <c r="GY81" s="63">
        <f>'WORKING WHOLESALE GRID'!FI12-('WORKING WHOLESALE GRID'!FI12*'READ THIS FIRST'!$F$3)</f>
        <v>3.8092411829108417</v>
      </c>
      <c r="GZ81" s="63">
        <f>'WORKING WHOLESALE GRID'!FJ12-('WORKING WHOLESALE GRID'!FJ12*'READ THIS FIRST'!$F$3)</f>
        <v>4.3368991412805951</v>
      </c>
      <c r="HA81" s="63">
        <f>'WORKING WHOLESALE GRID'!FK12-('WORKING WHOLESALE GRID'!FK12*'READ THIS FIRST'!$F$3)</f>
        <v>6.0864127858173074</v>
      </c>
      <c r="HB81" s="63">
        <f>'WORKING WHOLESALE GRID'!FL12-('WORKING WHOLESALE GRID'!FL12*'READ THIS FIRST'!$F$3)</f>
        <v>3.2864127858173076</v>
      </c>
      <c r="HC81" s="63">
        <f>'WORKING WHOLESALE GRID'!FM12-('WORKING WHOLESALE GRID'!FM12*'READ THIS FIRST'!$F$3)</f>
        <v>3.8092411829108417</v>
      </c>
      <c r="HD81" s="63">
        <f>'WORKING WHOLESALE GRID'!FN12-('WORKING WHOLESALE GRID'!FN12*'READ THIS FIRST'!$F$3)</f>
        <v>4.3368991412805951</v>
      </c>
      <c r="HE81" s="63">
        <f>'WORKING WHOLESALE GRID'!FO12-('WORKING WHOLESALE GRID'!FO12*'READ THIS FIRST'!$F$3)</f>
        <v>4.8655229609265742</v>
      </c>
      <c r="HF81" s="63">
        <f>'WORKING WHOLESALE GRID'!FP12-('WORKING WHOLESALE GRID'!FP12*'READ THIS FIRST'!$F$3)</f>
        <v>6.6092411829108411</v>
      </c>
      <c r="HG81" s="63">
        <f>'WORKING WHOLESALE GRID'!FQ12-('WORKING WHOLESALE GRID'!FQ12*'READ THIS FIRST'!$F$3)</f>
        <v>3.8092411829108417</v>
      </c>
      <c r="HH81" s="63">
        <f>'WORKING WHOLESALE GRID'!FR12-('WORKING WHOLESALE GRID'!FR12*'READ THIS FIRST'!$F$3)</f>
        <v>4.3368991412805951</v>
      </c>
      <c r="HI81" s="63">
        <f>'WORKING WHOLESALE GRID'!FS12-('WORKING WHOLESALE GRID'!FS12*'READ THIS FIRST'!$F$3)</f>
        <v>4.8655229609265742</v>
      </c>
      <c r="HJ81" s="63">
        <f>'WORKING WHOLESALE GRID'!FT12-('WORKING WHOLESALE GRID'!FT12*'READ THIS FIRST'!$F$3)</f>
        <v>5.4028218168487783</v>
      </c>
      <c r="HK81" s="63">
        <f>'WORKING WHOLESALE GRID'!FU12-('WORKING WHOLESALE GRID'!FU12*'READ THIS FIRST'!$F$3)</f>
        <v>7.1368991412805958</v>
      </c>
      <c r="HL81" s="63">
        <f>'WORKING WHOLESALE GRID'!FV12-('WORKING WHOLESALE GRID'!FV12*'READ THIS FIRST'!$F$3)</f>
        <v>4.3368991412805951</v>
      </c>
      <c r="HM81" s="63">
        <f>'WORKING WHOLESALE GRID'!FW12-('WORKING WHOLESALE GRID'!FW12*'READ THIS FIRST'!$F$3)</f>
        <v>4.8655229609265742</v>
      </c>
      <c r="HN81" s="63">
        <f>'WORKING WHOLESALE GRID'!FX12-('WORKING WHOLESALE GRID'!FX12*'READ THIS FIRST'!$F$3)</f>
        <v>5.4028218168487783</v>
      </c>
      <c r="HO81" s="63">
        <f>'WORKING WHOLESALE GRID'!FY12-('WORKING WHOLESALE GRID'!FY12*'READ THIS FIRST'!$F$3)</f>
        <v>5.9410500840472054</v>
      </c>
      <c r="HP81" s="63">
        <f>'WORKING WHOLESALE GRID'!FZ12-('WORKING WHOLESALE GRID'!FZ12*'READ THIS FIRST'!$F$3)</f>
        <v>7.665522960926574</v>
      </c>
      <c r="HQ81" s="63">
        <f>'WORKING WHOLESALE GRID'!GA12-('WORKING WHOLESALE GRID'!GA12*'READ THIS FIRST'!$F$3)</f>
        <v>4.8655229609265742</v>
      </c>
      <c r="HR81" s="63">
        <f>'WORKING WHOLESALE GRID'!GB12-('WORKING WHOLESALE GRID'!GB12*'READ THIS FIRST'!$F$3)</f>
        <v>5.4028218168487783</v>
      </c>
      <c r="HS81" s="63">
        <f>'WORKING WHOLESALE GRID'!GC12-('WORKING WHOLESALE GRID'!GC12*'READ THIS FIRST'!$F$3)</f>
        <v>5.9410500840472054</v>
      </c>
      <c r="HT81" s="63">
        <f>'WORKING WHOLESALE GRID'!GD12-('WORKING WHOLESALE GRID'!GD12*'READ THIS FIRST'!$F$3)</f>
        <v>6.3606495003277992</v>
      </c>
      <c r="HU81" s="63">
        <f>'WORKING WHOLESALE GRID'!GE12-('WORKING WHOLESALE GRID'!GE12*'READ THIS FIRST'!$F$3)</f>
        <v>8.202821816848779</v>
      </c>
      <c r="HV81" s="63">
        <f>'WORKING WHOLESALE GRID'!GF12-('WORKING WHOLESALE GRID'!GF12*'READ THIS FIRST'!$F$3)</f>
        <v>5.4028218168487783</v>
      </c>
      <c r="HW81" s="63">
        <f>'WORKING WHOLESALE GRID'!GG12-('WORKING WHOLESALE GRID'!GG12*'READ THIS FIRST'!$F$3)</f>
        <v>5.9410500840472054</v>
      </c>
      <c r="HX81" s="63">
        <f>'WORKING WHOLESALE GRID'!GH12-('WORKING WHOLESALE GRID'!GH12*'READ THIS FIRST'!$F$3)</f>
        <v>6.3606495003277992</v>
      </c>
      <c r="HY81" s="63">
        <f>'WORKING WHOLESALE GRID'!GI12-('WORKING WHOLESALE GRID'!GI12*'READ THIS FIRST'!$F$3)</f>
        <v>6.7838939166083936</v>
      </c>
      <c r="HZ81" s="63">
        <f>'WORKING WHOLESALE GRID'!GJ12-('WORKING WHOLESALE GRID'!GJ12*'READ THIS FIRST'!$F$3)</f>
        <v>8.7410500840472061</v>
      </c>
      <c r="IA81" s="63">
        <f>'WORKING WHOLESALE GRID'!GK12-('WORKING WHOLESALE GRID'!GK12*'READ THIS FIRST'!$F$3)</f>
        <v>5.9410500840472054</v>
      </c>
      <c r="IB81" s="63">
        <f>'WORKING WHOLESALE GRID'!GL12-('WORKING WHOLESALE GRID'!GL12*'READ THIS FIRST'!$F$3)</f>
        <v>6.3606495003277992</v>
      </c>
      <c r="IC81" s="63">
        <f>'WORKING WHOLESALE GRID'!GM12-('WORKING WHOLESALE GRID'!GM12*'READ THIS FIRST'!$F$3)</f>
        <v>6.7838939166083936</v>
      </c>
      <c r="ID81" s="63">
        <f>'WORKING WHOLESALE GRID'!GN12-('WORKING WHOLESALE GRID'!GN12*'READ THIS FIRST'!$F$3)</f>
        <v>7.2107833328889903</v>
      </c>
      <c r="IE81" s="63">
        <f>'WORKING WHOLESALE GRID'!GO12-('WORKING WHOLESALE GRID'!GO12*'READ THIS FIRST'!$F$3)</f>
        <v>9.1606495003277981</v>
      </c>
      <c r="IF81" s="63">
        <f>'WORKING WHOLESALE GRID'!GP12-('WORKING WHOLESALE GRID'!GP12*'READ THIS FIRST'!$F$3)</f>
        <v>6.3606495003277992</v>
      </c>
      <c r="IG81" s="63">
        <f>'WORKING WHOLESALE GRID'!GQ12-('WORKING WHOLESALE GRID'!GQ12*'READ THIS FIRST'!$F$3)</f>
        <v>6.7838939166083936</v>
      </c>
      <c r="IH81" s="63">
        <f>'WORKING WHOLESALE GRID'!GR12-('WORKING WHOLESALE GRID'!GR12*'READ THIS FIRST'!$F$3)</f>
        <v>7.2107833328889903</v>
      </c>
      <c r="II81" s="63">
        <f>'WORKING WHOLESALE GRID'!GS12-('WORKING WHOLESALE GRID'!GS12*'READ THIS FIRST'!$F$3)</f>
        <v>7.6413177491695849</v>
      </c>
      <c r="IJ81" s="63">
        <f>'WORKING WHOLESALE GRID'!GT12-('WORKING WHOLESALE GRID'!GT12*'READ THIS FIRST'!$F$3)</f>
        <v>9.5838939166083925</v>
      </c>
      <c r="IK81" s="63">
        <f>'WORKING WHOLESALE GRID'!GU12-('WORKING WHOLESALE GRID'!GU12*'READ THIS FIRST'!$F$3)</f>
        <v>6.7838939166083936</v>
      </c>
      <c r="IL81" s="63">
        <f>'WORKING WHOLESALE GRID'!GV12-('WORKING WHOLESALE GRID'!GV12*'READ THIS FIRST'!$F$3)</f>
        <v>7.2107833328889903</v>
      </c>
      <c r="IM81" s="63">
        <f>'WORKING WHOLESALE GRID'!GW12-('WORKING WHOLESALE GRID'!GW12*'READ THIS FIRST'!$F$3)</f>
        <v>7.6413177491695849</v>
      </c>
      <c r="IN81" s="63"/>
      <c r="IO81" s="63">
        <f>'WORKING WHOLESALE GRID'!GY12-('WORKING WHOLESALE GRID'!GY12*'READ THIS FIRST'!$F$3)</f>
        <v>10.010783332888989</v>
      </c>
      <c r="IP81" s="63">
        <f>'WORKING WHOLESALE GRID'!GZ12-('WORKING WHOLESALE GRID'!GZ12*'READ THIS FIRST'!$F$3)</f>
        <v>3.731965153181195</v>
      </c>
      <c r="IQ81" s="63">
        <f>'WORKING WHOLESALE GRID'!HA12-('WORKING WHOLESALE GRID'!HA12*'READ THIS FIRST'!$F$3)</f>
        <v>4.6213599673160184</v>
      </c>
      <c r="IR81" s="63">
        <f>'WORKING WHOLESALE GRID'!HB12-('WORKING WHOLESALE GRID'!HB12*'READ THIS FIRST'!$F$3)</f>
        <v>5.5281673256524719</v>
      </c>
      <c r="IS81" s="63">
        <f>'WORKING WHOLESALE GRID'!HC12-('WORKING WHOLESALE GRID'!HC12*'READ THIS FIRST'!$F$3)</f>
        <v>6.4434396531905609</v>
      </c>
      <c r="IT81" s="63">
        <f>'WORKING WHOLESALE GRID'!HD12-('WORKING WHOLESALE GRID'!HD12*'READ THIS FIRST'!$F$3)</f>
        <v>7.8213599673160186</v>
      </c>
      <c r="IU81" s="63">
        <f>'WORKING WHOLESALE GRID'!HE12-('WORKING WHOLESALE GRID'!HE12*'READ THIS FIRST'!$F$3)</f>
        <v>8.129972839736098</v>
      </c>
      <c r="IV81" s="63">
        <f>'WORKING WHOLESALE GRID'!HF12-('WORKING WHOLESALE GRID'!HF12*'READ THIS FIRST'!$F$3)</f>
        <v>4.6213599673160184</v>
      </c>
      <c r="IW81" s="63">
        <f>'WORKING WHOLESALE GRID'!HG12-('WORKING WHOLESALE GRID'!HG12*'READ THIS FIRST'!$F$3)</f>
        <v>5.5281673256524719</v>
      </c>
      <c r="IX81" s="63">
        <f>'WORKING WHOLESALE GRID'!HH12-('WORKING WHOLESALE GRID'!HH12*'READ THIS FIRST'!$F$3)</f>
        <v>6.4434396531905609</v>
      </c>
      <c r="IY81" s="63">
        <f>'WORKING WHOLESALE GRID'!HI12-('WORKING WHOLESALE GRID'!HI12*'READ THIS FIRST'!$F$3)</f>
        <v>7.3671769499302808</v>
      </c>
      <c r="IZ81" s="63">
        <f>'WORKING WHOLESALE GRID'!HJ12-('WORKING WHOLESALE GRID'!HJ12*'READ THIS FIRST'!$F$3)</f>
        <v>8.7281673256524712</v>
      </c>
      <c r="JA81" s="63">
        <f>'WORKING WHOLESALE GRID'!HK12-('WORKING WHOLESALE GRID'!HK12*'READ THIS FIRST'!$F$3)</f>
        <v>5.5281673256524719</v>
      </c>
      <c r="JB81" s="63">
        <f>'WORKING WHOLESALE GRID'!HL12-('WORKING WHOLESALE GRID'!HL12*'READ THIS FIRST'!$F$3)</f>
        <v>6.4434396531905609</v>
      </c>
      <c r="JC81" s="63">
        <f>'WORKING WHOLESALE GRID'!HM12-('WORKING WHOLESALE GRID'!HM12*'READ THIS FIRST'!$F$3)</f>
        <v>7.3671769499302808</v>
      </c>
      <c r="JD81" s="63">
        <f>'WORKING WHOLESALE GRID'!HN12-('WORKING WHOLESALE GRID'!HN12*'READ THIS FIRST'!$F$3)</f>
        <v>8.2955155158716281</v>
      </c>
      <c r="JE81" s="63">
        <f>'WORKING WHOLESALE GRID'!HO12-('WORKING WHOLESALE GRID'!HO12*'READ THIS FIRST'!$F$3)</f>
        <v>9.643439653190562</v>
      </c>
      <c r="JF81" s="63">
        <f>'WORKING WHOLESALE GRID'!HP12-('WORKING WHOLESALE GRID'!HP12*'READ THIS FIRST'!$F$3)</f>
        <v>6.4434396531905609</v>
      </c>
      <c r="JG81" s="63">
        <f>'WORKING WHOLESALE GRID'!HQ12-('WORKING WHOLESALE GRID'!HQ12*'READ THIS FIRST'!$F$3)</f>
        <v>7.3671769499302808</v>
      </c>
      <c r="JH81" s="63">
        <f>'WORKING WHOLESALE GRID'!HR12-('WORKING WHOLESALE GRID'!HR12*'READ THIS FIRST'!$F$3)</f>
        <v>8.2955155158716281</v>
      </c>
      <c r="JI81" s="63">
        <f>'WORKING WHOLESALE GRID'!HS12-('WORKING WHOLESALE GRID'!HS12*'READ THIS FIRST'!$F$3)</f>
        <v>9.2308395260146128</v>
      </c>
      <c r="JJ81" s="63">
        <f>'WORKING WHOLESALE GRID'!HT12-('WORKING WHOLESALE GRID'!HT12*'READ THIS FIRST'!$F$3)</f>
        <v>10.567176949930282</v>
      </c>
      <c r="JK81" s="63">
        <f>'WORKING WHOLESALE GRID'!HU12-('WORKING WHOLESALE GRID'!HU12*'READ THIS FIRST'!$F$3)</f>
        <v>7.3671769499302808</v>
      </c>
      <c r="JL81" s="63">
        <f>'WORKING WHOLESALE GRID'!HV12-('WORKING WHOLESALE GRID'!HV12*'READ THIS FIRST'!$F$3)</f>
        <v>8.2955155158716281</v>
      </c>
      <c r="JM81" s="63">
        <f>'WORKING WHOLESALE GRID'!HW12-('WORKING WHOLESALE GRID'!HW12*'READ THIS FIRST'!$F$3)</f>
        <v>9.2308395260146128</v>
      </c>
      <c r="JN81" s="63">
        <f>'WORKING WHOLESALE GRID'!HX12-('WORKING WHOLESALE GRID'!HX12*'READ THIS FIRST'!$F$3)</f>
        <v>10.176028355359225</v>
      </c>
      <c r="JO81" s="63">
        <f>'WORKING WHOLESALE GRID'!HY12-('WORKING WHOLESALE GRID'!HY12*'READ THIS FIRST'!$F$3)</f>
        <v>11.495515515871629</v>
      </c>
      <c r="JP81" s="63">
        <f>'WORKING WHOLESALE GRID'!HZ12-('WORKING WHOLESALE GRID'!HZ12*'READ THIS FIRST'!$F$3)</f>
        <v>8.2955155158716281</v>
      </c>
      <c r="JQ81" s="63">
        <f>'WORKING WHOLESALE GRID'!IA12-('WORKING WHOLESALE GRID'!IA12*'READ THIS FIRST'!$F$3)</f>
        <v>9.2308395260146128</v>
      </c>
      <c r="JR81" s="63">
        <f>'WORKING WHOLESALE GRID'!IB12-('WORKING WHOLESALE GRID'!IB12*'READ THIS FIRST'!$F$3)</f>
        <v>10.176028355359225</v>
      </c>
      <c r="JS81" s="63">
        <f>'WORKING WHOLESALE GRID'!IC12-('WORKING WHOLESALE GRID'!IC12*'READ THIS FIRST'!$F$3)</f>
        <v>10.991667389730063</v>
      </c>
      <c r="JT81" s="63">
        <f>'WORKING WHOLESALE GRID'!ID12-('WORKING WHOLESALE GRID'!ID12*'READ THIS FIRST'!$F$3)</f>
        <v>12.430839526014614</v>
      </c>
      <c r="JU81" s="63">
        <f>'WORKING WHOLESALE GRID'!IE12-('WORKING WHOLESALE GRID'!IE12*'READ THIS FIRST'!$F$3)</f>
        <v>9.2308395260146128</v>
      </c>
      <c r="JV81" s="63">
        <f>'WORKING WHOLESALE GRID'!IF12-('WORKING WHOLESALE GRID'!IF12*'READ THIS FIRST'!$F$3)</f>
        <v>10.176028355359225</v>
      </c>
      <c r="JW81" s="63">
        <f>'WORKING WHOLESALE GRID'!IG12-('WORKING WHOLESALE GRID'!IG12*'READ THIS FIRST'!$F$3)</f>
        <v>10.991667389730063</v>
      </c>
      <c r="JX81" s="63">
        <f>'WORKING WHOLESALE GRID'!IH12-('WORKING WHOLESALE GRID'!IH12*'READ THIS FIRST'!$F$3)</f>
        <v>11.814451424100906</v>
      </c>
      <c r="JY81" s="63">
        <f>'WORKING WHOLESALE GRID'!II12-('WORKING WHOLESALE GRID'!II12*'READ THIS FIRST'!$F$3)</f>
        <v>13.376028355359225</v>
      </c>
      <c r="JZ81" s="63">
        <f>'WORKING WHOLESALE GRID'!IJ12-('WORKING WHOLESALE GRID'!IJ12*'READ THIS FIRST'!$F$3)</f>
        <v>10.176028355359225</v>
      </c>
      <c r="KA81" s="63">
        <f>'WORKING WHOLESALE GRID'!IK12-('WORKING WHOLESALE GRID'!IK12*'READ THIS FIRST'!$F$3)</f>
        <v>10.991667389730063</v>
      </c>
      <c r="KB81" s="63">
        <f>'WORKING WHOLESALE GRID'!IL12-('WORKING WHOLESALE GRID'!IL12*'READ THIS FIRST'!$F$3)</f>
        <v>11.814451424100906</v>
      </c>
      <c r="KC81" s="63">
        <f>'WORKING WHOLESALE GRID'!IM12-('WORKING WHOLESALE GRID'!IM12*'READ THIS FIRST'!$F$3)</f>
        <v>12.644380458471744</v>
      </c>
      <c r="KD81" s="63">
        <f>'WORKING WHOLESALE GRID'!IN12-('WORKING WHOLESALE GRID'!IN12*'READ THIS FIRST'!$F$3)</f>
        <v>14.191667389730064</v>
      </c>
      <c r="KE81" s="63">
        <f>'WORKING WHOLESALE GRID'!IO12-('WORKING WHOLESALE GRID'!IO12*'READ THIS FIRST'!$F$3)</f>
        <v>10.991667389730063</v>
      </c>
      <c r="KF81" s="63">
        <f>'WORKING WHOLESALE GRID'!IP12-('WORKING WHOLESALE GRID'!IP12*'READ THIS FIRST'!$F$3)</f>
        <v>11.814451424100906</v>
      </c>
      <c r="KG81" s="63">
        <f>'WORKING WHOLESALE GRID'!IQ12-('WORKING WHOLESALE GRID'!IQ12*'READ THIS FIRST'!$F$3)</f>
        <v>12.644380458471744</v>
      </c>
      <c r="KH81" s="63">
        <f>'WORKING WHOLESALE GRID'!IR12-('WORKING WHOLESALE GRID'!IR12*'READ THIS FIRST'!$F$3)</f>
        <v>13.48145449284258</v>
      </c>
      <c r="KI81" s="63">
        <f>'WORKING WHOLESALE GRID'!IS12-('WORKING WHOLESALE GRID'!IS12*'READ THIS FIRST'!$F$3)</f>
        <v>15.014451424100907</v>
      </c>
      <c r="KJ81" s="63">
        <f>'WORKING WHOLESALE GRID'!IT12-('WORKING WHOLESALE GRID'!IT12*'READ THIS FIRST'!$F$3)</f>
        <v>11.814451424100906</v>
      </c>
      <c r="KK81" s="63">
        <f>'WORKING WHOLESALE GRID'!IU12-('WORKING WHOLESALE GRID'!IU12*'READ THIS FIRST'!$F$3)</f>
        <v>12.644380458471744</v>
      </c>
      <c r="KL81" s="63">
        <f>'WORKING WHOLESALE GRID'!IV12-('WORKING WHOLESALE GRID'!IV12*'READ THIS FIRST'!$F$3)</f>
        <v>13.48145449284258</v>
      </c>
      <c r="KM81" s="63"/>
      <c r="KN81" s="63">
        <f>'WORKING WHOLESALE GRID'!IX12-('WORKING WHOLESALE GRID'!IX12*'READ THIS FIRST'!$F$3)</f>
        <v>15.844380458471745</v>
      </c>
      <c r="KO81" s="23"/>
      <c r="KP81" s="23"/>
      <c r="KQ81" s="23"/>
      <c r="KR81" s="3">
        <v>0.66666666666666674</v>
      </c>
      <c r="KS81" s="3">
        <v>1.1666666666666667</v>
      </c>
      <c r="KT81" s="3">
        <v>2.3333333333333335</v>
      </c>
      <c r="KU81" s="3">
        <v>4.666666666666667</v>
      </c>
      <c r="KV81" s="3">
        <v>5.3333333333333339</v>
      </c>
    </row>
    <row r="82" spans="2:308" s="6" customFormat="1" ht="14.5" hidden="1" customHeight="1" x14ac:dyDescent="0.35">
      <c r="B82" s="663"/>
      <c r="C82" s="24">
        <v>750</v>
      </c>
      <c r="D82" s="25"/>
      <c r="E82" s="26"/>
      <c r="F82" s="26"/>
      <c r="G82" s="26"/>
      <c r="H82" s="26"/>
      <c r="I82" s="26"/>
      <c r="J82" s="26"/>
      <c r="K82" s="26"/>
      <c r="L82" s="26"/>
      <c r="M82" s="26"/>
      <c r="N82" s="26"/>
      <c r="O82" s="26"/>
      <c r="P82" s="26"/>
      <c r="Q82" s="26"/>
      <c r="R82" s="26"/>
      <c r="S82" s="26"/>
      <c r="T82" s="26"/>
      <c r="U82" s="538"/>
      <c r="V82" s="513"/>
      <c r="W82" s="508"/>
      <c r="X82" s="508"/>
      <c r="Y82" s="508"/>
      <c r="Z82" s="26"/>
      <c r="AA82" s="26"/>
      <c r="AB82" s="26"/>
      <c r="AC82" s="26"/>
      <c r="AD82" s="26"/>
      <c r="AE82" s="26"/>
      <c r="AF82" s="26"/>
      <c r="AG82" s="26"/>
      <c r="AH82" s="26"/>
      <c r="AI82" s="26"/>
      <c r="AJ82" s="26"/>
      <c r="AK82" s="26"/>
      <c r="AL82" s="26"/>
      <c r="AM82" s="26"/>
      <c r="AN82" s="26"/>
      <c r="AO82" s="26"/>
      <c r="AP82" s="26"/>
      <c r="AQ82" s="26"/>
      <c r="AR82" s="26"/>
      <c r="AS82" s="26"/>
      <c r="AT82" s="63">
        <f>'WORKING WHOLESALE GRID'!D13-('WORKING WHOLESALE GRID'!D13*'READ THIS FIRST'!$F$3)</f>
        <v>1.2088785265072723</v>
      </c>
      <c r="AU82" s="63">
        <f>'WORKING WHOLESALE GRID'!E13-('WORKING WHOLESALE GRID'!E13*'READ THIS FIRST'!$F$3)</f>
        <v>1.5451253662663671</v>
      </c>
      <c r="AV82" s="63">
        <f>'WORKING WHOLESALE GRID'!F13-('WORKING WHOLESALE GRID'!F13*'READ THIS FIRST'!$F$3)</f>
        <v>1.8794745265395223</v>
      </c>
      <c r="AW82" s="63">
        <f>'WORKING WHOLESALE GRID'!G13-('WORKING WHOLESALE GRID'!G13*'READ THIS FIRST'!$F$3)</f>
        <v>2.2220660073267378</v>
      </c>
      <c r="AX82" s="63">
        <f>'WORKING WHOLESALE GRID'!H13-('WORKING WHOLESALE GRID'!H13*'READ THIS FIRST'!$F$3)</f>
        <v>1.8951253662663672</v>
      </c>
      <c r="AY82" s="63">
        <f>'WORKING WHOLESALE GRID'!I13-('WORKING WHOLESALE GRID'!I13*'READ THIS FIRST'!$F$3)</f>
        <v>2.7422177706559596</v>
      </c>
      <c r="AZ82" s="63">
        <f>'WORKING WHOLESALE GRID'!J13-('WORKING WHOLESALE GRID'!J13*'READ THIS FIRST'!$F$3)</f>
        <v>1.5451253662663671</v>
      </c>
      <c r="BA82" s="63">
        <f>'WORKING WHOLESALE GRID'!K13-('WORKING WHOLESALE GRID'!K13*'READ THIS FIRST'!$F$3)</f>
        <v>1.8794745265395223</v>
      </c>
      <c r="BB82" s="63">
        <f>'WORKING WHOLESALE GRID'!L13-('WORKING WHOLESALE GRID'!L13*'READ THIS FIRST'!$F$3)</f>
        <v>2.2220660073267378</v>
      </c>
      <c r="BC82" s="63">
        <f>'WORKING WHOLESALE GRID'!M13-('WORKING WHOLESALE GRID'!M13*'READ THIS FIRST'!$F$3)</f>
        <v>2.5678419961280152</v>
      </c>
      <c r="BD82" s="63">
        <f>'WORKING WHOLESALE GRID'!N13-('WORKING WHOLESALE GRID'!N13*'READ THIS FIRST'!$F$3)</f>
        <v>2.2294745265395219</v>
      </c>
      <c r="BE82" s="63">
        <f>'WORKING WHOLESALE GRID'!O13-('WORKING WHOLESALE GRID'!O13*'READ THIS FIRST'!$F$3)</f>
        <v>1.8794745265395223</v>
      </c>
      <c r="BF82" s="63">
        <f>'WORKING WHOLESALE GRID'!P13-('WORKING WHOLESALE GRID'!P13*'READ THIS FIRST'!$F$3)</f>
        <v>2.2220660073267378</v>
      </c>
      <c r="BG82" s="63">
        <f>'WORKING WHOLESALE GRID'!Q13-('WORKING WHOLESALE GRID'!Q13*'READ THIS FIRST'!$F$3)</f>
        <v>2.5678419961280152</v>
      </c>
      <c r="BH82" s="63">
        <f>'WORKING WHOLESALE GRID'!R13-('WORKING WHOLESALE GRID'!R13*'READ THIS FIRST'!$F$3)</f>
        <v>2.911647180443353</v>
      </c>
      <c r="BI82" s="63">
        <f>'WORKING WHOLESALE GRID'!S13-('WORKING WHOLESALE GRID'!S13*'READ THIS FIRST'!$F$3)</f>
        <v>2.5720660073267378</v>
      </c>
      <c r="BJ82" s="63">
        <f>'WORKING WHOLESALE GRID'!T13-('WORKING WHOLESALE GRID'!T13*'READ THIS FIRST'!$F$3)</f>
        <v>2.2220660073267378</v>
      </c>
      <c r="BK82" s="63">
        <f>'WORKING WHOLESALE GRID'!U13-('WORKING WHOLESALE GRID'!U13*'READ THIS FIRST'!$F$3)</f>
        <v>2.5678419961280152</v>
      </c>
      <c r="BL82" s="63">
        <f>'WORKING WHOLESALE GRID'!V13-('WORKING WHOLESALE GRID'!V13*'READ THIS FIRST'!$F$3)</f>
        <v>2.911647180443353</v>
      </c>
      <c r="BM82" s="63">
        <f>'WORKING WHOLESALE GRID'!W13-('WORKING WHOLESALE GRID'!W13*'READ THIS FIRST'!$F$3)</f>
        <v>3.263767810272753</v>
      </c>
      <c r="BN82" s="63">
        <f>'WORKING WHOLESALE GRID'!X13-('WORKING WHOLESALE GRID'!X13*'READ THIS FIRST'!$F$3)</f>
        <v>2.9178419961280158</v>
      </c>
      <c r="BO82" s="63">
        <f>'WORKING WHOLESALE GRID'!Y13-('WORKING WHOLESALE GRID'!Y13*'READ THIS FIRST'!$F$3)</f>
        <v>2.5678419961280152</v>
      </c>
      <c r="BP82" s="63">
        <f>'WORKING WHOLESALE GRID'!Z13-('WORKING WHOLESALE GRID'!Z13*'READ THIS FIRST'!$F$3)</f>
        <v>2.911647180443353</v>
      </c>
      <c r="BQ82" s="63">
        <f>'WORKING WHOLESALE GRID'!AA13-('WORKING WHOLESALE GRID'!AA13*'READ THIS FIRST'!$F$3)</f>
        <v>3.263767810272753</v>
      </c>
      <c r="BR82" s="63">
        <f>'WORKING WHOLESALE GRID'!AB13-('WORKING WHOLESALE GRID'!AB13*'READ THIS FIRST'!$F$3)</f>
        <v>3.6190729481162114</v>
      </c>
      <c r="BS82" s="63">
        <f>'WORKING WHOLESALE GRID'!AC13-('WORKING WHOLESALE GRID'!AC13*'READ THIS FIRST'!$F$3)</f>
        <v>3.2616471804433531</v>
      </c>
      <c r="BT82" s="63">
        <f>'WORKING WHOLESALE GRID'!AD13-('WORKING WHOLESALE GRID'!AD13*'READ THIS FIRST'!$F$3)</f>
        <v>2.911647180443353</v>
      </c>
      <c r="BU82" s="63">
        <f>'WORKING WHOLESALE GRID'!AE13-('WORKING WHOLESALE GRID'!AE13*'READ THIS FIRST'!$F$3)</f>
        <v>3.263767810272753</v>
      </c>
      <c r="BV82" s="63">
        <f>'WORKING WHOLESALE GRID'!AF13-('WORKING WHOLESALE GRID'!AF13*'READ THIS FIRST'!$F$3)</f>
        <v>3.6190729481162114</v>
      </c>
      <c r="BW82" s="63">
        <f>'WORKING WHOLESALE GRID'!AG13-('WORKING WHOLESALE GRID'!AG13*'READ THIS FIRST'!$F$3)</f>
        <v>3.957774109465702</v>
      </c>
      <c r="BX82" s="63">
        <f>'WORKING WHOLESALE GRID'!AH13-('WORKING WHOLESALE GRID'!AH13*'READ THIS FIRST'!$F$3)</f>
        <v>3.6137678102727531</v>
      </c>
      <c r="BY82" s="63">
        <f>'WORKING WHOLESALE GRID'!AI13-('WORKING WHOLESALE GRID'!AI13*'READ THIS FIRST'!$F$3)</f>
        <v>3.263767810272753</v>
      </c>
      <c r="BZ82" s="63">
        <f>'WORKING WHOLESALE GRID'!AJ13-('WORKING WHOLESALE GRID'!AJ13*'READ THIS FIRST'!$F$3)</f>
        <v>3.6190729481162114</v>
      </c>
      <c r="CA82" s="63">
        <f>'WORKING WHOLESALE GRID'!AK13-('WORKING WHOLESALE GRID'!AK13*'READ THIS FIRST'!$F$3)</f>
        <v>3.957774109465702</v>
      </c>
      <c r="CB82" s="63">
        <f>'WORKING WHOLESALE GRID'!AL13-('WORKING WHOLESALE GRID'!AL13*'READ THIS FIRST'!$F$3)</f>
        <v>4.2994752708151918</v>
      </c>
      <c r="CC82" s="63">
        <f>'WORKING WHOLESALE GRID'!AM13-('WORKING WHOLESALE GRID'!AM13*'READ THIS FIRST'!$F$3)</f>
        <v>3.9690729481162115</v>
      </c>
      <c r="CD82" s="63">
        <f>'WORKING WHOLESALE GRID'!AN13-('WORKING WHOLESALE GRID'!AN13*'READ THIS FIRST'!$F$3)</f>
        <v>3.6190729481162114</v>
      </c>
      <c r="CE82" s="63">
        <f>'WORKING WHOLESALE GRID'!AO13-('WORKING WHOLESALE GRID'!AO13*'READ THIS FIRST'!$F$3)</f>
        <v>3.957774109465702</v>
      </c>
      <c r="CF82" s="63">
        <f>'WORKING WHOLESALE GRID'!AP13-('WORKING WHOLESALE GRID'!AP13*'READ THIS FIRST'!$F$3)</f>
        <v>4.2994752708151918</v>
      </c>
      <c r="CG82" s="63">
        <f>'WORKING WHOLESALE GRID'!AQ13-('WORKING WHOLESALE GRID'!AQ13*'READ THIS FIRST'!$F$3)</f>
        <v>4.6441764321646826</v>
      </c>
      <c r="CH82" s="63">
        <f>'WORKING WHOLESALE GRID'!AR13-('WORKING WHOLESALE GRID'!AR13*'READ THIS FIRST'!$F$3)</f>
        <v>4.3077741094657025</v>
      </c>
      <c r="CI82" s="63">
        <f>'WORKING WHOLESALE GRID'!AS13-('WORKING WHOLESALE GRID'!AS13*'READ THIS FIRST'!$F$3)</f>
        <v>3.957774109465702</v>
      </c>
      <c r="CJ82" s="63">
        <f>'WORKING WHOLESALE GRID'!AT13-('WORKING WHOLESALE GRID'!AT13*'READ THIS FIRST'!$F$3)</f>
        <v>4.2994752708151918</v>
      </c>
      <c r="CK82" s="63">
        <f>'WORKING WHOLESALE GRID'!AU13-('WORKING WHOLESALE GRID'!AU13*'READ THIS FIRST'!$F$3)</f>
        <v>4.6441764321646826</v>
      </c>
      <c r="CL82" s="63">
        <f>'WORKING WHOLESALE GRID'!AV13-('WORKING WHOLESALE GRID'!AV13*'READ THIS FIRST'!$F$3)</f>
        <v>4.9918775935141726</v>
      </c>
      <c r="CM82" s="63">
        <f>'WORKING WHOLESALE GRID'!AW13-('WORKING WHOLESALE GRID'!AW13*'READ THIS FIRST'!$F$3)</f>
        <v>4.6494752708151914</v>
      </c>
      <c r="CN82" s="63">
        <f>'WORKING WHOLESALE GRID'!AX13-('WORKING WHOLESALE GRID'!AX13*'READ THIS FIRST'!$F$3)</f>
        <v>4.2994752708151918</v>
      </c>
      <c r="CO82" s="63">
        <f>'WORKING WHOLESALE GRID'!AY13-('WORKING WHOLESALE GRID'!AY13*'READ THIS FIRST'!$F$3)</f>
        <v>4.6441764321646826</v>
      </c>
      <c r="CP82" s="63">
        <f>'WORKING WHOLESALE GRID'!AZ13-('WORKING WHOLESALE GRID'!AZ13*'READ THIS FIRST'!$F$3)</f>
        <v>4.9918775935141726</v>
      </c>
      <c r="CQ82" s="63"/>
      <c r="CR82" s="63">
        <f>'WORKING WHOLESALE GRID'!BB13-('WORKING WHOLESALE GRID'!BB13*'READ THIS FIRST'!$F$3)</f>
        <v>5.3441764321646827</v>
      </c>
      <c r="CS82" s="63">
        <f>'WORKING WHOLESALE GRID'!BC13-('WORKING WHOLESALE GRID'!BC13*'READ THIS FIRST'!$F$3)</f>
        <v>1.2711987745541473</v>
      </c>
      <c r="CT82" s="63">
        <f>'WORKING WHOLESALE GRID'!BD13-('WORKING WHOLESALE GRID'!BD13*'READ THIS FIRST'!$F$3)</f>
        <v>1.615270903375742</v>
      </c>
      <c r="CU82" s="63">
        <f>'WORKING WHOLESALE GRID'!BE13-('WORKING WHOLESALE GRID'!BE13*'READ THIS FIRST'!$F$3)</f>
        <v>1.9610753995863976</v>
      </c>
      <c r="CV82" s="63">
        <f>'WORKING WHOLESALE GRID'!BF13-('WORKING WHOLESALE GRID'!BF13*'READ THIS FIRST'!$F$3)</f>
        <v>2.3134415600611131</v>
      </c>
      <c r="CW82" s="63">
        <f>'WORKING WHOLESALE GRID'!BG13-('WORKING WHOLESALE GRID'!BG13*'READ THIS FIRST'!$F$3)</f>
        <v>2.2152709033757421</v>
      </c>
      <c r="CX82" s="63">
        <f>'WORKING WHOLESALE GRID'!BH13-('WORKING WHOLESALE GRID'!BH13*'READ THIS FIRST'!$F$3)</f>
        <v>2.86439465503096</v>
      </c>
      <c r="CY82" s="63">
        <f>'WORKING WHOLESALE GRID'!BI13-('WORKING WHOLESALE GRID'!BI13*'READ THIS FIRST'!$F$3)</f>
        <v>1.615270903375742</v>
      </c>
      <c r="CZ82" s="63">
        <f>'WORKING WHOLESALE GRID'!BJ13-('WORKING WHOLESALE GRID'!BJ13*'READ THIS FIRST'!$F$3)</f>
        <v>1.9610753995863976</v>
      </c>
      <c r="DA82" s="63">
        <f>'WORKING WHOLESALE GRID'!BK13-('WORKING WHOLESALE GRID'!BK13*'READ THIS FIRST'!$F$3)</f>
        <v>2.3134415600611131</v>
      </c>
      <c r="DB82" s="63">
        <f>'WORKING WHOLESALE GRID'!BL13-('WORKING WHOLESALE GRID'!BL13*'READ THIS FIRST'!$F$3)</f>
        <v>2.6690818066748898</v>
      </c>
      <c r="DC82" s="63">
        <f>'WORKING WHOLESALE GRID'!BM13-('WORKING WHOLESALE GRID'!BM13*'READ THIS FIRST'!$F$3)</f>
        <v>2.5610753995863975</v>
      </c>
      <c r="DD82" s="63">
        <f>'WORKING WHOLESALE GRID'!BN13-('WORKING WHOLESALE GRID'!BN13*'READ THIS FIRST'!$F$3)</f>
        <v>1.9610753995863976</v>
      </c>
      <c r="DE82" s="63">
        <f>'WORKING WHOLESALE GRID'!BO13-('WORKING WHOLESALE GRID'!BO13*'READ THIS FIRST'!$F$3)</f>
        <v>2.3134415600611131</v>
      </c>
      <c r="DF82" s="63">
        <f>'WORKING WHOLESALE GRID'!BP13-('WORKING WHOLESALE GRID'!BP13*'READ THIS FIRST'!$F$3)</f>
        <v>2.6690818066748898</v>
      </c>
      <c r="DG82" s="63">
        <f>'WORKING WHOLESALE GRID'!BQ13-('WORKING WHOLESALE GRID'!BQ13*'READ THIS FIRST'!$F$3)</f>
        <v>3.0246451863027284</v>
      </c>
      <c r="DH82" s="63">
        <f>'WORKING WHOLESALE GRID'!BR13-('WORKING WHOLESALE GRID'!BR13*'READ THIS FIRST'!$F$3)</f>
        <v>2.9134415600611128</v>
      </c>
      <c r="DI82" s="63">
        <f>'WORKING WHOLESALE GRID'!BS13-('WORKING WHOLESALE GRID'!BS13*'READ THIS FIRST'!$F$3)</f>
        <v>2.3134415600611131</v>
      </c>
      <c r="DJ82" s="63">
        <f>'WORKING WHOLESALE GRID'!BT13-('WORKING WHOLESALE GRID'!BT13*'READ THIS FIRST'!$F$3)</f>
        <v>2.6690818066748898</v>
      </c>
      <c r="DK82" s="63">
        <f>'WORKING WHOLESALE GRID'!BU13-('WORKING WHOLESALE GRID'!BU13*'READ THIS FIRST'!$F$3)</f>
        <v>3.0246451863027284</v>
      </c>
      <c r="DL82" s="63">
        <f>'WORKING WHOLESALE GRID'!BV13-('WORKING WHOLESALE GRID'!BV13*'READ THIS FIRST'!$F$3)</f>
        <v>3.3850048708196279</v>
      </c>
      <c r="DM82" s="63">
        <f>'WORKING WHOLESALE GRID'!BW13-('WORKING WHOLESALE GRID'!BW13*'READ THIS FIRST'!$F$3)</f>
        <v>3.2690818066748895</v>
      </c>
      <c r="DN82" s="63">
        <f>'WORKING WHOLESALE GRID'!BX13-('WORKING WHOLESALE GRID'!BX13*'READ THIS FIRST'!$F$3)</f>
        <v>2.6690818066748898</v>
      </c>
      <c r="DO82" s="63">
        <f>'WORKING WHOLESALE GRID'!BY13-('WORKING WHOLESALE GRID'!BY13*'READ THIS FIRST'!$F$3)</f>
        <v>3.0246451863027284</v>
      </c>
      <c r="DP82" s="63">
        <f>'WORKING WHOLESALE GRID'!BZ13-('WORKING WHOLESALE GRID'!BZ13*'READ THIS FIRST'!$F$3)</f>
        <v>3.3850048708196279</v>
      </c>
      <c r="DQ82" s="63">
        <f>'WORKING WHOLESALE GRID'!CA13-('WORKING WHOLESALE GRID'!CA13*'READ THIS FIRST'!$F$3)</f>
        <v>3.7504430008505873</v>
      </c>
      <c r="DR82" s="63">
        <f>'WORKING WHOLESALE GRID'!CB13-('WORKING WHOLESALE GRID'!CB13*'READ THIS FIRST'!$F$3)</f>
        <v>3.6246451863027289</v>
      </c>
      <c r="DS82" s="63">
        <f>'WORKING WHOLESALE GRID'!CC13-('WORKING WHOLESALE GRID'!CC13*'READ THIS FIRST'!$F$3)</f>
        <v>3.0246451863027284</v>
      </c>
      <c r="DT82" s="63">
        <f>'WORKING WHOLESALE GRID'!CD13-('WORKING WHOLESALE GRID'!CD13*'READ THIS FIRST'!$F$3)</f>
        <v>3.3850048708196279</v>
      </c>
      <c r="DU82" s="63">
        <f>'WORKING WHOLESALE GRID'!CE13-('WORKING WHOLESALE GRID'!CE13*'READ THIS FIRST'!$F$3)</f>
        <v>3.7504430008505873</v>
      </c>
      <c r="DV82" s="63">
        <f>'WORKING WHOLESALE GRID'!CF13-('WORKING WHOLESALE GRID'!CF13*'READ THIS FIRST'!$F$3)</f>
        <v>4.0897594786063278</v>
      </c>
      <c r="DW82" s="63">
        <f>'WORKING WHOLESALE GRID'!CG13-('WORKING WHOLESALE GRID'!CG13*'READ THIS FIRST'!$F$3)</f>
        <v>3.985004870819628</v>
      </c>
      <c r="DX82" s="63">
        <f>'WORKING WHOLESALE GRID'!CH13-('WORKING WHOLESALE GRID'!CH13*'READ THIS FIRST'!$F$3)</f>
        <v>3.3850048708196279</v>
      </c>
      <c r="DY82" s="63">
        <f>'WORKING WHOLESALE GRID'!CI13-('WORKING WHOLESALE GRID'!CI13*'READ THIS FIRST'!$F$3)</f>
        <v>3.7504430008505873</v>
      </c>
      <c r="DZ82" s="63">
        <f>'WORKING WHOLESALE GRID'!CJ13-('WORKING WHOLESALE GRID'!CJ13*'READ THIS FIRST'!$F$3)</f>
        <v>4.0897594786063278</v>
      </c>
      <c r="EA82" s="63">
        <f>'WORKING WHOLESALE GRID'!CK13-('WORKING WHOLESALE GRID'!CK13*'READ THIS FIRST'!$F$3)</f>
        <v>4.432075956362068</v>
      </c>
      <c r="EB82" s="63">
        <f>'WORKING WHOLESALE GRID'!CL13-('WORKING WHOLESALE GRID'!CL13*'READ THIS FIRST'!$F$3)</f>
        <v>4.3504430008505874</v>
      </c>
      <c r="EC82" s="63">
        <f>'WORKING WHOLESALE GRID'!CM13-('WORKING WHOLESALE GRID'!CM13*'READ THIS FIRST'!$F$3)</f>
        <v>3.7504430008505873</v>
      </c>
      <c r="ED82" s="63">
        <f>'WORKING WHOLESALE GRID'!CN13-('WORKING WHOLESALE GRID'!CN13*'READ THIS FIRST'!$F$3)</f>
        <v>4.0897594786063278</v>
      </c>
      <c r="EE82" s="63">
        <f>'WORKING WHOLESALE GRID'!CO13-('WORKING WHOLESALE GRID'!CO13*'READ THIS FIRST'!$F$3)</f>
        <v>4.432075956362068</v>
      </c>
      <c r="EF82" s="63">
        <f>'WORKING WHOLESALE GRID'!CP13-('WORKING WHOLESALE GRID'!CP13*'READ THIS FIRST'!$F$3)</f>
        <v>4.7773924341178082</v>
      </c>
      <c r="EG82" s="63">
        <f>'WORKING WHOLESALE GRID'!CQ13-('WORKING WHOLESALE GRID'!CQ13*'READ THIS FIRST'!$F$3)</f>
        <v>4.6897594786063284</v>
      </c>
      <c r="EH82" s="63">
        <f>'WORKING WHOLESALE GRID'!CR13-('WORKING WHOLESALE GRID'!CR13*'READ THIS FIRST'!$F$3)</f>
        <v>4.0897594786063278</v>
      </c>
      <c r="EI82" s="63">
        <f>'WORKING WHOLESALE GRID'!CS13-('WORKING WHOLESALE GRID'!CS13*'READ THIS FIRST'!$F$3)</f>
        <v>4.432075956362068</v>
      </c>
      <c r="EJ82" s="63">
        <f>'WORKING WHOLESALE GRID'!CT13-('WORKING WHOLESALE GRID'!CT13*'READ THIS FIRST'!$F$3)</f>
        <v>4.7773924341178082</v>
      </c>
      <c r="EK82" s="63">
        <f>'WORKING WHOLESALE GRID'!CU13-('WORKING WHOLESALE GRID'!CU13*'READ THIS FIRST'!$F$3)</f>
        <v>5.1257089118735468</v>
      </c>
      <c r="EL82" s="63">
        <f>'WORKING WHOLESALE GRID'!CV13-('WORKING WHOLESALE GRID'!CV13*'READ THIS FIRST'!$F$3)</f>
        <v>5.0320759563620685</v>
      </c>
      <c r="EM82" s="63">
        <f>'WORKING WHOLESALE GRID'!CW13-('WORKING WHOLESALE GRID'!CW13*'READ THIS FIRST'!$F$3)</f>
        <v>4.432075956362068</v>
      </c>
      <c r="EN82" s="63">
        <f>'WORKING WHOLESALE GRID'!CX13-('WORKING WHOLESALE GRID'!CX13*'READ THIS FIRST'!$F$3)</f>
        <v>4.7773924341178082</v>
      </c>
      <c r="EO82" s="63">
        <f>'WORKING WHOLESALE GRID'!CY13-('WORKING WHOLESALE GRID'!CY13*'READ THIS FIRST'!$F$3)</f>
        <v>5.1257089118735468</v>
      </c>
      <c r="EP82" s="63"/>
      <c r="EQ82" s="63">
        <f>'WORKING WHOLESALE GRID'!DA13-('WORKING WHOLESALE GRID'!DA13*'READ THIS FIRST'!$F$3)</f>
        <v>5.3773924341178079</v>
      </c>
      <c r="ER82" s="63">
        <f>'WORKING WHOLESALE GRID'!DB13-('WORKING WHOLESALE GRID'!DB13*'READ THIS FIRST'!$F$3)</f>
        <v>1.3869363780697725</v>
      </c>
      <c r="ES82" s="63">
        <f>'WORKING WHOLESALE GRID'!DC13-('WORKING WHOLESALE GRID'!DC13*'READ THIS FIRST'!$F$3)</f>
        <v>1.7455411865788668</v>
      </c>
      <c r="ET82" s="63">
        <f>'WORKING WHOLESALE GRID'!DD13-('WORKING WHOLESALE GRID'!DD13*'READ THIS FIRST'!$F$3)</f>
        <v>2.1126198781020227</v>
      </c>
      <c r="EU82" s="63">
        <f>'WORKING WHOLESALE GRID'!DE13-('WORKING WHOLESALE GRID'!DE13*'READ THIS FIRST'!$F$3)</f>
        <v>2.4831390151392378</v>
      </c>
      <c r="EV82" s="63">
        <f>'WORKING WHOLESALE GRID'!DF13-('WORKING WHOLESALE GRID'!DF13*'READ THIS FIRST'!$F$3)</f>
        <v>2.0955411865788669</v>
      </c>
      <c r="EW82" s="63">
        <f>'WORKING WHOLESALE GRID'!DG13-('WORKING WHOLESALE GRID'!DG13*'READ THIS FIRST'!$F$3)</f>
        <v>3.0912945831559595</v>
      </c>
      <c r="EX82" s="63">
        <f>'WORKING WHOLESALE GRID'!DH13-('WORKING WHOLESALE GRID'!DH13*'READ THIS FIRST'!$F$3)</f>
        <v>1.7455411865788668</v>
      </c>
      <c r="EY82" s="63">
        <f>'WORKING WHOLESALE GRID'!DI13-('WORKING WHOLESALE GRID'!DI13*'READ THIS FIRST'!$F$3)</f>
        <v>2.1126198781020227</v>
      </c>
      <c r="EZ82" s="63">
        <f>'WORKING WHOLESALE GRID'!DJ13-('WORKING WHOLESALE GRID'!DJ13*'READ THIS FIRST'!$F$3)</f>
        <v>2.4831390151392378</v>
      </c>
      <c r="FA82" s="63">
        <f>'WORKING WHOLESALE GRID'!DK13-('WORKING WHOLESALE GRID'!DK13*'READ THIS FIRST'!$F$3)</f>
        <v>2.8570985976905146</v>
      </c>
      <c r="FB82" s="63">
        <f>'WORKING WHOLESALE GRID'!DL13-('WORKING WHOLESALE GRID'!DL13*'READ THIS FIRST'!$F$3)</f>
        <v>3.3126198781020229</v>
      </c>
      <c r="FC82" s="63">
        <f>'WORKING WHOLESALE GRID'!DM13-('WORKING WHOLESALE GRID'!DM13*'READ THIS FIRST'!$F$3)</f>
        <v>2.1126198781020227</v>
      </c>
      <c r="FD82" s="63">
        <f>'WORKING WHOLESALE GRID'!DN13-('WORKING WHOLESALE GRID'!DN13*'READ THIS FIRST'!$F$3)</f>
        <v>2.4831390151392378</v>
      </c>
      <c r="FE82" s="63">
        <f>'WORKING WHOLESALE GRID'!DO13-('WORKING WHOLESALE GRID'!DO13*'READ THIS FIRST'!$F$3)</f>
        <v>2.8570985976905146</v>
      </c>
      <c r="FF82" s="63">
        <f>'WORKING WHOLESALE GRID'!DP13-('WORKING WHOLESALE GRID'!DP13*'READ THIS FIRST'!$F$3)</f>
        <v>3.2344986257558537</v>
      </c>
      <c r="FG82" s="63">
        <f>'WORKING WHOLESALE GRID'!DQ13-('WORKING WHOLESALE GRID'!DQ13*'READ THIS FIRST'!$F$3)</f>
        <v>3.683139015139238</v>
      </c>
      <c r="FH82" s="63">
        <f>'WORKING WHOLESALE GRID'!DR13-('WORKING WHOLESALE GRID'!DR13*'READ THIS FIRST'!$F$3)</f>
        <v>2.4831390151392378</v>
      </c>
      <c r="FI82" s="63">
        <f>'WORKING WHOLESALE GRID'!DS13-('WORKING WHOLESALE GRID'!DS13*'READ THIS FIRST'!$F$3)</f>
        <v>2.8570985976905146</v>
      </c>
      <c r="FJ82" s="63">
        <f>'WORKING WHOLESALE GRID'!DT13-('WORKING WHOLESALE GRID'!DT13*'READ THIS FIRST'!$F$3)</f>
        <v>3.2344986257558537</v>
      </c>
      <c r="FK82" s="63">
        <f>'WORKING WHOLESALE GRID'!DU13-('WORKING WHOLESALE GRID'!DU13*'READ THIS FIRST'!$F$3)</f>
        <v>3.6101594118352525</v>
      </c>
      <c r="FL82" s="63">
        <f>'WORKING WHOLESALE GRID'!DV13-('WORKING WHOLESALE GRID'!DV13*'READ THIS FIRST'!$F$3)</f>
        <v>4.0570985976905147</v>
      </c>
      <c r="FM82" s="63">
        <f>'WORKING WHOLESALE GRID'!DW13-('WORKING WHOLESALE GRID'!DW13*'READ THIS FIRST'!$F$3)</f>
        <v>2.8570985976905146</v>
      </c>
      <c r="FN82" s="63">
        <f>'WORKING WHOLESALE GRID'!DX13-('WORKING WHOLESALE GRID'!DX13*'READ THIS FIRST'!$F$3)</f>
        <v>3.2344986257558537</v>
      </c>
      <c r="FO82" s="63">
        <f>'WORKING WHOLESALE GRID'!DY13-('WORKING WHOLESALE GRID'!DY13*'READ THIS FIRST'!$F$3)</f>
        <v>3.6101594118352525</v>
      </c>
      <c r="FP82" s="63">
        <f>'WORKING WHOLESALE GRID'!DZ13-('WORKING WHOLESALE GRID'!DZ13*'READ THIS FIRST'!$F$3)</f>
        <v>3.9944159559287127</v>
      </c>
      <c r="FQ82" s="63">
        <f>'WORKING WHOLESALE GRID'!EA13-('WORKING WHOLESALE GRID'!EA13*'READ THIS FIRST'!$F$3)</f>
        <v>4.4344986257558539</v>
      </c>
      <c r="FR82" s="63">
        <f>'WORKING WHOLESALE GRID'!EB13-('WORKING WHOLESALE GRID'!EB13*'READ THIS FIRST'!$F$3)</f>
        <v>3.2344986257558537</v>
      </c>
      <c r="FS82" s="63">
        <f>'WORKING WHOLESALE GRID'!EC13-('WORKING WHOLESALE GRID'!EC13*'READ THIS FIRST'!$F$3)</f>
        <v>3.6101594118352525</v>
      </c>
      <c r="FT82" s="63">
        <f>'WORKING WHOLESALE GRID'!ED13-('WORKING WHOLESALE GRID'!ED13*'READ THIS FIRST'!$F$3)</f>
        <v>3.9944159559287127</v>
      </c>
      <c r="FU82" s="63">
        <f>'WORKING WHOLESALE GRID'!EE13-('WORKING WHOLESALE GRID'!EE13*'READ THIS FIRST'!$F$3)</f>
        <v>4.3348751641532033</v>
      </c>
      <c r="FV82" s="63">
        <f>'WORKING WHOLESALE GRID'!EF13-('WORKING WHOLESALE GRID'!EF13*'READ THIS FIRST'!$F$3)</f>
        <v>4.8101594118352526</v>
      </c>
      <c r="FW82" s="63">
        <f>'WORKING WHOLESALE GRID'!EG13-('WORKING WHOLESALE GRID'!EG13*'READ THIS FIRST'!$F$3)</f>
        <v>3.6101594118352525</v>
      </c>
      <c r="FX82" s="63">
        <f>'WORKING WHOLESALE GRID'!EH13-('WORKING WHOLESALE GRID'!EH13*'READ THIS FIRST'!$F$3)</f>
        <v>3.9944159559287127</v>
      </c>
      <c r="FY82" s="63">
        <f>'WORKING WHOLESALE GRID'!EI13-('WORKING WHOLESALE GRID'!EI13*'READ THIS FIRST'!$F$3)</f>
        <v>4.3348751641532033</v>
      </c>
      <c r="FZ82" s="63">
        <f>'WORKING WHOLESALE GRID'!EJ13-('WORKING WHOLESALE GRID'!EJ13*'READ THIS FIRST'!$F$3)</f>
        <v>4.6783343723776945</v>
      </c>
      <c r="GA82" s="63">
        <f>'WORKING WHOLESALE GRID'!EK13-('WORKING WHOLESALE GRID'!EK13*'READ THIS FIRST'!$F$3)</f>
        <v>5.1944159559287124</v>
      </c>
      <c r="GB82" s="63">
        <f>'WORKING WHOLESALE GRID'!EL13-('WORKING WHOLESALE GRID'!EL13*'READ THIS FIRST'!$F$3)</f>
        <v>3.9944159559287127</v>
      </c>
      <c r="GC82" s="63">
        <f>'WORKING WHOLESALE GRID'!EM13-('WORKING WHOLESALE GRID'!EM13*'READ THIS FIRST'!$F$3)</f>
        <v>4.3348751641532033</v>
      </c>
      <c r="GD82" s="63">
        <f>'WORKING WHOLESALE GRID'!EN13-('WORKING WHOLESALE GRID'!EN13*'READ THIS FIRST'!$F$3)</f>
        <v>4.6783343723776945</v>
      </c>
      <c r="GE82" s="63">
        <f>'WORKING WHOLESALE GRID'!EO13-('WORKING WHOLESALE GRID'!EO13*'READ THIS FIRST'!$F$3)</f>
        <v>5.024793580602184</v>
      </c>
      <c r="GF82" s="63">
        <f>'WORKING WHOLESALE GRID'!EP13-('WORKING WHOLESALE GRID'!EP13*'READ THIS FIRST'!$F$3)</f>
        <v>5.5348751641532026</v>
      </c>
      <c r="GG82" s="63">
        <f>'WORKING WHOLESALE GRID'!EQ13-('WORKING WHOLESALE GRID'!EQ13*'READ THIS FIRST'!$F$3)</f>
        <v>4.3348751641532033</v>
      </c>
      <c r="GH82" s="63">
        <f>'WORKING WHOLESALE GRID'!ER13-('WORKING WHOLESALE GRID'!ER13*'READ THIS FIRST'!$F$3)</f>
        <v>4.6783343723776945</v>
      </c>
      <c r="GI82" s="63">
        <f>'WORKING WHOLESALE GRID'!ES13-('WORKING WHOLESALE GRID'!ES13*'READ THIS FIRST'!$F$3)</f>
        <v>5.024793580602184</v>
      </c>
      <c r="GJ82" s="63">
        <f>'WORKING WHOLESALE GRID'!ET13-('WORKING WHOLESALE GRID'!ET13*'READ THIS FIRST'!$F$3)</f>
        <v>5.3742527888266753</v>
      </c>
      <c r="GK82" s="63">
        <f>'WORKING WHOLESALE GRID'!EU13-('WORKING WHOLESALE GRID'!EU13*'READ THIS FIRST'!$F$3)</f>
        <v>5.8783343723776946</v>
      </c>
      <c r="GL82" s="63">
        <f>'WORKING WHOLESALE GRID'!EV13-('WORKING WHOLESALE GRID'!EV13*'READ THIS FIRST'!$F$3)</f>
        <v>4.6783343723776945</v>
      </c>
      <c r="GM82" s="63">
        <f>'WORKING WHOLESALE GRID'!EW13-('WORKING WHOLESALE GRID'!EW13*'READ THIS FIRST'!$F$3)</f>
        <v>5.024793580602184</v>
      </c>
      <c r="GN82" s="63">
        <f>'WORKING WHOLESALE GRID'!EX13-('WORKING WHOLESALE GRID'!EX13*'READ THIS FIRST'!$F$3)</f>
        <v>5.3742527888266753</v>
      </c>
      <c r="GO82" s="63"/>
      <c r="GP82" s="63">
        <f>'WORKING WHOLESALE GRID'!EZ13-('WORKING WHOLESALE GRID'!EZ13*'READ THIS FIRST'!$F$3)</f>
        <v>6.2247935806021841</v>
      </c>
      <c r="GQ82" s="63">
        <f>'WORKING WHOLESALE GRID'!FA13-('WORKING WHOLESALE GRID'!FA13*'READ THIS FIRST'!$F$3)</f>
        <v>2.0282046183468094</v>
      </c>
      <c r="GR82" s="63">
        <f>'WORKING WHOLESALE GRID'!FB13-('WORKING WHOLESALE GRID'!FB13*'READ THIS FIRST'!$F$3)</f>
        <v>2.4855831978966347</v>
      </c>
      <c r="GS82" s="63">
        <f>'WORKING WHOLESALE GRID'!FC13-('WORKING WHOLESALE GRID'!FC13*'READ THIS FIRST'!$F$3)</f>
        <v>2.9506954988450609</v>
      </c>
      <c r="GT82" s="63">
        <f>'WORKING WHOLESALE GRID'!FD13-('WORKING WHOLESALE GRID'!FD13*'READ THIS FIRST'!$F$3)</f>
        <v>3.4201544049420907</v>
      </c>
      <c r="GU82" s="63">
        <f>'WORKING WHOLESALE GRID'!FE13-('WORKING WHOLESALE GRID'!FE13*'READ THIS FIRST'!$F$3)</f>
        <v>4.8855831978966346</v>
      </c>
      <c r="GV82" s="63">
        <f>'WORKING WHOLESALE GRID'!FF13-('WORKING WHOLESALE GRID'!FF13*'READ THIS FIRST'!$F$3)</f>
        <v>4.3538550880122386</v>
      </c>
      <c r="GW82" s="63">
        <f>'WORKING WHOLESALE GRID'!FG13-('WORKING WHOLESALE GRID'!FG13*'READ THIS FIRST'!$F$3)</f>
        <v>2.4855831978966347</v>
      </c>
      <c r="GX82" s="63">
        <f>'WORKING WHOLESALE GRID'!FH13-('WORKING WHOLESALE GRID'!FH13*'READ THIS FIRST'!$F$3)</f>
        <v>2.9506954988450609</v>
      </c>
      <c r="GY82" s="63">
        <f>'WORKING WHOLESALE GRID'!FI13-('WORKING WHOLESALE GRID'!FI13*'READ THIS FIRST'!$F$3)</f>
        <v>3.4201544049420907</v>
      </c>
      <c r="GZ82" s="63">
        <f>'WORKING WHOLESALE GRID'!FJ13-('WORKING WHOLESALE GRID'!FJ13*'READ THIS FIRST'!$F$3)</f>
        <v>3.8939599161877196</v>
      </c>
      <c r="HA82" s="63">
        <f>'WORKING WHOLESALE GRID'!FK13-('WORKING WHOLESALE GRID'!FK13*'READ THIS FIRST'!$F$3)</f>
        <v>5.3506954988450612</v>
      </c>
      <c r="HB82" s="63">
        <f>'WORKING WHOLESALE GRID'!FL13-('WORKING WHOLESALE GRID'!FL13*'READ THIS FIRST'!$F$3)</f>
        <v>2.9506954988450609</v>
      </c>
      <c r="HC82" s="63">
        <f>'WORKING WHOLESALE GRID'!FM13-('WORKING WHOLESALE GRID'!FM13*'READ THIS FIRST'!$F$3)</f>
        <v>3.4201544049420907</v>
      </c>
      <c r="HD82" s="63">
        <f>'WORKING WHOLESALE GRID'!FN13-('WORKING WHOLESALE GRID'!FN13*'READ THIS FIRST'!$F$3)</f>
        <v>3.8939599161877196</v>
      </c>
      <c r="HE82" s="63">
        <f>'WORKING WHOLESALE GRID'!FO13-('WORKING WHOLESALE GRID'!FO13*'READ THIS FIRST'!$F$3)</f>
        <v>4.3686429038319501</v>
      </c>
      <c r="HF82" s="63">
        <f>'WORKING WHOLESALE GRID'!FP13-('WORKING WHOLESALE GRID'!FP13*'READ THIS FIRST'!$F$3)</f>
        <v>5.820154404942091</v>
      </c>
      <c r="HG82" s="63">
        <f>'WORKING WHOLESALE GRID'!FQ13-('WORKING WHOLESALE GRID'!FQ13*'READ THIS FIRST'!$F$3)</f>
        <v>3.4201544049420907</v>
      </c>
      <c r="HH82" s="63">
        <f>'WORKING WHOLESALE GRID'!FR13-('WORKING WHOLESALE GRID'!FR13*'READ THIS FIRST'!$F$3)</f>
        <v>3.8939599161877196</v>
      </c>
      <c r="HI82" s="63">
        <f>'WORKING WHOLESALE GRID'!FS13-('WORKING WHOLESALE GRID'!FS13*'READ THIS FIRST'!$F$3)</f>
        <v>4.3686429038319501</v>
      </c>
      <c r="HJ82" s="63">
        <f>'WORKING WHOLESALE GRID'!FT13-('WORKING WHOLESALE GRID'!FT13*'READ THIS FIRST'!$F$3)</f>
        <v>4.8511252228747832</v>
      </c>
      <c r="HK82" s="63">
        <f>'WORKING WHOLESALE GRID'!FU13-('WORKING WHOLESALE GRID'!FU13*'READ THIS FIRST'!$F$3)</f>
        <v>6.2939599161877195</v>
      </c>
      <c r="HL82" s="63">
        <f>'WORKING WHOLESALE GRID'!FV13-('WORKING WHOLESALE GRID'!FV13*'READ THIS FIRST'!$F$3)</f>
        <v>3.8939599161877196</v>
      </c>
      <c r="HM82" s="63">
        <f>'WORKING WHOLESALE GRID'!FW13-('WORKING WHOLESALE GRID'!FW13*'READ THIS FIRST'!$F$3)</f>
        <v>4.3686429038319501</v>
      </c>
      <c r="HN82" s="63">
        <f>'WORKING WHOLESALE GRID'!FX13-('WORKING WHOLESALE GRID'!FX13*'READ THIS FIRST'!$F$3)</f>
        <v>4.8511252228747832</v>
      </c>
      <c r="HO82" s="63">
        <f>'WORKING WHOLESALE GRID'!FY13-('WORKING WHOLESALE GRID'!FY13*'READ THIS FIRST'!$F$3)</f>
        <v>5.3344522133162169</v>
      </c>
      <c r="HP82" s="63">
        <f>'WORKING WHOLESALE GRID'!FZ13-('WORKING WHOLESALE GRID'!FZ13*'READ THIS FIRST'!$F$3)</f>
        <v>6.7686429038319496</v>
      </c>
      <c r="HQ82" s="63">
        <f>'WORKING WHOLESALE GRID'!GA13-('WORKING WHOLESALE GRID'!GA13*'READ THIS FIRST'!$F$3)</f>
        <v>4.3686429038319501</v>
      </c>
      <c r="HR82" s="63">
        <f>'WORKING WHOLESALE GRID'!GB13-('WORKING WHOLESALE GRID'!GB13*'READ THIS FIRST'!$F$3)</f>
        <v>4.8511252228747832</v>
      </c>
      <c r="HS82" s="63">
        <f>'WORKING WHOLESALE GRID'!GC13-('WORKING WHOLESALE GRID'!GC13*'READ THIS FIRST'!$F$3)</f>
        <v>5.3344522133162169</v>
      </c>
      <c r="HT82" s="63">
        <f>'WORKING WHOLESALE GRID'!GD13-('WORKING WHOLESALE GRID'!GD13*'READ THIS FIRST'!$F$3)</f>
        <v>5.7112715629687525</v>
      </c>
      <c r="HU82" s="63">
        <f>'WORKING WHOLESALE GRID'!GE13-('WORKING WHOLESALE GRID'!GE13*'READ THIS FIRST'!$F$3)</f>
        <v>7.2511252228747836</v>
      </c>
      <c r="HV82" s="63">
        <f>'WORKING WHOLESALE GRID'!GF13-('WORKING WHOLESALE GRID'!GF13*'READ THIS FIRST'!$F$3)</f>
        <v>4.8511252228747832</v>
      </c>
      <c r="HW82" s="63">
        <f>'WORKING WHOLESALE GRID'!GG13-('WORKING WHOLESALE GRID'!GG13*'READ THIS FIRST'!$F$3)</f>
        <v>5.3344522133162169</v>
      </c>
      <c r="HX82" s="63">
        <f>'WORKING WHOLESALE GRID'!GH13-('WORKING WHOLESALE GRID'!GH13*'READ THIS FIRST'!$F$3)</f>
        <v>5.7112715629687525</v>
      </c>
      <c r="HY82" s="63">
        <f>'WORKING WHOLESALE GRID'!GI13-('WORKING WHOLESALE GRID'!GI13*'READ THIS FIRST'!$F$3)</f>
        <v>6.091371412621287</v>
      </c>
      <c r="HZ82" s="63">
        <f>'WORKING WHOLESALE GRID'!GJ13-('WORKING WHOLESALE GRID'!GJ13*'READ THIS FIRST'!$F$3)</f>
        <v>7.7344522133162164</v>
      </c>
      <c r="IA82" s="63">
        <f>'WORKING WHOLESALE GRID'!GK13-('WORKING WHOLESALE GRID'!GK13*'READ THIS FIRST'!$F$3)</f>
        <v>5.3344522133162169</v>
      </c>
      <c r="IB82" s="63">
        <f>'WORKING WHOLESALE GRID'!GL13-('WORKING WHOLESALE GRID'!GL13*'READ THIS FIRST'!$F$3)</f>
        <v>5.7112715629687525</v>
      </c>
      <c r="IC82" s="63">
        <f>'WORKING WHOLESALE GRID'!GM13-('WORKING WHOLESALE GRID'!GM13*'READ THIS FIRST'!$F$3)</f>
        <v>6.091371412621287</v>
      </c>
      <c r="ID82" s="63">
        <f>'WORKING WHOLESALE GRID'!GN13-('WORKING WHOLESALE GRID'!GN13*'READ THIS FIRST'!$F$3)</f>
        <v>6.4747517622738222</v>
      </c>
      <c r="IE82" s="63">
        <f>'WORKING WHOLESALE GRID'!GO13-('WORKING WHOLESALE GRID'!GO13*'READ THIS FIRST'!$F$3)</f>
        <v>8.1112715629687528</v>
      </c>
      <c r="IF82" s="63">
        <f>'WORKING WHOLESALE GRID'!GP13-('WORKING WHOLESALE GRID'!GP13*'READ THIS FIRST'!$F$3)</f>
        <v>5.7112715629687525</v>
      </c>
      <c r="IG82" s="63">
        <f>'WORKING WHOLESALE GRID'!GQ13-('WORKING WHOLESALE GRID'!GQ13*'READ THIS FIRST'!$F$3)</f>
        <v>6.091371412621287</v>
      </c>
      <c r="IH82" s="63">
        <f>'WORKING WHOLESALE GRID'!GR13-('WORKING WHOLESALE GRID'!GR13*'READ THIS FIRST'!$F$3)</f>
        <v>6.4747517622738222</v>
      </c>
      <c r="II82" s="63">
        <f>'WORKING WHOLESALE GRID'!GS13-('WORKING WHOLESALE GRID'!GS13*'READ THIS FIRST'!$F$3)</f>
        <v>6.8614126119263572</v>
      </c>
      <c r="IJ82" s="63">
        <f>'WORKING WHOLESALE GRID'!GT13-('WORKING WHOLESALE GRID'!GT13*'READ THIS FIRST'!$F$3)</f>
        <v>8.4913714126212874</v>
      </c>
      <c r="IK82" s="63">
        <f>'WORKING WHOLESALE GRID'!GU13-('WORKING WHOLESALE GRID'!GU13*'READ THIS FIRST'!$F$3)</f>
        <v>6.091371412621287</v>
      </c>
      <c r="IL82" s="63">
        <f>'WORKING WHOLESALE GRID'!GV13-('WORKING WHOLESALE GRID'!GV13*'READ THIS FIRST'!$F$3)</f>
        <v>6.4747517622738222</v>
      </c>
      <c r="IM82" s="63">
        <f>'WORKING WHOLESALE GRID'!GW13-('WORKING WHOLESALE GRID'!GW13*'READ THIS FIRST'!$F$3)</f>
        <v>6.8614126119263572</v>
      </c>
      <c r="IN82" s="63"/>
      <c r="IO82" s="63">
        <f>'WORKING WHOLESALE GRID'!GY13-('WORKING WHOLESALE GRID'!GY13*'READ THIS FIRST'!$F$3)</f>
        <v>8.8747517622738226</v>
      </c>
      <c r="IP82" s="63">
        <f>'WORKING WHOLESALE GRID'!GZ13-('WORKING WHOLESALE GRID'!GZ13*'READ THIS FIRST'!$F$3)</f>
        <v>3.4151409964165822</v>
      </c>
      <c r="IQ82" s="63">
        <f>'WORKING WHOLESALE GRID'!HA13-('WORKING WHOLESALE GRID'!HA13*'READ THIS FIRST'!$F$3)</f>
        <v>4.2311243844755015</v>
      </c>
      <c r="IR82" s="63">
        <f>'WORKING WHOLESALE GRID'!HB13-('WORKING WHOLESALE GRID'!HB13*'READ THIS FIRST'!$F$3)</f>
        <v>5.0633153769470836</v>
      </c>
      <c r="IS82" s="63">
        <f>'WORKING WHOLESALE GRID'!HC13-('WORKING WHOLESALE GRID'!HC13*'READ THIS FIRST'!$F$3)</f>
        <v>5.9032934200813294</v>
      </c>
      <c r="IT82" s="63">
        <f>'WORKING WHOLESALE GRID'!HD13-('WORKING WHOLESALE GRID'!HD13*'READ THIS FIRST'!$F$3)</f>
        <v>7.0311243844755005</v>
      </c>
      <c r="IU82" s="63">
        <f>'WORKING WHOLESALE GRID'!HE13-('WORKING WHOLESALE GRID'!HE13*'READ THIS FIRST'!$F$3)</f>
        <v>7.4451496711681981</v>
      </c>
      <c r="IV82" s="63">
        <f>'WORKING WHOLESALE GRID'!HF13-('WORKING WHOLESALE GRID'!HF13*'READ THIS FIRST'!$F$3)</f>
        <v>4.2311243844755015</v>
      </c>
      <c r="IW82" s="63">
        <f>'WORKING WHOLESALE GRID'!HG13-('WORKING WHOLESALE GRID'!HG13*'READ THIS FIRST'!$F$3)</f>
        <v>5.0633153769470836</v>
      </c>
      <c r="IX82" s="63">
        <f>'WORKING WHOLESALE GRID'!HH13-('WORKING WHOLESALE GRID'!HH13*'READ THIS FIRST'!$F$3)</f>
        <v>5.9032934200813294</v>
      </c>
      <c r="IY82" s="63">
        <f>'WORKING WHOLESALE GRID'!HI13-('WORKING WHOLESALE GRID'!HI13*'READ THIS FIRST'!$F$3)</f>
        <v>6.7510585138782346</v>
      </c>
      <c r="IZ82" s="63">
        <f>'WORKING WHOLESALE GRID'!HJ13-('WORKING WHOLESALE GRID'!HJ13*'READ THIS FIRST'!$F$3)</f>
        <v>7.8633153769470834</v>
      </c>
      <c r="JA82" s="63">
        <f>'WORKING WHOLESALE GRID'!HK13-('WORKING WHOLESALE GRID'!HK13*'READ THIS FIRST'!$F$3)</f>
        <v>5.0633153769470836</v>
      </c>
      <c r="JB82" s="63">
        <f>'WORKING WHOLESALE GRID'!HL13-('WORKING WHOLESALE GRID'!HL13*'READ THIS FIRST'!$F$3)</f>
        <v>5.9032934200813294</v>
      </c>
      <c r="JC82" s="63">
        <f>'WORKING WHOLESALE GRID'!HM13-('WORKING WHOLESALE GRID'!HM13*'READ THIS FIRST'!$F$3)</f>
        <v>6.7510585138782346</v>
      </c>
      <c r="JD82" s="63">
        <f>'WORKING WHOLESALE GRID'!HN13-('WORKING WHOLESALE GRID'!HN13*'READ THIS FIRST'!$F$3)</f>
        <v>7.6031415295878046</v>
      </c>
      <c r="JE82" s="63">
        <f>'WORKING WHOLESALE GRID'!HO13-('WORKING WHOLESALE GRID'!HO13*'READ THIS FIRST'!$F$3)</f>
        <v>8.7032934200813301</v>
      </c>
      <c r="JF82" s="63">
        <f>'WORKING WHOLESALE GRID'!HP13-('WORKING WHOLESALE GRID'!HP13*'READ THIS FIRST'!$F$3)</f>
        <v>5.9032934200813294</v>
      </c>
      <c r="JG82" s="63">
        <f>'WORKING WHOLESALE GRID'!HQ13-('WORKING WHOLESALE GRID'!HQ13*'READ THIS FIRST'!$F$3)</f>
        <v>6.7510585138782346</v>
      </c>
      <c r="JH82" s="63">
        <f>'WORKING WHOLESALE GRID'!HR13-('WORKING WHOLESALE GRID'!HR13*'READ THIS FIRST'!$F$3)</f>
        <v>7.6031415295878046</v>
      </c>
      <c r="JI82" s="63">
        <f>'WORKING WHOLESALE GRID'!HS13-('WORKING WHOLESALE GRID'!HS13*'READ THIS FIRST'!$F$3)</f>
        <v>8.4612846347100366</v>
      </c>
      <c r="JJ82" s="63">
        <f>'WORKING WHOLESALE GRID'!HT13-('WORKING WHOLESALE GRID'!HT13*'READ THIS FIRST'!$F$3)</f>
        <v>9.5510585138782353</v>
      </c>
      <c r="JK82" s="63">
        <f>'WORKING WHOLESALE GRID'!HU13-('WORKING WHOLESALE GRID'!HU13*'READ THIS FIRST'!$F$3)</f>
        <v>6.7510585138782346</v>
      </c>
      <c r="JL82" s="63">
        <f>'WORKING WHOLESALE GRID'!HV13-('WORKING WHOLESALE GRID'!HV13*'READ THIS FIRST'!$F$3)</f>
        <v>7.6031415295878046</v>
      </c>
      <c r="JM82" s="63">
        <f>'WORKING WHOLESALE GRID'!HW13-('WORKING WHOLESALE GRID'!HW13*'READ THIS FIRST'!$F$3)</f>
        <v>8.4612846347100366</v>
      </c>
      <c r="JN82" s="63">
        <f>'WORKING WHOLESALE GRID'!HX13-('WORKING WHOLESALE GRID'!HX13*'READ THIS FIRST'!$F$3)</f>
        <v>9.3288681692449291</v>
      </c>
      <c r="JO82" s="63">
        <f>'WORKING WHOLESALE GRID'!HY13-('WORKING WHOLESALE GRID'!HY13*'READ THIS FIRST'!$F$3)</f>
        <v>10.403141529587804</v>
      </c>
      <c r="JP82" s="63">
        <f>'WORKING WHOLESALE GRID'!HZ13-('WORKING WHOLESALE GRID'!HZ13*'READ THIS FIRST'!$F$3)</f>
        <v>7.6031415295878046</v>
      </c>
      <c r="JQ82" s="63">
        <f>'WORKING WHOLESALE GRID'!IA13-('WORKING WHOLESALE GRID'!IA13*'READ THIS FIRST'!$F$3)</f>
        <v>8.4612846347100366</v>
      </c>
      <c r="JR82" s="63">
        <f>'WORKING WHOLESALE GRID'!IB13-('WORKING WHOLESALE GRID'!IB13*'READ THIS FIRST'!$F$3)</f>
        <v>9.3288681692449291</v>
      </c>
      <c r="JS82" s="63">
        <f>'WORKING WHOLESALE GRID'!IC13-('WORKING WHOLESALE GRID'!IC13*'READ THIS FIRST'!$F$3)</f>
        <v>10.046146727121958</v>
      </c>
      <c r="JT82" s="63">
        <f>'WORKING WHOLESALE GRID'!ID13-('WORKING WHOLESALE GRID'!ID13*'READ THIS FIRST'!$F$3)</f>
        <v>11.261284634710037</v>
      </c>
      <c r="JU82" s="63">
        <f>'WORKING WHOLESALE GRID'!IE13-('WORKING WHOLESALE GRID'!IE13*'READ THIS FIRST'!$F$3)</f>
        <v>8.4612846347100366</v>
      </c>
      <c r="JV82" s="63">
        <f>'WORKING WHOLESALE GRID'!IF13-('WORKING WHOLESALE GRID'!IF13*'READ THIS FIRST'!$F$3)</f>
        <v>9.3288681692449291</v>
      </c>
      <c r="JW82" s="63">
        <f>'WORKING WHOLESALE GRID'!IG13-('WORKING WHOLESALE GRID'!IG13*'READ THIS FIRST'!$F$3)</f>
        <v>10.046146727121958</v>
      </c>
      <c r="JX82" s="63">
        <f>'WORKING WHOLESALE GRID'!IH13-('WORKING WHOLESALE GRID'!IH13*'READ THIS FIRST'!$F$3)</f>
        <v>10.76970578499898</v>
      </c>
      <c r="JY82" s="63">
        <f>'WORKING WHOLESALE GRID'!II13-('WORKING WHOLESALE GRID'!II13*'READ THIS FIRST'!$F$3)</f>
        <v>12.128868169244928</v>
      </c>
      <c r="JZ82" s="63">
        <f>'WORKING WHOLESALE GRID'!IJ13-('WORKING WHOLESALE GRID'!IJ13*'READ THIS FIRST'!$F$3)</f>
        <v>9.3288681692449291</v>
      </c>
      <c r="KA82" s="63">
        <f>'WORKING WHOLESALE GRID'!IK13-('WORKING WHOLESALE GRID'!IK13*'READ THIS FIRST'!$F$3)</f>
        <v>10.046146727121958</v>
      </c>
      <c r="KB82" s="63">
        <f>'WORKING WHOLESALE GRID'!IL13-('WORKING WHOLESALE GRID'!IL13*'READ THIS FIRST'!$F$3)</f>
        <v>10.76970578499898</v>
      </c>
      <c r="KC82" s="63">
        <f>'WORKING WHOLESALE GRID'!IM13-('WORKING WHOLESALE GRID'!IM13*'READ THIS FIRST'!$F$3)</f>
        <v>11.499545342876001</v>
      </c>
      <c r="KD82" s="63">
        <f>'WORKING WHOLESALE GRID'!IN13-('WORKING WHOLESALE GRID'!IN13*'READ THIS FIRST'!$F$3)</f>
        <v>12.846146727121958</v>
      </c>
      <c r="KE82" s="63">
        <f>'WORKING WHOLESALE GRID'!IO13-('WORKING WHOLESALE GRID'!IO13*'READ THIS FIRST'!$F$3)</f>
        <v>10.046146727121958</v>
      </c>
      <c r="KF82" s="63">
        <f>'WORKING WHOLESALE GRID'!IP13-('WORKING WHOLESALE GRID'!IP13*'READ THIS FIRST'!$F$3)</f>
        <v>10.76970578499898</v>
      </c>
      <c r="KG82" s="63">
        <f>'WORKING WHOLESALE GRID'!IQ13-('WORKING WHOLESALE GRID'!IQ13*'READ THIS FIRST'!$F$3)</f>
        <v>11.499545342876001</v>
      </c>
      <c r="KH82" s="63">
        <f>'WORKING WHOLESALE GRID'!IR13-('WORKING WHOLESALE GRID'!IR13*'READ THIS FIRST'!$F$3)</f>
        <v>12.235665400753026</v>
      </c>
      <c r="KI82" s="63">
        <f>'WORKING WHOLESALE GRID'!IS13-('WORKING WHOLESALE GRID'!IS13*'READ THIS FIRST'!$F$3)</f>
        <v>13.56970578499898</v>
      </c>
      <c r="KJ82" s="63">
        <f>'WORKING WHOLESALE GRID'!IT13-('WORKING WHOLESALE GRID'!IT13*'READ THIS FIRST'!$F$3)</f>
        <v>10.76970578499898</v>
      </c>
      <c r="KK82" s="63">
        <f>'WORKING WHOLESALE GRID'!IU13-('WORKING WHOLESALE GRID'!IU13*'READ THIS FIRST'!$F$3)</f>
        <v>11.499545342876001</v>
      </c>
      <c r="KL82" s="63">
        <f>'WORKING WHOLESALE GRID'!IV13-('WORKING WHOLESALE GRID'!IV13*'READ THIS FIRST'!$F$3)</f>
        <v>12.235665400753026</v>
      </c>
      <c r="KM82" s="63"/>
      <c r="KN82" s="63">
        <f>'WORKING WHOLESALE GRID'!IX13-('WORKING WHOLESALE GRID'!IX13*'READ THIS FIRST'!$F$3)</f>
        <v>14.299545342876002</v>
      </c>
      <c r="KO82" s="23"/>
      <c r="KP82" s="23"/>
      <c r="KQ82" s="23"/>
      <c r="KR82" s="3">
        <v>0.58333333333333337</v>
      </c>
      <c r="KS82" s="3">
        <v>1</v>
      </c>
      <c r="KT82" s="3">
        <v>2</v>
      </c>
      <c r="KU82" s="3">
        <v>4</v>
      </c>
      <c r="KV82" s="3">
        <v>4.666666666666667</v>
      </c>
    </row>
    <row r="83" spans="2:308" s="6" customFormat="1" ht="14.5" hidden="1" customHeight="1" x14ac:dyDescent="0.35">
      <c r="B83" s="663"/>
      <c r="C83" s="34">
        <v>1000</v>
      </c>
      <c r="D83" s="35"/>
      <c r="E83" s="26"/>
      <c r="F83" s="26"/>
      <c r="G83" s="26"/>
      <c r="H83" s="26"/>
      <c r="I83" s="26"/>
      <c r="J83" s="26"/>
      <c r="K83" s="26"/>
      <c r="L83" s="26"/>
      <c r="M83" s="26"/>
      <c r="N83" s="26"/>
      <c r="O83" s="26"/>
      <c r="P83" s="26"/>
      <c r="Q83" s="26"/>
      <c r="R83" s="26"/>
      <c r="S83" s="26"/>
      <c r="T83" s="26"/>
      <c r="U83" s="538"/>
      <c r="V83" s="513"/>
      <c r="W83" s="508"/>
      <c r="X83" s="508"/>
      <c r="Y83" s="508"/>
      <c r="Z83" s="26"/>
      <c r="AA83" s="26"/>
      <c r="AB83" s="26"/>
      <c r="AC83" s="26"/>
      <c r="AD83" s="26"/>
      <c r="AE83" s="26"/>
      <c r="AF83" s="26"/>
      <c r="AG83" s="26"/>
      <c r="AH83" s="26"/>
      <c r="AI83" s="26"/>
      <c r="AJ83" s="26"/>
      <c r="AK83" s="26"/>
      <c r="AL83" s="26"/>
      <c r="AM83" s="26"/>
      <c r="AN83" s="26"/>
      <c r="AO83" s="26"/>
      <c r="AP83" s="26"/>
      <c r="AQ83" s="26"/>
      <c r="AR83" s="26"/>
      <c r="AS83" s="26"/>
      <c r="AT83" s="63">
        <f>'WORKING WHOLESALE GRID'!D14-('WORKING WHOLESALE GRID'!D14*'READ THIS FIRST'!$F$3)</f>
        <v>1.1344484375000001</v>
      </c>
      <c r="AU83" s="63">
        <f>'WORKING WHOLESALE GRID'!E14-('WORKING WHOLESALE GRID'!E14*'READ THIS FIRST'!$F$3)</f>
        <v>1.4527518749999997</v>
      </c>
      <c r="AV83" s="63">
        <f>'WORKING WHOLESALE GRID'!F14-('WORKING WHOLESALE GRID'!F14*'READ THIS FIRST'!$F$3)</f>
        <v>1.7691375000000003</v>
      </c>
      <c r="AW83" s="63">
        <f>'WORKING WHOLESALE GRID'!G14-('WORKING WHOLESALE GRID'!G14*'READ THIS FIRST'!$F$3)</f>
        <v>2.0934615624999999</v>
      </c>
      <c r="AX83" s="63">
        <f>'WORKING WHOLESALE GRID'!H14-('WORKING WHOLESALE GRID'!H14*'READ THIS FIRST'!$F$3)</f>
        <v>1.752751875</v>
      </c>
      <c r="AY83" s="63">
        <f>'WORKING WHOLESALE GRID'!I14-('WORKING WHOLESALE GRID'!I14*'READ THIS FIRST'!$F$3)</f>
        <v>2.5799197500000002</v>
      </c>
      <c r="AZ83" s="63">
        <f>'WORKING WHOLESALE GRID'!J14-('WORKING WHOLESALE GRID'!J14*'READ THIS FIRST'!$F$3)</f>
        <v>1.4527518749999997</v>
      </c>
      <c r="BA83" s="63">
        <f>'WORKING WHOLESALE GRID'!K14-('WORKING WHOLESALE GRID'!K14*'READ THIS FIRST'!$F$3)</f>
        <v>1.7691375000000003</v>
      </c>
      <c r="BB83" s="63">
        <f>'WORKING WHOLESALE GRID'!L14-('WORKING WHOLESALE GRID'!L14*'READ THIS FIRST'!$F$3)</f>
        <v>2.0934615624999999</v>
      </c>
      <c r="BC83" s="63">
        <f>'WORKING WHOLESALE GRID'!M14-('WORKING WHOLESALE GRID'!M14*'READ THIS FIRST'!$F$3)</f>
        <v>2.4208078124999997</v>
      </c>
      <c r="BD83" s="63">
        <f>'WORKING WHOLESALE GRID'!N14-('WORKING WHOLESALE GRID'!N14*'READ THIS FIRST'!$F$3)</f>
        <v>2.0691375000000001</v>
      </c>
      <c r="BE83" s="63">
        <f>'WORKING WHOLESALE GRID'!O14-('WORKING WHOLESALE GRID'!O14*'READ THIS FIRST'!$F$3)</f>
        <v>1.7691375000000003</v>
      </c>
      <c r="BF83" s="63">
        <f>'WORKING WHOLESALE GRID'!P14-('WORKING WHOLESALE GRID'!P14*'READ THIS FIRST'!$F$3)</f>
        <v>2.0934615624999999</v>
      </c>
      <c r="BG83" s="63">
        <f>'WORKING WHOLESALE GRID'!Q14-('WORKING WHOLESALE GRID'!Q14*'READ THIS FIRST'!$F$3)</f>
        <v>2.4208078124999997</v>
      </c>
      <c r="BH83" s="63">
        <f>'WORKING WHOLESALE GRID'!R14-('WORKING WHOLESALE GRID'!R14*'READ THIS FIRST'!$F$3)</f>
        <v>2.7461650000000013</v>
      </c>
      <c r="BI83" s="63">
        <f>'WORKING WHOLESALE GRID'!S14-('WORKING WHOLESALE GRID'!S14*'READ THIS FIRST'!$F$3)</f>
        <v>2.3934615624999998</v>
      </c>
      <c r="BJ83" s="63">
        <f>'WORKING WHOLESALE GRID'!T14-('WORKING WHOLESALE GRID'!T14*'READ THIS FIRST'!$F$3)</f>
        <v>2.0934615624999999</v>
      </c>
      <c r="BK83" s="63">
        <f>'WORKING WHOLESALE GRID'!U14-('WORKING WHOLESALE GRID'!U14*'READ THIS FIRST'!$F$3)</f>
        <v>2.4208078124999997</v>
      </c>
      <c r="BL83" s="63">
        <f>'WORKING WHOLESALE GRID'!V14-('WORKING WHOLESALE GRID'!V14*'READ THIS FIRST'!$F$3)</f>
        <v>2.7461650000000013</v>
      </c>
      <c r="BM83" s="63">
        <f>'WORKING WHOLESALE GRID'!W14-('WORKING WHOLESALE GRID'!W14*'READ THIS FIRST'!$F$3)</f>
        <v>3.0795318750000007</v>
      </c>
      <c r="BN83" s="63">
        <f>'WORKING WHOLESALE GRID'!X14-('WORKING WHOLESALE GRID'!X14*'READ THIS FIRST'!$F$3)</f>
        <v>2.7208078124999995</v>
      </c>
      <c r="BO83" s="63">
        <f>'WORKING WHOLESALE GRID'!Y14-('WORKING WHOLESALE GRID'!Y14*'READ THIS FIRST'!$F$3)</f>
        <v>2.4208078124999997</v>
      </c>
      <c r="BP83" s="63">
        <f>'WORKING WHOLESALE GRID'!Z14-('WORKING WHOLESALE GRID'!Z14*'READ THIS FIRST'!$F$3)</f>
        <v>2.7461650000000013</v>
      </c>
      <c r="BQ83" s="63">
        <f>'WORKING WHOLESALE GRID'!AA14-('WORKING WHOLESALE GRID'!AA14*'READ THIS FIRST'!$F$3)</f>
        <v>3.0795318750000007</v>
      </c>
      <c r="BR83" s="63">
        <f>'WORKING WHOLESALE GRID'!AB14-('WORKING WHOLESALE GRID'!AB14*'READ THIS FIRST'!$F$3)</f>
        <v>3.4159209375000001</v>
      </c>
      <c r="BS83" s="63">
        <f>'WORKING WHOLESALE GRID'!AC14-('WORKING WHOLESALE GRID'!AC14*'READ THIS FIRST'!$F$3)</f>
        <v>3.0461650000000011</v>
      </c>
      <c r="BT83" s="63">
        <f>'WORKING WHOLESALE GRID'!AD14-('WORKING WHOLESALE GRID'!AD14*'READ THIS FIRST'!$F$3)</f>
        <v>2.7461650000000013</v>
      </c>
      <c r="BU83" s="63">
        <f>'WORKING WHOLESALE GRID'!AE14-('WORKING WHOLESALE GRID'!AE14*'READ THIS FIRST'!$F$3)</f>
        <v>3.0795318750000007</v>
      </c>
      <c r="BV83" s="63">
        <f>'WORKING WHOLESALE GRID'!AF14-('WORKING WHOLESALE GRID'!AF14*'READ THIS FIRST'!$F$3)</f>
        <v>3.4159209375000001</v>
      </c>
      <c r="BW83" s="63">
        <f>'WORKING WHOLESALE GRID'!AG14-('WORKING WHOLESALE GRID'!AG14*'READ THIS FIRST'!$F$3)</f>
        <v>3.6994581249999996</v>
      </c>
      <c r="BX83" s="63">
        <f>'WORKING WHOLESALE GRID'!AH14-('WORKING WHOLESALE GRID'!AH14*'READ THIS FIRST'!$F$3)</f>
        <v>3.3795318750000005</v>
      </c>
      <c r="BY83" s="63">
        <f>'WORKING WHOLESALE GRID'!AI14-('WORKING WHOLESALE GRID'!AI14*'READ THIS FIRST'!$F$3)</f>
        <v>3.0795318750000007</v>
      </c>
      <c r="BZ83" s="63">
        <f>'WORKING WHOLESALE GRID'!AJ14-('WORKING WHOLESALE GRID'!AJ14*'READ THIS FIRST'!$F$3)</f>
        <v>3.4159209375000001</v>
      </c>
      <c r="CA83" s="63">
        <f>'WORKING WHOLESALE GRID'!AK14-('WORKING WHOLESALE GRID'!AK14*'READ THIS FIRST'!$F$3)</f>
        <v>3.6994581249999996</v>
      </c>
      <c r="CB83" s="63">
        <f>'WORKING WHOLESALE GRID'!AL14-('WORKING WHOLESALE GRID'!AL14*'READ THIS FIRST'!$F$3)</f>
        <v>3.9854953124999994</v>
      </c>
      <c r="CC83" s="63">
        <f>'WORKING WHOLESALE GRID'!AM14-('WORKING WHOLESALE GRID'!AM14*'READ THIS FIRST'!$F$3)</f>
        <v>3.7159209375</v>
      </c>
      <c r="CD83" s="63">
        <f>'WORKING WHOLESALE GRID'!AN14-('WORKING WHOLESALE GRID'!AN14*'READ THIS FIRST'!$F$3)</f>
        <v>3.4159209375000001</v>
      </c>
      <c r="CE83" s="63">
        <f>'WORKING WHOLESALE GRID'!AO14-('WORKING WHOLESALE GRID'!AO14*'READ THIS FIRST'!$F$3)</f>
        <v>3.6994581249999996</v>
      </c>
      <c r="CF83" s="63">
        <f>'WORKING WHOLESALE GRID'!AP14-('WORKING WHOLESALE GRID'!AP14*'READ THIS FIRST'!$F$3)</f>
        <v>3.9854953124999994</v>
      </c>
      <c r="CG83" s="63">
        <f>'WORKING WHOLESALE GRID'!AQ14-('WORKING WHOLESALE GRID'!AQ14*'READ THIS FIRST'!$F$3)</f>
        <v>4.2740324999999997</v>
      </c>
      <c r="CH83" s="63">
        <f>'WORKING WHOLESALE GRID'!AR14-('WORKING WHOLESALE GRID'!AR14*'READ THIS FIRST'!$F$3)</f>
        <v>3.9994581249999994</v>
      </c>
      <c r="CI83" s="63">
        <f>'WORKING WHOLESALE GRID'!AS14-('WORKING WHOLESALE GRID'!AS14*'READ THIS FIRST'!$F$3)</f>
        <v>3.6994581249999996</v>
      </c>
      <c r="CJ83" s="63">
        <f>'WORKING WHOLESALE GRID'!AT14-('WORKING WHOLESALE GRID'!AT14*'READ THIS FIRST'!$F$3)</f>
        <v>3.9854953124999994</v>
      </c>
      <c r="CK83" s="63">
        <f>'WORKING WHOLESALE GRID'!AU14-('WORKING WHOLESALE GRID'!AU14*'READ THIS FIRST'!$F$3)</f>
        <v>4.2740324999999997</v>
      </c>
      <c r="CL83" s="63">
        <f>'WORKING WHOLESALE GRID'!AV14-('WORKING WHOLESALE GRID'!AV14*'READ THIS FIRST'!$F$3)</f>
        <v>4.5650696874999994</v>
      </c>
      <c r="CM83" s="63">
        <f>'WORKING WHOLESALE GRID'!AW14-('WORKING WHOLESALE GRID'!AW14*'READ THIS FIRST'!$F$3)</f>
        <v>4.2854953125000002</v>
      </c>
      <c r="CN83" s="63">
        <f>'WORKING WHOLESALE GRID'!AX14-('WORKING WHOLESALE GRID'!AX14*'READ THIS FIRST'!$F$3)</f>
        <v>3.9854953124999994</v>
      </c>
      <c r="CO83" s="63">
        <f>'WORKING WHOLESALE GRID'!AY14-('WORKING WHOLESALE GRID'!AY14*'READ THIS FIRST'!$F$3)</f>
        <v>4.2740324999999997</v>
      </c>
      <c r="CP83" s="63">
        <f>'WORKING WHOLESALE GRID'!AZ14-('WORKING WHOLESALE GRID'!AZ14*'READ THIS FIRST'!$F$3)</f>
        <v>4.5650696874999994</v>
      </c>
      <c r="CQ83" s="63"/>
      <c r="CR83" s="63">
        <f>'WORKING WHOLESALE GRID'!BB14-('WORKING WHOLESALE GRID'!BB14*'READ THIS FIRST'!$F$3)</f>
        <v>4.9740324999999999</v>
      </c>
      <c r="CS83" s="63">
        <f>'WORKING WHOLESALE GRID'!BC14-('WORKING WHOLESALE GRID'!BC14*'READ THIS FIRST'!$F$3)</f>
        <v>1.197431228761872</v>
      </c>
      <c r="CT83" s="63">
        <f>'WORKING WHOLESALE GRID'!BD14-('WORKING WHOLESALE GRID'!BD14*'READ THIS FIRST'!$F$3)</f>
        <v>1.5232826272765394</v>
      </c>
      <c r="CU83" s="63">
        <f>'WORKING WHOLESALE GRID'!BE14-('WORKING WHOLESALE GRID'!BE14*'READ THIS FIRST'!$F$3)</f>
        <v>1.8507009614246326</v>
      </c>
      <c r="CV83" s="63">
        <f>'WORKING WHOLESALE GRID'!BF14-('WORKING WHOLESALE GRID'!BF14*'READ THIS FIRST'!$F$3)</f>
        <v>2.1844232280811511</v>
      </c>
      <c r="CW83" s="63">
        <f>'WORKING WHOLESALE GRID'!BG14-('WORKING WHOLESALE GRID'!BG14*'READ THIS FIRST'!$F$3)</f>
        <v>2.0232826272765392</v>
      </c>
      <c r="CX83" s="63">
        <f>'WORKING WHOLESALE GRID'!BH14-('WORKING WHOLESALE GRID'!BH14*'READ THIS FIRST'!$F$3)</f>
        <v>2.7023352182176774</v>
      </c>
      <c r="CY83" s="63">
        <f>'WORKING WHOLESALE GRID'!BI14-('WORKING WHOLESALE GRID'!BI14*'READ THIS FIRST'!$F$3)</f>
        <v>1.5232826272765394</v>
      </c>
      <c r="CZ83" s="63">
        <f>'WORKING WHOLESALE GRID'!BJ14-('WORKING WHOLESALE GRID'!BJ14*'READ THIS FIRST'!$F$3)</f>
        <v>1.8507009614246326</v>
      </c>
      <c r="DA83" s="63">
        <f>'WORKING WHOLESALE GRID'!BK14-('WORKING WHOLESALE GRID'!BK14*'READ THIS FIRST'!$F$3)</f>
        <v>2.1844232280811511</v>
      </c>
      <c r="DB83" s="63">
        <f>'WORKING WHOLESALE GRID'!BL14-('WORKING WHOLESALE GRID'!BL14*'READ THIS FIRST'!$F$3)</f>
        <v>2.5212538647460931</v>
      </c>
      <c r="DC83" s="63">
        <f>'WORKING WHOLESALE GRID'!BM14-('WORKING WHOLESALE GRID'!BM14*'READ THIS FIRST'!$F$3)</f>
        <v>2.3507009614246326</v>
      </c>
      <c r="DD83" s="63">
        <f>'WORKING WHOLESALE GRID'!BN14-('WORKING WHOLESALE GRID'!BN14*'READ THIS FIRST'!$F$3)</f>
        <v>1.8507009614246326</v>
      </c>
      <c r="DE83" s="63">
        <f>'WORKING WHOLESALE GRID'!BO14-('WORKING WHOLESALE GRID'!BO14*'READ THIS FIRST'!$F$3)</f>
        <v>2.1844232280811511</v>
      </c>
      <c r="DF83" s="63">
        <f>'WORKING WHOLESALE GRID'!BP14-('WORKING WHOLESALE GRID'!BP14*'READ THIS FIRST'!$F$3)</f>
        <v>2.5212538647460931</v>
      </c>
      <c r="DG83" s="63">
        <f>'WORKING WHOLESALE GRID'!BQ14-('WORKING WHOLESALE GRID'!BQ14*'READ THIS FIRST'!$F$3)</f>
        <v>2.857935558919463</v>
      </c>
      <c r="DH83" s="63">
        <f>'WORKING WHOLESALE GRID'!BR14-('WORKING WHOLESALE GRID'!BR14*'READ THIS FIRST'!$F$3)</f>
        <v>2.6844232280811502</v>
      </c>
      <c r="DI83" s="63">
        <f>'WORKING WHOLESALE GRID'!BS14-('WORKING WHOLESALE GRID'!BS14*'READ THIS FIRST'!$F$3)</f>
        <v>2.1844232280811511</v>
      </c>
      <c r="DJ83" s="63">
        <f>'WORKING WHOLESALE GRID'!BT14-('WORKING WHOLESALE GRID'!BT14*'READ THIS FIRST'!$F$3)</f>
        <v>2.5212538647460931</v>
      </c>
      <c r="DK83" s="63">
        <f>'WORKING WHOLESALE GRID'!BU14-('WORKING WHOLESALE GRID'!BU14*'READ THIS FIRST'!$F$3)</f>
        <v>2.857935558919463</v>
      </c>
      <c r="DL83" s="63">
        <f>'WORKING WHOLESALE GRID'!BV14-('WORKING WHOLESALE GRID'!BV14*'READ THIS FIRST'!$F$3)</f>
        <v>3.1992493043512571</v>
      </c>
      <c r="DM83" s="63">
        <f>'WORKING WHOLESALE GRID'!BW14-('WORKING WHOLESALE GRID'!BW14*'READ THIS FIRST'!$F$3)</f>
        <v>3.0212538647460931</v>
      </c>
      <c r="DN83" s="63">
        <f>'WORKING WHOLESALE GRID'!BX14-('WORKING WHOLESALE GRID'!BX14*'READ THIS FIRST'!$F$3)</f>
        <v>2.5212538647460931</v>
      </c>
      <c r="DO83" s="63">
        <f>'WORKING WHOLESALE GRID'!BY14-('WORKING WHOLESALE GRID'!BY14*'READ THIS FIRST'!$F$3)</f>
        <v>2.857935558919463</v>
      </c>
      <c r="DP83" s="63">
        <f>'WORKING WHOLESALE GRID'!BZ14-('WORKING WHOLESALE GRID'!BZ14*'READ THIS FIRST'!$F$3)</f>
        <v>3.1992493043512571</v>
      </c>
      <c r="DQ83" s="63">
        <f>'WORKING WHOLESALE GRID'!CA14-('WORKING WHOLESALE GRID'!CA14*'READ THIS FIRST'!$F$3)</f>
        <v>3.5453815088539753</v>
      </c>
      <c r="DR83" s="63">
        <f>'WORKING WHOLESALE GRID'!CB14-('WORKING WHOLESALE GRID'!CB14*'READ THIS FIRST'!$F$3)</f>
        <v>3.357935558919463</v>
      </c>
      <c r="DS83" s="63">
        <f>'WORKING WHOLESALE GRID'!CC14-('WORKING WHOLESALE GRID'!CC14*'READ THIS FIRST'!$F$3)</f>
        <v>2.857935558919463</v>
      </c>
      <c r="DT83" s="63">
        <f>'WORKING WHOLESALE GRID'!CD14-('WORKING WHOLESALE GRID'!CD14*'READ THIS FIRST'!$F$3)</f>
        <v>3.1992493043512571</v>
      </c>
      <c r="DU83" s="63">
        <f>'WORKING WHOLESALE GRID'!CE14-('WORKING WHOLESALE GRID'!CE14*'READ THIS FIRST'!$F$3)</f>
        <v>3.5453815088539753</v>
      </c>
      <c r="DV83" s="63">
        <f>'WORKING WHOLESALE GRID'!CF14-('WORKING WHOLESALE GRID'!CF14*'READ THIS FIRST'!$F$3)</f>
        <v>3.8426339924636186</v>
      </c>
      <c r="DW83" s="63">
        <f>'WORKING WHOLESALE GRID'!CG14-('WORKING WHOLESALE GRID'!CG14*'READ THIS FIRST'!$F$3)</f>
        <v>3.6992493043512571</v>
      </c>
      <c r="DX83" s="63">
        <f>'WORKING WHOLESALE GRID'!CH14-('WORKING WHOLESALE GRID'!CH14*'READ THIS FIRST'!$F$3)</f>
        <v>3.1992493043512571</v>
      </c>
      <c r="DY83" s="63">
        <f>'WORKING WHOLESALE GRID'!CI14-('WORKING WHOLESALE GRID'!CI14*'READ THIS FIRST'!$F$3)</f>
        <v>3.5453815088539753</v>
      </c>
      <c r="DZ83" s="63">
        <f>'WORKING WHOLESALE GRID'!CJ14-('WORKING WHOLESALE GRID'!CJ14*'READ THIS FIRST'!$F$3)</f>
        <v>3.8426339924636186</v>
      </c>
      <c r="EA83" s="63">
        <f>'WORKING WHOLESALE GRID'!CK14-('WORKING WHOLESALE GRID'!CK14*'READ THIS FIRST'!$F$3)</f>
        <v>4.1425089760732616</v>
      </c>
      <c r="EB83" s="63">
        <f>'WORKING WHOLESALE GRID'!CL14-('WORKING WHOLESALE GRID'!CL14*'READ THIS FIRST'!$F$3)</f>
        <v>4.0453815088539749</v>
      </c>
      <c r="EC83" s="63">
        <f>'WORKING WHOLESALE GRID'!CM14-('WORKING WHOLESALE GRID'!CM14*'READ THIS FIRST'!$F$3)</f>
        <v>3.5453815088539753</v>
      </c>
      <c r="ED83" s="63">
        <f>'WORKING WHOLESALE GRID'!CN14-('WORKING WHOLESALE GRID'!CN14*'READ THIS FIRST'!$F$3)</f>
        <v>3.8426339924636186</v>
      </c>
      <c r="EE83" s="63">
        <f>'WORKING WHOLESALE GRID'!CO14-('WORKING WHOLESALE GRID'!CO14*'READ THIS FIRST'!$F$3)</f>
        <v>4.1425089760732616</v>
      </c>
      <c r="EF83" s="63">
        <f>'WORKING WHOLESALE GRID'!CP14-('WORKING WHOLESALE GRID'!CP14*'READ THIS FIRST'!$F$3)</f>
        <v>4.4450064596829044</v>
      </c>
      <c r="EG83" s="63">
        <f>'WORKING WHOLESALE GRID'!CQ14-('WORKING WHOLESALE GRID'!CQ14*'READ THIS FIRST'!$F$3)</f>
        <v>4.3426339924636181</v>
      </c>
      <c r="EH83" s="63">
        <f>'WORKING WHOLESALE GRID'!CR14-('WORKING WHOLESALE GRID'!CR14*'READ THIS FIRST'!$F$3)</f>
        <v>3.8426339924636186</v>
      </c>
      <c r="EI83" s="63">
        <f>'WORKING WHOLESALE GRID'!CS14-('WORKING WHOLESALE GRID'!CS14*'READ THIS FIRST'!$F$3)</f>
        <v>4.1425089760732616</v>
      </c>
      <c r="EJ83" s="63">
        <f>'WORKING WHOLESALE GRID'!CT14-('WORKING WHOLESALE GRID'!CT14*'READ THIS FIRST'!$F$3)</f>
        <v>4.4450064596829044</v>
      </c>
      <c r="EK83" s="63">
        <f>'WORKING WHOLESALE GRID'!CU14-('WORKING WHOLESALE GRID'!CU14*'READ THIS FIRST'!$F$3)</f>
        <v>4.7501264432925465</v>
      </c>
      <c r="EL83" s="63">
        <f>'WORKING WHOLESALE GRID'!CV14-('WORKING WHOLESALE GRID'!CV14*'READ THIS FIRST'!$F$3)</f>
        <v>4.6425089760732616</v>
      </c>
      <c r="EM83" s="63">
        <f>'WORKING WHOLESALE GRID'!CW14-('WORKING WHOLESALE GRID'!CW14*'READ THIS FIRST'!$F$3)</f>
        <v>4.1425089760732616</v>
      </c>
      <c r="EN83" s="63">
        <f>'WORKING WHOLESALE GRID'!CX14-('WORKING WHOLESALE GRID'!CX14*'READ THIS FIRST'!$F$3)</f>
        <v>4.4450064596829044</v>
      </c>
      <c r="EO83" s="63">
        <f>'WORKING WHOLESALE GRID'!CY14-('WORKING WHOLESALE GRID'!CY14*'READ THIS FIRST'!$F$3)</f>
        <v>4.7501264432925465</v>
      </c>
      <c r="EP83" s="63"/>
      <c r="EQ83" s="63">
        <f>'WORKING WHOLESALE GRID'!DA14-('WORKING WHOLESALE GRID'!DA14*'READ THIS FIRST'!$F$3)</f>
        <v>4.9450064596829044</v>
      </c>
      <c r="ER83" s="63">
        <f>'WORKING WHOLESALE GRID'!DB14-('WORKING WHOLESALE GRID'!DB14*'READ THIS FIRST'!$F$3)</f>
        <v>1.3143992696767768</v>
      </c>
      <c r="ES83" s="63">
        <f>'WORKING WHOLESALE GRID'!DC14-('WORKING WHOLESALE GRID'!DC14*'READ THIS FIRST'!$F$3)</f>
        <v>1.6542683100758273</v>
      </c>
      <c r="ET83" s="63">
        <f>'WORKING WHOLESALE GRID'!DD14-('WORKING WHOLESALE GRID'!DD14*'READ THIS FIRST'!$F$3)</f>
        <v>2.0021759612132355</v>
      </c>
      <c r="EU83" s="63">
        <f>'WORKING WHOLESALE GRID'!DE14-('WORKING WHOLESALE GRID'!DE14*'READ THIS FIRST'!$F$3)</f>
        <v>2.3533520355890012</v>
      </c>
      <c r="EV83" s="63">
        <f>'WORKING WHOLESALE GRID'!DF14-('WORKING WHOLESALE GRID'!DF14*'READ THIS FIRST'!$F$3)</f>
        <v>1.9542683100758274</v>
      </c>
      <c r="EW83" s="63">
        <f>'WORKING WHOLESALE GRID'!DG14-('WORKING WHOLESALE GRID'!DG14*'READ THIS FIRST'!$F$3)</f>
        <v>2.9296782306219362</v>
      </c>
      <c r="EX83" s="63">
        <f>'WORKING WHOLESALE GRID'!DH14-('WORKING WHOLESALE GRID'!DH14*'READ THIS FIRST'!$F$3)</f>
        <v>1.6542683100758273</v>
      </c>
      <c r="EY83" s="63">
        <f>'WORKING WHOLESALE GRID'!DI14-('WORKING WHOLESALE GRID'!DI14*'READ THIS FIRST'!$F$3)</f>
        <v>2.0021759612132355</v>
      </c>
      <c r="EZ83" s="63">
        <f>'WORKING WHOLESALE GRID'!DJ14-('WORKING WHOLESALE GRID'!DJ14*'READ THIS FIRST'!$F$3)</f>
        <v>2.3533520355890012</v>
      </c>
      <c r="FA83" s="63">
        <f>'WORKING WHOLESALE GRID'!DK14-('WORKING WHOLESALE GRID'!DK14*'READ THIS FIRST'!$F$3)</f>
        <v>2.707796533203124</v>
      </c>
      <c r="FB83" s="63">
        <f>'WORKING WHOLESALE GRID'!DL14-('WORKING WHOLESALE GRID'!DL14*'READ THIS FIRST'!$F$3)</f>
        <v>3.0021759612132355</v>
      </c>
      <c r="FC83" s="63">
        <f>'WORKING WHOLESALE GRID'!DM14-('WORKING WHOLESALE GRID'!DM14*'READ THIS FIRST'!$F$3)</f>
        <v>2.0021759612132355</v>
      </c>
      <c r="FD83" s="63">
        <f>'WORKING WHOLESALE GRID'!DN14-('WORKING WHOLESALE GRID'!DN14*'READ THIS FIRST'!$F$3)</f>
        <v>2.3533520355890012</v>
      </c>
      <c r="FE83" s="63">
        <f>'WORKING WHOLESALE GRID'!DO14-('WORKING WHOLESALE GRID'!DO14*'READ THIS FIRST'!$F$3)</f>
        <v>2.707796533203124</v>
      </c>
      <c r="FF83" s="63">
        <f>'WORKING WHOLESALE GRID'!DP14-('WORKING WHOLESALE GRID'!DP14*'READ THIS FIRST'!$F$3)</f>
        <v>3.0655094540556069</v>
      </c>
      <c r="FG83" s="63">
        <f>'WORKING WHOLESALE GRID'!DQ14-('WORKING WHOLESALE GRID'!DQ14*'READ THIS FIRST'!$F$3)</f>
        <v>3.3533520355890012</v>
      </c>
      <c r="FH83" s="63">
        <f>'WORKING WHOLESALE GRID'!DR14-('WORKING WHOLESALE GRID'!DR14*'READ THIS FIRST'!$F$3)</f>
        <v>2.3533520355890012</v>
      </c>
      <c r="FI83" s="63">
        <f>'WORKING WHOLESALE GRID'!DS14-('WORKING WHOLESALE GRID'!DS14*'READ THIS FIRST'!$F$3)</f>
        <v>2.707796533203124</v>
      </c>
      <c r="FJ83" s="63">
        <f>'WORKING WHOLESALE GRID'!DT14-('WORKING WHOLESALE GRID'!DT14*'READ THIS FIRST'!$F$3)</f>
        <v>3.0655094540556069</v>
      </c>
      <c r="FK83" s="63">
        <f>'WORKING WHOLESALE GRID'!DU14-('WORKING WHOLESALE GRID'!DU14*'READ THIS FIRST'!$F$3)</f>
        <v>3.4215816731464459</v>
      </c>
      <c r="FL83" s="63">
        <f>'WORKING WHOLESALE GRID'!DV14-('WORKING WHOLESALE GRID'!DV14*'READ THIS FIRST'!$F$3)</f>
        <v>3.7077965332031235</v>
      </c>
      <c r="FM83" s="63">
        <f>'WORKING WHOLESALE GRID'!DW14-('WORKING WHOLESALE GRID'!DW14*'READ THIS FIRST'!$F$3)</f>
        <v>2.707796533203124</v>
      </c>
      <c r="FN83" s="63">
        <f>'WORKING WHOLESALE GRID'!DX14-('WORKING WHOLESALE GRID'!DX14*'READ THIS FIRST'!$F$3)</f>
        <v>3.0655094540556069</v>
      </c>
      <c r="FO83" s="63">
        <f>'WORKING WHOLESALE GRID'!DY14-('WORKING WHOLESALE GRID'!DY14*'READ THIS FIRST'!$F$3)</f>
        <v>3.4215816731464459</v>
      </c>
      <c r="FP83" s="63">
        <f>'WORKING WHOLESALE GRID'!DZ14-('WORKING WHOLESALE GRID'!DZ14*'READ THIS FIRST'!$F$3)</f>
        <v>3.7858082842256442</v>
      </c>
      <c r="FQ83" s="63">
        <f>'WORKING WHOLESALE GRID'!EA14-('WORKING WHOLESALE GRID'!EA14*'READ THIS FIRST'!$F$3)</f>
        <v>4.065509454055606</v>
      </c>
      <c r="FR83" s="63">
        <f>'WORKING WHOLESALE GRID'!EB14-('WORKING WHOLESALE GRID'!EB14*'READ THIS FIRST'!$F$3)</f>
        <v>3.0655094540556069</v>
      </c>
      <c r="FS83" s="63">
        <f>'WORKING WHOLESALE GRID'!EC14-('WORKING WHOLESALE GRID'!EC14*'READ THIS FIRST'!$F$3)</f>
        <v>3.4215816731464459</v>
      </c>
      <c r="FT83" s="63">
        <f>'WORKING WHOLESALE GRID'!ED14-('WORKING WHOLESALE GRID'!ED14*'READ THIS FIRST'!$F$3)</f>
        <v>3.7858082842256442</v>
      </c>
      <c r="FU83" s="63">
        <f>'WORKING WHOLESALE GRID'!EE14-('WORKING WHOLESALE GRID'!EE14*'READ THIS FIRST'!$F$3)</f>
        <v>4.1085320320389105</v>
      </c>
      <c r="FV83" s="63">
        <f>'WORKING WHOLESALE GRID'!EF14-('WORKING WHOLESALE GRID'!EF14*'READ THIS FIRST'!$F$3)</f>
        <v>4.4215816731464468</v>
      </c>
      <c r="FW83" s="63">
        <f>'WORKING WHOLESALE GRID'!EG14-('WORKING WHOLESALE GRID'!EG14*'READ THIS FIRST'!$F$3)</f>
        <v>3.4215816731464459</v>
      </c>
      <c r="FX83" s="63">
        <f>'WORKING WHOLESALE GRID'!EH14-('WORKING WHOLESALE GRID'!EH14*'READ THIS FIRST'!$F$3)</f>
        <v>3.7858082842256442</v>
      </c>
      <c r="FY83" s="63">
        <f>'WORKING WHOLESALE GRID'!EI14-('WORKING WHOLESALE GRID'!EI14*'READ THIS FIRST'!$F$3)</f>
        <v>4.1085320320389105</v>
      </c>
      <c r="FZ83" s="63">
        <f>'WORKING WHOLESALE GRID'!EJ14-('WORKING WHOLESALE GRID'!EJ14*'READ THIS FIRST'!$F$3)</f>
        <v>4.4341057798521764</v>
      </c>
      <c r="GA83" s="63">
        <f>'WORKING WHOLESALE GRID'!EK14-('WORKING WHOLESALE GRID'!EK14*'READ THIS FIRST'!$F$3)</f>
        <v>4.7858082842256442</v>
      </c>
      <c r="GB83" s="63">
        <f>'WORKING WHOLESALE GRID'!EL14-('WORKING WHOLESALE GRID'!EL14*'READ THIS FIRST'!$F$3)</f>
        <v>3.7858082842256442</v>
      </c>
      <c r="GC83" s="63">
        <f>'WORKING WHOLESALE GRID'!EM14-('WORKING WHOLESALE GRID'!EM14*'READ THIS FIRST'!$F$3)</f>
        <v>4.1085320320389105</v>
      </c>
      <c r="GD83" s="63">
        <f>'WORKING WHOLESALE GRID'!EN14-('WORKING WHOLESALE GRID'!EN14*'READ THIS FIRST'!$F$3)</f>
        <v>4.4341057798521764</v>
      </c>
      <c r="GE83" s="63">
        <f>'WORKING WHOLESALE GRID'!EO14-('WORKING WHOLESALE GRID'!EO14*'READ THIS FIRST'!$F$3)</f>
        <v>4.7625295276654409</v>
      </c>
      <c r="GF83" s="63">
        <f>'WORKING WHOLESALE GRID'!EP14-('WORKING WHOLESALE GRID'!EP14*'READ THIS FIRST'!$F$3)</f>
        <v>5.1085320320389105</v>
      </c>
      <c r="GG83" s="63">
        <f>'WORKING WHOLESALE GRID'!EQ14-('WORKING WHOLESALE GRID'!EQ14*'READ THIS FIRST'!$F$3)</f>
        <v>4.1085320320389105</v>
      </c>
      <c r="GH83" s="63">
        <f>'WORKING WHOLESALE GRID'!ER14-('WORKING WHOLESALE GRID'!ER14*'READ THIS FIRST'!$F$3)</f>
        <v>4.4341057798521764</v>
      </c>
      <c r="GI83" s="63">
        <f>'WORKING WHOLESALE GRID'!ES14-('WORKING WHOLESALE GRID'!ES14*'READ THIS FIRST'!$F$3)</f>
        <v>4.7625295276654409</v>
      </c>
      <c r="GJ83" s="63">
        <f>'WORKING WHOLESALE GRID'!ET14-('WORKING WHOLESALE GRID'!ET14*'READ THIS FIRST'!$F$3)</f>
        <v>5.0938032754787068</v>
      </c>
      <c r="GK83" s="63">
        <f>'WORKING WHOLESALE GRID'!EU14-('WORKING WHOLESALE GRID'!EU14*'READ THIS FIRST'!$F$3)</f>
        <v>5.4341057798521764</v>
      </c>
      <c r="GL83" s="63">
        <f>'WORKING WHOLESALE GRID'!EV14-('WORKING WHOLESALE GRID'!EV14*'READ THIS FIRST'!$F$3)</f>
        <v>4.4341057798521764</v>
      </c>
      <c r="GM83" s="63">
        <f>'WORKING WHOLESALE GRID'!EW14-('WORKING WHOLESALE GRID'!EW14*'READ THIS FIRST'!$F$3)</f>
        <v>4.7625295276654409</v>
      </c>
      <c r="GN83" s="63">
        <f>'WORKING WHOLESALE GRID'!EX14-('WORKING WHOLESALE GRID'!EX14*'READ THIS FIRST'!$F$3)</f>
        <v>5.0938032754787068</v>
      </c>
      <c r="GO83" s="63"/>
      <c r="GP83" s="63">
        <f>'WORKING WHOLESALE GRID'!EZ14-('WORKING WHOLESALE GRID'!EZ14*'READ THIS FIRST'!$F$3)</f>
        <v>5.7625295276654409</v>
      </c>
      <c r="GQ83" s="63">
        <f>'WORKING WHOLESALE GRID'!FA14-('WORKING WHOLESALE GRID'!FA14*'READ THIS FIRST'!$F$3)</f>
        <v>1.8209643401525351</v>
      </c>
      <c r="GR83" s="63">
        <f>'WORKING WHOLESALE GRID'!FB14-('WORKING WHOLESALE GRID'!FB14*'READ THIS FIRST'!$F$3)</f>
        <v>2.2316344567139428</v>
      </c>
      <c r="GS83" s="63">
        <f>'WORKING WHOLESALE GRID'!FC14-('WORKING WHOLESALE GRID'!FC14*'READ THIS FIRST'!$F$3)</f>
        <v>2.6492575414090904</v>
      </c>
      <c r="GT83" s="63">
        <f>'WORKING WHOLESALE GRID'!FD14-('WORKING WHOLESALE GRID'!FD14*'READ THIS FIRST'!$F$3)</f>
        <v>3.0707925707379822</v>
      </c>
      <c r="GU83" s="63">
        <f>'WORKING WHOLESALE GRID'!FE14-('WORKING WHOLESALE GRID'!FE14*'READ THIS FIRST'!$F$3)</f>
        <v>4.2316344567139428</v>
      </c>
      <c r="GV83" s="63">
        <f>'WORKING WHOLESALE GRID'!FF14-('WORKING WHOLESALE GRID'!FF14*'READ THIS FIRST'!$F$3)</f>
        <v>3.9090595636054197</v>
      </c>
      <c r="GW83" s="63">
        <f>'WORKING WHOLESALE GRID'!FG14-('WORKING WHOLESALE GRID'!FG14*'READ THIS FIRST'!$F$3)</f>
        <v>2.2316344567139428</v>
      </c>
      <c r="GX83" s="63">
        <f>'WORKING WHOLESALE GRID'!FH14-('WORKING WHOLESALE GRID'!FH14*'READ THIS FIRST'!$F$3)</f>
        <v>2.6492575414090904</v>
      </c>
      <c r="GY83" s="63">
        <f>'WORKING WHOLESALE GRID'!FI14-('WORKING WHOLESALE GRID'!FI14*'READ THIS FIRST'!$F$3)</f>
        <v>3.0707925707379822</v>
      </c>
      <c r="GZ83" s="63">
        <f>'WORKING WHOLESALE GRID'!FJ14-('WORKING WHOLESALE GRID'!FJ14*'READ THIS FIRST'!$F$3)</f>
        <v>3.4962395447006127</v>
      </c>
      <c r="HA83" s="63">
        <f>'WORKING WHOLESALE GRID'!FK14-('WORKING WHOLESALE GRID'!FK14*'READ THIS FIRST'!$F$3)</f>
        <v>4.6492575414090904</v>
      </c>
      <c r="HB83" s="63">
        <f>'WORKING WHOLESALE GRID'!FL14-('WORKING WHOLESALE GRID'!FL14*'READ THIS FIRST'!$F$3)</f>
        <v>2.6492575414090904</v>
      </c>
      <c r="HC83" s="63">
        <f>'WORKING WHOLESALE GRID'!FM14-('WORKING WHOLESALE GRID'!FM14*'READ THIS FIRST'!$F$3)</f>
        <v>3.0707925707379822</v>
      </c>
      <c r="HD83" s="63">
        <f>'WORKING WHOLESALE GRID'!FN14-('WORKING WHOLESALE GRID'!FN14*'READ THIS FIRST'!$F$3)</f>
        <v>3.4962395447006127</v>
      </c>
      <c r="HE83" s="63">
        <f>'WORKING WHOLESALE GRID'!FO14-('WORKING WHOLESALE GRID'!FO14*'READ THIS FIRST'!$F$3)</f>
        <v>3.9224836285469848</v>
      </c>
      <c r="HF83" s="63">
        <f>'WORKING WHOLESALE GRID'!FP14-('WORKING WHOLESALE GRID'!FP14*'READ THIS FIRST'!$F$3)</f>
        <v>5.0707925707379822</v>
      </c>
      <c r="HG83" s="63">
        <f>'WORKING WHOLESALE GRID'!FQ14-('WORKING WHOLESALE GRID'!FQ14*'READ THIS FIRST'!$F$3)</f>
        <v>3.0707925707379822</v>
      </c>
      <c r="HH83" s="63">
        <f>'WORKING WHOLESALE GRID'!FR14-('WORKING WHOLESALE GRID'!FR14*'READ THIS FIRST'!$F$3)</f>
        <v>3.4962395447006127</v>
      </c>
      <c r="HI83" s="63">
        <f>'WORKING WHOLESALE GRID'!FS14-('WORKING WHOLESALE GRID'!FS14*'READ THIS FIRST'!$F$3)</f>
        <v>3.9224836285469848</v>
      </c>
      <c r="HJ83" s="63">
        <f>'WORKING WHOLESALE GRID'!FT14-('WORKING WHOLESALE GRID'!FT14*'READ THIS FIRST'!$F$3)</f>
        <v>4.3557397295270999</v>
      </c>
      <c r="HK83" s="63">
        <f>'WORKING WHOLESALE GRID'!FU14-('WORKING WHOLESALE GRID'!FU14*'READ THIS FIRST'!$F$3)</f>
        <v>5.4962395447006127</v>
      </c>
      <c r="HL83" s="63">
        <f>'WORKING WHOLESALE GRID'!FV14-('WORKING WHOLESALE GRID'!FV14*'READ THIS FIRST'!$F$3)</f>
        <v>3.4962395447006127</v>
      </c>
      <c r="HM83" s="63">
        <f>'WORKING WHOLESALE GRID'!FW14-('WORKING WHOLESALE GRID'!FW14*'READ THIS FIRST'!$F$3)</f>
        <v>3.9224836285469848</v>
      </c>
      <c r="HN83" s="63">
        <f>'WORKING WHOLESALE GRID'!FX14-('WORKING WHOLESALE GRID'!FX14*'READ THIS FIRST'!$F$3)</f>
        <v>4.3557397295270999</v>
      </c>
      <c r="HO83" s="63">
        <f>'WORKING WHOLESALE GRID'!FY14-('WORKING WHOLESALE GRID'!FY14*'READ THIS FIRST'!$F$3)</f>
        <v>4.7897634158909543</v>
      </c>
      <c r="HP83" s="63">
        <f>'WORKING WHOLESALE GRID'!FZ14-('WORKING WHOLESALE GRID'!FZ14*'READ THIS FIRST'!$F$3)</f>
        <v>5.9224836285469848</v>
      </c>
      <c r="HQ83" s="63">
        <f>'WORKING WHOLESALE GRID'!GA14-('WORKING WHOLESALE GRID'!GA14*'READ THIS FIRST'!$F$3)</f>
        <v>3.9224836285469848</v>
      </c>
      <c r="HR83" s="63">
        <f>'WORKING WHOLESALE GRID'!GB14-('WORKING WHOLESALE GRID'!GB14*'READ THIS FIRST'!$F$3)</f>
        <v>4.3557397295270999</v>
      </c>
      <c r="HS83" s="63">
        <f>'WORKING WHOLESALE GRID'!GC14-('WORKING WHOLESALE GRID'!GC14*'READ THIS FIRST'!$F$3)</f>
        <v>4.7897634158909543</v>
      </c>
      <c r="HT83" s="63">
        <f>'WORKING WHOLESALE GRID'!GD14-('WORKING WHOLESALE GRID'!GD14*'READ THIS FIRST'!$F$3)</f>
        <v>5.1281627180782356</v>
      </c>
      <c r="HU83" s="63">
        <f>'WORKING WHOLESALE GRID'!GE14-('WORKING WHOLESALE GRID'!GE14*'READ THIS FIRST'!$F$3)</f>
        <v>6.3557397295270999</v>
      </c>
      <c r="HV83" s="63">
        <f>'WORKING WHOLESALE GRID'!GF14-('WORKING WHOLESALE GRID'!GF14*'READ THIS FIRST'!$F$3)</f>
        <v>4.3557397295270999</v>
      </c>
      <c r="HW83" s="63">
        <f>'WORKING WHOLESALE GRID'!GG14-('WORKING WHOLESALE GRID'!GG14*'READ THIS FIRST'!$F$3)</f>
        <v>4.7897634158909543</v>
      </c>
      <c r="HX83" s="63">
        <f>'WORKING WHOLESALE GRID'!GH14-('WORKING WHOLESALE GRID'!GH14*'READ THIS FIRST'!$F$3)</f>
        <v>5.1281627180782356</v>
      </c>
      <c r="HY83" s="63">
        <f>'WORKING WHOLESALE GRID'!GI14-('WORKING WHOLESALE GRID'!GI14*'READ THIS FIRST'!$F$3)</f>
        <v>5.4695144702655174</v>
      </c>
      <c r="HZ83" s="63">
        <f>'WORKING WHOLESALE GRID'!GJ14-('WORKING WHOLESALE GRID'!GJ14*'READ THIS FIRST'!$F$3)</f>
        <v>6.7897634158909561</v>
      </c>
      <c r="IA83" s="63">
        <f>'WORKING WHOLESALE GRID'!GK14-('WORKING WHOLESALE GRID'!GK14*'READ THIS FIRST'!$F$3)</f>
        <v>4.7897634158909543</v>
      </c>
      <c r="IB83" s="63">
        <f>'WORKING WHOLESALE GRID'!GL14-('WORKING WHOLESALE GRID'!GL14*'READ THIS FIRST'!$F$3)</f>
        <v>5.1281627180782356</v>
      </c>
      <c r="IC83" s="63">
        <f>'WORKING WHOLESALE GRID'!GM14-('WORKING WHOLESALE GRID'!GM14*'READ THIS FIRST'!$F$3)</f>
        <v>5.4695144702655174</v>
      </c>
      <c r="ID83" s="63">
        <f>'WORKING WHOLESALE GRID'!GN14-('WORKING WHOLESALE GRID'!GN14*'READ THIS FIRST'!$F$3)</f>
        <v>5.8138186724528005</v>
      </c>
      <c r="IE83" s="63">
        <f>'WORKING WHOLESALE GRID'!GO14-('WORKING WHOLESALE GRID'!GO14*'READ THIS FIRST'!$F$3)</f>
        <v>7.1281627180782356</v>
      </c>
      <c r="IF83" s="63">
        <f>'WORKING WHOLESALE GRID'!GP14-('WORKING WHOLESALE GRID'!GP14*'READ THIS FIRST'!$F$3)</f>
        <v>5.1281627180782356</v>
      </c>
      <c r="IG83" s="63">
        <f>'WORKING WHOLESALE GRID'!GQ14-('WORKING WHOLESALE GRID'!GQ14*'READ THIS FIRST'!$F$3)</f>
        <v>5.4695144702655174</v>
      </c>
      <c r="IH83" s="63">
        <f>'WORKING WHOLESALE GRID'!GR14-('WORKING WHOLESALE GRID'!GR14*'READ THIS FIRST'!$F$3)</f>
        <v>5.8138186724528005</v>
      </c>
      <c r="II83" s="63">
        <f>'WORKING WHOLESALE GRID'!GS14-('WORKING WHOLESALE GRID'!GS14*'READ THIS FIRST'!$F$3)</f>
        <v>6.1610753246400822</v>
      </c>
      <c r="IJ83" s="63">
        <f>'WORKING WHOLESALE GRID'!GT14-('WORKING WHOLESALE GRID'!GT14*'READ THIS FIRST'!$F$3)</f>
        <v>7.4695144702655165</v>
      </c>
      <c r="IK83" s="63">
        <f>'WORKING WHOLESALE GRID'!GU14-('WORKING WHOLESALE GRID'!GU14*'READ THIS FIRST'!$F$3)</f>
        <v>5.4695144702655174</v>
      </c>
      <c r="IL83" s="63">
        <f>'WORKING WHOLESALE GRID'!GV14-('WORKING WHOLESALE GRID'!GV14*'READ THIS FIRST'!$F$3)</f>
        <v>5.8138186724528005</v>
      </c>
      <c r="IM83" s="63">
        <f>'WORKING WHOLESALE GRID'!GW14-('WORKING WHOLESALE GRID'!GW14*'READ THIS FIRST'!$F$3)</f>
        <v>6.1610753246400822</v>
      </c>
      <c r="IN83" s="63"/>
      <c r="IO83" s="63">
        <f>'WORKING WHOLESALE GRID'!GY14-('WORKING WHOLESALE GRID'!GY14*'READ THIS FIRST'!$F$3)</f>
        <v>7.8138186724527996</v>
      </c>
      <c r="IP83" s="63">
        <f>'WORKING WHOLESALE GRID'!GZ14-('WORKING WHOLESALE GRID'!GZ14*'READ THIS FIRST'!$F$3)</f>
        <v>3.1353636098293123</v>
      </c>
      <c r="IQ83" s="63">
        <f>'WORKING WHOLESALE GRID'!HA14-('WORKING WHOLESALE GRID'!HA14*'READ THIS FIRST'!$F$3)</f>
        <v>3.8859027667897701</v>
      </c>
      <c r="IR83" s="63">
        <f>'WORKING WHOLESALE GRID'!HB14-('WORKING WHOLESALE GRID'!HB14*'READ THIS FIRST'!$F$3)</f>
        <v>4.6514335026223268</v>
      </c>
      <c r="IS83" s="63">
        <f>'WORKING WHOLESALE GRID'!HC14-('WORKING WHOLESALE GRID'!HC14*'READ THIS FIRST'!$F$3)</f>
        <v>5.4241446063269851</v>
      </c>
      <c r="IT83" s="63">
        <f>'WORKING WHOLESALE GRID'!HD14-('WORKING WHOLESALE GRID'!HD14*'READ THIS FIRST'!$F$3)</f>
        <v>6.2859027667897696</v>
      </c>
      <c r="IU83" s="63">
        <f>'WORKING WHOLESALE GRID'!HE14-('WORKING WHOLESALE GRID'!HE14*'READ THIS FIRST'!$F$3)</f>
        <v>6.8387377942273577</v>
      </c>
      <c r="IV83" s="63">
        <f>'WORKING WHOLESALE GRID'!HF14-('WORKING WHOLESALE GRID'!HF14*'READ THIS FIRST'!$F$3)</f>
        <v>3.8859027667897701</v>
      </c>
      <c r="IW83" s="63">
        <f>'WORKING WHOLESALE GRID'!HG14-('WORKING WHOLESALE GRID'!HG14*'READ THIS FIRST'!$F$3)</f>
        <v>4.6514335026223268</v>
      </c>
      <c r="IX83" s="63">
        <f>'WORKING WHOLESALE GRID'!HH14-('WORKING WHOLESALE GRID'!HH14*'READ THIS FIRST'!$F$3)</f>
        <v>5.4241446063269851</v>
      </c>
      <c r="IY83" s="63">
        <f>'WORKING WHOLESALE GRID'!HI14-('WORKING WHOLESALE GRID'!HI14*'READ THIS FIRST'!$F$3)</f>
        <v>6.2040360779037362</v>
      </c>
      <c r="IZ83" s="63">
        <f>'WORKING WHOLESALE GRID'!HJ14-('WORKING WHOLESALE GRID'!HJ14*'READ THIS FIRST'!$F$3)</f>
        <v>7.0514335026223254</v>
      </c>
      <c r="JA83" s="63">
        <f>'WORKING WHOLESALE GRID'!HK14-('WORKING WHOLESALE GRID'!HK14*'READ THIS FIRST'!$F$3)</f>
        <v>4.6514335026223268</v>
      </c>
      <c r="JB83" s="63">
        <f>'WORKING WHOLESALE GRID'!HL14-('WORKING WHOLESALE GRID'!HL14*'READ THIS FIRST'!$F$3)</f>
        <v>5.4241446063269851</v>
      </c>
      <c r="JC83" s="63">
        <f>'WORKING WHOLESALE GRID'!HM14-('WORKING WHOLESALE GRID'!HM14*'READ THIS FIRST'!$F$3)</f>
        <v>6.2040360779037362</v>
      </c>
      <c r="JD83" s="63">
        <f>'WORKING WHOLESALE GRID'!HN14-('WORKING WHOLESALE GRID'!HN14*'READ THIS FIRST'!$F$3)</f>
        <v>6.9879930826025918</v>
      </c>
      <c r="JE83" s="63">
        <f>'WORKING WHOLESALE GRID'!HO14-('WORKING WHOLESALE GRID'!HO14*'READ THIS FIRST'!$F$3)</f>
        <v>7.8241446063269846</v>
      </c>
      <c r="JF83" s="63">
        <f>'WORKING WHOLESALE GRID'!HP14-('WORKING WHOLESALE GRID'!HP14*'READ THIS FIRST'!$F$3)</f>
        <v>5.4241446063269851</v>
      </c>
      <c r="JG83" s="63">
        <f>'WORKING WHOLESALE GRID'!HQ14-('WORKING WHOLESALE GRID'!HQ14*'READ THIS FIRST'!$F$3)</f>
        <v>6.2040360779037362</v>
      </c>
      <c r="JH83" s="63">
        <f>'WORKING WHOLESALE GRID'!HR14-('WORKING WHOLESALE GRID'!HR14*'READ THIS FIRST'!$F$3)</f>
        <v>6.9879930826025918</v>
      </c>
      <c r="JI83" s="63">
        <f>'WORKING WHOLESALE GRID'!HS14-('WORKING WHOLESALE GRID'!HS14*'READ THIS FIRST'!$F$3)</f>
        <v>7.7773214026735467</v>
      </c>
      <c r="JJ83" s="63">
        <f>'WORKING WHOLESALE GRID'!HT14-('WORKING WHOLESALE GRID'!HT14*'READ THIS FIRST'!$F$3)</f>
        <v>8.6040360779037357</v>
      </c>
      <c r="JK83" s="63">
        <f>'WORKING WHOLESALE GRID'!HU14-('WORKING WHOLESALE GRID'!HU14*'READ THIS FIRST'!$F$3)</f>
        <v>6.2040360779037362</v>
      </c>
      <c r="JL83" s="63">
        <f>'WORKING WHOLESALE GRID'!HV14-('WORKING WHOLESALE GRID'!HV14*'READ THIS FIRST'!$F$3)</f>
        <v>6.9879930826025918</v>
      </c>
      <c r="JM83" s="63">
        <f>'WORKING WHOLESALE GRID'!HW14-('WORKING WHOLESALE GRID'!HW14*'READ THIS FIRST'!$F$3)</f>
        <v>7.7773214026735467</v>
      </c>
      <c r="JN83" s="63">
        <f>'WORKING WHOLESALE GRID'!HX14-('WORKING WHOLESALE GRID'!HX14*'READ THIS FIRST'!$F$3)</f>
        <v>8.5755717001166012</v>
      </c>
      <c r="JO83" s="63">
        <f>'WORKING WHOLESALE GRID'!HY14-('WORKING WHOLESALE GRID'!HY14*'READ THIS FIRST'!$F$3)</f>
        <v>9.3879930826025912</v>
      </c>
      <c r="JP83" s="63">
        <f>'WORKING WHOLESALE GRID'!HZ14-('WORKING WHOLESALE GRID'!HZ14*'READ THIS FIRST'!$F$3)</f>
        <v>6.9879930826025918</v>
      </c>
      <c r="JQ83" s="63">
        <f>'WORKING WHOLESALE GRID'!IA14-('WORKING WHOLESALE GRID'!IA14*'READ THIS FIRST'!$F$3)</f>
        <v>7.7773214026735467</v>
      </c>
      <c r="JR83" s="63">
        <f>'WORKING WHOLESALE GRID'!IB14-('WORKING WHOLESALE GRID'!IB14*'READ THIS FIRST'!$F$3)</f>
        <v>8.5755717001166012</v>
      </c>
      <c r="JS83" s="63">
        <f>'WORKING WHOLESALE GRID'!IC14-('WORKING WHOLESALE GRID'!IC14*'READ THIS FIRST'!$F$3)</f>
        <v>9.2366947501171452</v>
      </c>
      <c r="JT83" s="63">
        <f>'WORKING WHOLESALE GRID'!ID14-('WORKING WHOLESALE GRID'!ID14*'READ THIS FIRST'!$F$3)</f>
        <v>10.177321402673545</v>
      </c>
      <c r="JU83" s="63">
        <f>'WORKING WHOLESALE GRID'!IE14-('WORKING WHOLESALE GRID'!IE14*'READ THIS FIRST'!$F$3)</f>
        <v>7.7773214026735467</v>
      </c>
      <c r="JV83" s="63">
        <f>'WORKING WHOLESALE GRID'!IF14-('WORKING WHOLESALE GRID'!IF14*'READ THIS FIRST'!$F$3)</f>
        <v>8.5755717001166012</v>
      </c>
      <c r="JW83" s="63">
        <f>'WORKING WHOLESALE GRID'!IG14-('WORKING WHOLESALE GRID'!IG14*'READ THIS FIRST'!$F$3)</f>
        <v>9.2366947501171452</v>
      </c>
      <c r="JX83" s="63">
        <f>'WORKING WHOLESALE GRID'!IH14-('WORKING WHOLESALE GRID'!IH14*'READ THIS FIRST'!$F$3)</f>
        <v>9.9036202501176938</v>
      </c>
      <c r="JY83" s="63">
        <f>'WORKING WHOLESALE GRID'!II14-('WORKING WHOLESALE GRID'!II14*'READ THIS FIRST'!$F$3)</f>
        <v>10.9755717001166</v>
      </c>
      <c r="JZ83" s="63">
        <f>'WORKING WHOLESALE GRID'!IJ14-('WORKING WHOLESALE GRID'!IJ14*'READ THIS FIRST'!$F$3)</f>
        <v>8.5755717001166012</v>
      </c>
      <c r="KA83" s="63">
        <f>'WORKING WHOLESALE GRID'!IK14-('WORKING WHOLESALE GRID'!IK14*'READ THIS FIRST'!$F$3)</f>
        <v>9.2366947501171452</v>
      </c>
      <c r="KB83" s="63">
        <f>'WORKING WHOLESALE GRID'!IL14-('WORKING WHOLESALE GRID'!IL14*'READ THIS FIRST'!$F$3)</f>
        <v>9.9036202501176938</v>
      </c>
      <c r="KC83" s="63">
        <f>'WORKING WHOLESALE GRID'!IM14-('WORKING WHOLESALE GRID'!IM14*'READ THIS FIRST'!$F$3)</f>
        <v>10.576348200118243</v>
      </c>
      <c r="KD83" s="63">
        <f>'WORKING WHOLESALE GRID'!IN14-('WORKING WHOLESALE GRID'!IN14*'READ THIS FIRST'!$F$3)</f>
        <v>11.636694750117147</v>
      </c>
      <c r="KE83" s="63">
        <f>'WORKING WHOLESALE GRID'!IO14-('WORKING WHOLESALE GRID'!IO14*'READ THIS FIRST'!$F$3)</f>
        <v>9.2366947501171452</v>
      </c>
      <c r="KF83" s="63">
        <f>'WORKING WHOLESALE GRID'!IP14-('WORKING WHOLESALE GRID'!IP14*'READ THIS FIRST'!$F$3)</f>
        <v>9.9036202501176938</v>
      </c>
      <c r="KG83" s="63">
        <f>'WORKING WHOLESALE GRID'!IQ14-('WORKING WHOLESALE GRID'!IQ14*'READ THIS FIRST'!$F$3)</f>
        <v>10.576348200118243</v>
      </c>
      <c r="KH83" s="63">
        <f>'WORKING WHOLESALE GRID'!IR14-('WORKING WHOLESALE GRID'!IR14*'READ THIS FIRST'!$F$3)</f>
        <v>11.254878600118793</v>
      </c>
      <c r="KI83" s="63">
        <f>'WORKING WHOLESALE GRID'!IS14-('WORKING WHOLESALE GRID'!IS14*'READ THIS FIRST'!$F$3)</f>
        <v>12.303620250117696</v>
      </c>
      <c r="KJ83" s="63">
        <f>'WORKING WHOLESALE GRID'!IT14-('WORKING WHOLESALE GRID'!IT14*'READ THIS FIRST'!$F$3)</f>
        <v>9.9036202501176938</v>
      </c>
      <c r="KK83" s="63">
        <f>'WORKING WHOLESALE GRID'!IU14-('WORKING WHOLESALE GRID'!IU14*'READ THIS FIRST'!$F$3)</f>
        <v>10.576348200118243</v>
      </c>
      <c r="KL83" s="63">
        <f>'WORKING WHOLESALE GRID'!IV14-('WORKING WHOLESALE GRID'!IV14*'READ THIS FIRST'!$F$3)</f>
        <v>11.254878600118793</v>
      </c>
      <c r="KM83" s="63"/>
      <c r="KN83" s="63">
        <f>'WORKING WHOLESALE GRID'!IX14-('WORKING WHOLESALE GRID'!IX14*'READ THIS FIRST'!$F$3)</f>
        <v>12.976348200118245</v>
      </c>
      <c r="KO83" s="23"/>
      <c r="KP83" s="23"/>
      <c r="KQ83" s="23"/>
      <c r="KR83" s="3">
        <v>0.5</v>
      </c>
      <c r="KS83" s="3">
        <v>0.83333333333333337</v>
      </c>
      <c r="KT83" s="3">
        <v>1.6666666666666667</v>
      </c>
      <c r="KU83" s="3">
        <v>3.3333333333333335</v>
      </c>
      <c r="KV83" s="3">
        <v>4</v>
      </c>
    </row>
    <row r="84" spans="2:308" s="6" customFormat="1" ht="14.5" hidden="1" customHeight="1" x14ac:dyDescent="0.35">
      <c r="B84" s="663"/>
      <c r="C84" s="34">
        <v>2500</v>
      </c>
      <c r="D84" s="35"/>
      <c r="E84" s="26"/>
      <c r="F84" s="26"/>
      <c r="G84" s="26"/>
      <c r="H84" s="26"/>
      <c r="I84" s="26"/>
      <c r="J84" s="26"/>
      <c r="K84" s="26"/>
      <c r="L84" s="26"/>
      <c r="M84" s="26"/>
      <c r="N84" s="26"/>
      <c r="O84" s="26"/>
      <c r="P84" s="26"/>
      <c r="Q84" s="26"/>
      <c r="R84" s="26"/>
      <c r="S84" s="26"/>
      <c r="T84" s="26"/>
      <c r="U84" s="538"/>
      <c r="V84" s="513"/>
      <c r="W84" s="508"/>
      <c r="X84" s="508"/>
      <c r="Y84" s="508"/>
      <c r="Z84" s="26"/>
      <c r="AA84" s="26"/>
      <c r="AB84" s="26"/>
      <c r="AC84" s="26"/>
      <c r="AD84" s="26"/>
      <c r="AE84" s="26"/>
      <c r="AF84" s="26"/>
      <c r="AG84" s="26"/>
      <c r="AH84" s="26"/>
      <c r="AI84" s="26"/>
      <c r="AJ84" s="26"/>
      <c r="AK84" s="26"/>
      <c r="AL84" s="26"/>
      <c r="AM84" s="26"/>
      <c r="AN84" s="26"/>
      <c r="AO84" s="26"/>
      <c r="AP84" s="26"/>
      <c r="AQ84" s="26"/>
      <c r="AR84" s="26"/>
      <c r="AS84" s="26"/>
      <c r="AT84" s="63">
        <f>'WORKING WHOLESALE GRID'!D15-('WORKING WHOLESALE GRID'!D15*'READ THIS FIRST'!$F$3)</f>
        <v>1.07511017578125</v>
      </c>
      <c r="AU84" s="63">
        <f>'WORKING WHOLESALE GRID'!E15-('WORKING WHOLESALE GRID'!E15*'READ THIS FIRST'!$F$3)</f>
        <v>1.3767806718749998</v>
      </c>
      <c r="AV84" s="63">
        <f>'WORKING WHOLESALE GRID'!F15-('WORKING WHOLESALE GRID'!F15*'READ THIS FIRST'!$F$3)</f>
        <v>1.6766405273437499</v>
      </c>
      <c r="AW84" s="63">
        <f>'WORKING WHOLESALE GRID'!G15-('WORKING WHOLESALE GRID'!G15*'READ THIS FIRST'!$F$3)</f>
        <v>1.9840306171874997</v>
      </c>
      <c r="AX84" s="63">
        <f>'WORKING WHOLESALE GRID'!H15-('WORKING WHOLESALE GRID'!H15*'READ THIS FIRST'!$F$3)</f>
        <v>1.6267806718749998</v>
      </c>
      <c r="AY84" s="63" t="s">
        <v>1160</v>
      </c>
      <c r="AZ84" s="63">
        <f>'WORKING WHOLESALE GRID'!J15-('WORKING WHOLESALE GRID'!J15*'READ THIS FIRST'!$F$3)</f>
        <v>1.3767806718749998</v>
      </c>
      <c r="BA84" s="63">
        <f>'WORKING WHOLESALE GRID'!K15-('WORKING WHOLESALE GRID'!K15*'READ THIS FIRST'!$F$3)</f>
        <v>1.6766405273437499</v>
      </c>
      <c r="BB84" s="63">
        <f>'WORKING WHOLESALE GRID'!L15-('WORKING WHOLESALE GRID'!L15*'READ THIS FIRST'!$F$3)</f>
        <v>1.9840306171874997</v>
      </c>
      <c r="BC84" s="63">
        <f>'WORKING WHOLESALE GRID'!M15-('WORKING WHOLESALE GRID'!M15*'READ THIS FIRST'!$F$3)</f>
        <v>2.2942917851562497</v>
      </c>
      <c r="BD84" s="63">
        <f>'WORKING WHOLESALE GRID'!N15-('WORKING WHOLESALE GRID'!N15*'READ THIS FIRST'!$F$3)</f>
        <v>1.9266405273437499</v>
      </c>
      <c r="BE84" s="63">
        <f>'WORKING WHOLESALE GRID'!O15-('WORKING WHOLESALE GRID'!O15*'READ THIS FIRST'!$F$3)</f>
        <v>1.6766405273437499</v>
      </c>
      <c r="BF84" s="63">
        <f>'WORKING WHOLESALE GRID'!P15-('WORKING WHOLESALE GRID'!P15*'READ THIS FIRST'!$F$3)</f>
        <v>1.9840306171874997</v>
      </c>
      <c r="BG84" s="63">
        <f>'WORKING WHOLESALE GRID'!Q15-('WORKING WHOLESALE GRID'!Q15*'READ THIS FIRST'!$F$3)</f>
        <v>2.2942917851562497</v>
      </c>
      <c r="BH84" s="63">
        <f>'WORKING WHOLESALE GRID'!R15-('WORKING WHOLESALE GRID'!R15*'READ THIS FIRST'!$F$3)</f>
        <v>2.602674625000001</v>
      </c>
      <c r="BI84" s="63">
        <f>'WORKING WHOLESALE GRID'!S15-('WORKING WHOLESALE GRID'!S15*'READ THIS FIRST'!$F$3)</f>
        <v>2.2340306171875</v>
      </c>
      <c r="BJ84" s="63">
        <f>'WORKING WHOLESALE GRID'!T15-('WORKING WHOLESALE GRID'!T15*'READ THIS FIRST'!$F$3)</f>
        <v>1.9840306171874997</v>
      </c>
      <c r="BK84" s="63">
        <f>'WORKING WHOLESALE GRID'!U15-('WORKING WHOLESALE GRID'!U15*'READ THIS FIRST'!$F$3)</f>
        <v>2.2942917851562497</v>
      </c>
      <c r="BL84" s="63">
        <f>'WORKING WHOLESALE GRID'!V15-('WORKING WHOLESALE GRID'!V15*'READ THIS FIRST'!$F$3)</f>
        <v>2.602674625000001</v>
      </c>
      <c r="BM84" s="63">
        <f>'WORKING WHOLESALE GRID'!W15-('WORKING WHOLESALE GRID'!W15*'READ THIS FIRST'!$F$3)</f>
        <v>2.9186553867187506</v>
      </c>
      <c r="BN84" s="63">
        <f>'WORKING WHOLESALE GRID'!X15-('WORKING WHOLESALE GRID'!X15*'READ THIS FIRST'!$F$3)</f>
        <v>2.5442917851562497</v>
      </c>
      <c r="BO84" s="63">
        <f>'WORKING WHOLESALE GRID'!Y15-('WORKING WHOLESALE GRID'!Y15*'READ THIS FIRST'!$F$3)</f>
        <v>2.2942917851562497</v>
      </c>
      <c r="BP84" s="63">
        <f>'WORKING WHOLESALE GRID'!Z15-('WORKING WHOLESALE GRID'!Z15*'READ THIS FIRST'!$F$3)</f>
        <v>2.602674625000001</v>
      </c>
      <c r="BQ84" s="63">
        <f>'WORKING WHOLESALE GRID'!AA15-('WORKING WHOLESALE GRID'!AA15*'READ THIS FIRST'!$F$3)</f>
        <v>2.9186553867187506</v>
      </c>
      <c r="BR84" s="63">
        <f>'WORKING WHOLESALE GRID'!AB15-('WORKING WHOLESALE GRID'!AB15*'READ THIS FIRST'!$F$3)</f>
        <v>3.2375072265625002</v>
      </c>
      <c r="BS84" s="63">
        <f>'WORKING WHOLESALE GRID'!AC15-('WORKING WHOLESALE GRID'!AC15*'READ THIS FIRST'!$F$3)</f>
        <v>2.8526746250000015</v>
      </c>
      <c r="BT84" s="63">
        <f>'WORKING WHOLESALE GRID'!AD15-('WORKING WHOLESALE GRID'!AD15*'READ THIS FIRST'!$F$3)</f>
        <v>2.602674625000001</v>
      </c>
      <c r="BU84" s="63">
        <f>'WORKING WHOLESALE GRID'!AE15-('WORKING WHOLESALE GRID'!AE15*'READ THIS FIRST'!$F$3)</f>
        <v>2.9186553867187506</v>
      </c>
      <c r="BV84" s="63">
        <f>'WORKING WHOLESALE GRID'!AF15-('WORKING WHOLESALE GRID'!AF15*'READ THIS FIRST'!$F$3)</f>
        <v>3.2375072265625002</v>
      </c>
      <c r="BW84" s="63">
        <f>'WORKING WHOLESALE GRID'!AG15-('WORKING WHOLESALE GRID'!AG15*'READ THIS FIRST'!$F$3)</f>
        <v>3.5062738046874995</v>
      </c>
      <c r="BX84" s="63">
        <f>'WORKING WHOLESALE GRID'!AH15-('WORKING WHOLESALE GRID'!AH15*'READ THIS FIRST'!$F$3)</f>
        <v>3.1686553867187506</v>
      </c>
      <c r="BY84" s="63">
        <f>'WORKING WHOLESALE GRID'!AI15-('WORKING WHOLESALE GRID'!AI15*'READ THIS FIRST'!$F$3)</f>
        <v>2.9186553867187506</v>
      </c>
      <c r="BZ84" s="63">
        <f>'WORKING WHOLESALE GRID'!AJ15-('WORKING WHOLESALE GRID'!AJ15*'READ THIS FIRST'!$F$3)</f>
        <v>3.2375072265625002</v>
      </c>
      <c r="CA84" s="63">
        <f>'WORKING WHOLESALE GRID'!AK15-('WORKING WHOLESALE GRID'!AK15*'READ THIS FIRST'!$F$3)</f>
        <v>3.5062738046874995</v>
      </c>
      <c r="CB84" s="63">
        <f>'WORKING WHOLESALE GRID'!AL15-('WORKING WHOLESALE GRID'!AL15*'READ THIS FIRST'!$F$3)</f>
        <v>3.777415382812499</v>
      </c>
      <c r="CC84" s="63">
        <f>'WORKING WHOLESALE GRID'!AM15-('WORKING WHOLESALE GRID'!AM15*'READ THIS FIRST'!$F$3)</f>
        <v>3.4875072265625002</v>
      </c>
      <c r="CD84" s="63">
        <f>'WORKING WHOLESALE GRID'!AN15-('WORKING WHOLESALE GRID'!AN15*'READ THIS FIRST'!$F$3)</f>
        <v>3.2375072265625002</v>
      </c>
      <c r="CE84" s="63">
        <f>'WORKING WHOLESALE GRID'!AO15-('WORKING WHOLESALE GRID'!AO15*'READ THIS FIRST'!$F$3)</f>
        <v>3.5062738046874995</v>
      </c>
      <c r="CF84" s="63">
        <f>'WORKING WHOLESALE GRID'!AP15-('WORKING WHOLESALE GRID'!AP15*'READ THIS FIRST'!$F$3)</f>
        <v>3.777415382812499</v>
      </c>
      <c r="CG84" s="63">
        <f>'WORKING WHOLESALE GRID'!AQ15-('WORKING WHOLESALE GRID'!AQ15*'READ THIS FIRST'!$F$3)</f>
        <v>4.0509319609375005</v>
      </c>
      <c r="CH84" s="63">
        <f>'WORKING WHOLESALE GRID'!AR15-('WORKING WHOLESALE GRID'!AR15*'READ THIS FIRST'!$F$3)</f>
        <v>3.7562738046874999</v>
      </c>
      <c r="CI84" s="63">
        <f>'WORKING WHOLESALE GRID'!AS15-('WORKING WHOLESALE GRID'!AS15*'READ THIS FIRST'!$F$3)</f>
        <v>3.5062738046874995</v>
      </c>
      <c r="CJ84" s="63">
        <f>'WORKING WHOLESALE GRID'!AT15-('WORKING WHOLESALE GRID'!AT15*'READ THIS FIRST'!$F$3)</f>
        <v>3.777415382812499</v>
      </c>
      <c r="CK84" s="63">
        <f>'WORKING WHOLESALE GRID'!AU15-('WORKING WHOLESALE GRID'!AU15*'READ THIS FIRST'!$F$3)</f>
        <v>4.0509319609375005</v>
      </c>
      <c r="CL84" s="63">
        <f>'WORKING WHOLESALE GRID'!AV15-('WORKING WHOLESALE GRID'!AV15*'READ THIS FIRST'!$F$3)</f>
        <v>4.3268235390625005</v>
      </c>
      <c r="CM84" s="63">
        <f>'WORKING WHOLESALE GRID'!AW15-('WORKING WHOLESALE GRID'!AW15*'READ THIS FIRST'!$F$3)</f>
        <v>4.0274153828124994</v>
      </c>
      <c r="CN84" s="63">
        <f>'WORKING WHOLESALE GRID'!AX15-('WORKING WHOLESALE GRID'!AX15*'READ THIS FIRST'!$F$3)</f>
        <v>3.777415382812499</v>
      </c>
      <c r="CO84" s="63">
        <f>'WORKING WHOLESALE GRID'!AY15-('WORKING WHOLESALE GRID'!AY15*'READ THIS FIRST'!$F$3)</f>
        <v>4.0509319609375005</v>
      </c>
      <c r="CP84" s="63">
        <f>'WORKING WHOLESALE GRID'!AZ15-('WORKING WHOLESALE GRID'!AZ15*'READ THIS FIRST'!$F$3)</f>
        <v>4.3268235390625005</v>
      </c>
      <c r="CQ84" s="63"/>
      <c r="CR84" s="63">
        <f>'WORKING WHOLESALE GRID'!BB15-('WORKING WHOLESALE GRID'!BB15*'READ THIS FIRST'!$F$3)</f>
        <v>4.7509319609375007</v>
      </c>
      <c r="CS84" s="63">
        <f>'WORKING WHOLESALE GRID'!BC15-('WORKING WHOLESALE GRID'!BC15*'READ THIS FIRST'!$F$3)</f>
        <v>1.1347986001700798</v>
      </c>
      <c r="CT84" s="63">
        <f>'WORKING WHOLESALE GRID'!BD15-('WORKING WHOLESALE GRID'!BD15*'READ THIS FIRST'!$F$3)</f>
        <v>1.4436230406085753</v>
      </c>
      <c r="CU84" s="63">
        <f>'WORKING WHOLESALE GRID'!BE15-('WORKING WHOLESALE GRID'!BE15*'READ THIS FIRST'!$F$3)</f>
        <v>1.7539395529847628</v>
      </c>
      <c r="CV84" s="63">
        <f>'WORKING WHOLESALE GRID'!BF15-('WORKING WHOLESALE GRID'!BF15*'READ THIS FIRST'!$F$3)</f>
        <v>2.0702374684314542</v>
      </c>
      <c r="CW84" s="63">
        <f>'WORKING WHOLESALE GRID'!BG15-('WORKING WHOLESALE GRID'!BG15*'READ THIS FIRST'!$F$3)</f>
        <v>1.8436230406085754</v>
      </c>
      <c r="CX84" s="63" t="s">
        <v>1160</v>
      </c>
      <c r="CY84" s="63">
        <f>'WORKING WHOLESALE GRID'!BI15-('WORKING WHOLESALE GRID'!BI15*'READ THIS FIRST'!$F$3)</f>
        <v>1.4436230406085753</v>
      </c>
      <c r="CZ84" s="63">
        <f>'WORKING WHOLESALE GRID'!BJ15-('WORKING WHOLESALE GRID'!BJ15*'READ THIS FIRST'!$F$3)</f>
        <v>1.7539395529847628</v>
      </c>
      <c r="DA84" s="63">
        <f>'WORKING WHOLESALE GRID'!BK15-('WORKING WHOLESALE GRID'!BK15*'READ THIS FIRST'!$F$3)</f>
        <v>2.0702374684314542</v>
      </c>
      <c r="DB84" s="63">
        <f>'WORKING WHOLESALE GRID'!BL15-('WORKING WHOLESALE GRID'!BL15*'READ THIS FIRST'!$F$3)</f>
        <v>2.3894883353861482</v>
      </c>
      <c r="DC84" s="63">
        <f>'WORKING WHOLESALE GRID'!BM15-('WORKING WHOLESALE GRID'!BM15*'READ THIS FIRST'!$F$3)</f>
        <v>2.1539395529847631</v>
      </c>
      <c r="DD84" s="63">
        <f>'WORKING WHOLESALE GRID'!BN15-('WORKING WHOLESALE GRID'!BN15*'READ THIS FIRST'!$F$3)</f>
        <v>1.7539395529847628</v>
      </c>
      <c r="DE84" s="63">
        <f>'WORKING WHOLESALE GRID'!BO15-('WORKING WHOLESALE GRID'!BO15*'READ THIS FIRST'!$F$3)</f>
        <v>2.0702374684314542</v>
      </c>
      <c r="DF84" s="63">
        <f>'WORKING WHOLESALE GRID'!BP15-('WORKING WHOLESALE GRID'!BP15*'READ THIS FIRST'!$F$3)</f>
        <v>2.3894883353861482</v>
      </c>
      <c r="DG84" s="63">
        <f>'WORKING WHOLESALE GRID'!BQ15-('WORKING WHOLESALE GRID'!BQ15*'READ THIS FIRST'!$F$3)</f>
        <v>2.7086050397863488</v>
      </c>
      <c r="DH84" s="63">
        <f>'WORKING WHOLESALE GRID'!BR15-('WORKING WHOLESALE GRID'!BR15*'READ THIS FIRST'!$F$3)</f>
        <v>2.4702374684314545</v>
      </c>
      <c r="DI84" s="63">
        <f>'WORKING WHOLESALE GRID'!BS15-('WORKING WHOLESALE GRID'!BS15*'READ THIS FIRST'!$F$3)</f>
        <v>2.0702374684314542</v>
      </c>
      <c r="DJ84" s="63">
        <f>'WORKING WHOLESALE GRID'!BT15-('WORKING WHOLESALE GRID'!BT15*'READ THIS FIRST'!$F$3)</f>
        <v>2.3894883353861482</v>
      </c>
      <c r="DK84" s="63">
        <f>'WORKING WHOLESALE GRID'!BU15-('WORKING WHOLESALE GRID'!BU15*'READ THIS FIRST'!$F$3)</f>
        <v>2.7086050397863488</v>
      </c>
      <c r="DL84" s="63">
        <f>'WORKING WHOLESALE GRID'!BV15-('WORKING WHOLESALE GRID'!BV15*'READ THIS FIRST'!$F$3)</f>
        <v>3.032118709796114</v>
      </c>
      <c r="DM84" s="63">
        <f>'WORKING WHOLESALE GRID'!BW15-('WORKING WHOLESALE GRID'!BW15*'READ THIS FIRST'!$F$3)</f>
        <v>2.7894883353861482</v>
      </c>
      <c r="DN84" s="63">
        <f>'WORKING WHOLESALE GRID'!BX15-('WORKING WHOLESALE GRID'!BX15*'READ THIS FIRST'!$F$3)</f>
        <v>2.3894883353861482</v>
      </c>
      <c r="DO84" s="63">
        <f>'WORKING WHOLESALE GRID'!BY15-('WORKING WHOLESALE GRID'!BY15*'READ THIS FIRST'!$F$3)</f>
        <v>2.7086050397863488</v>
      </c>
      <c r="DP84" s="63">
        <f>'WORKING WHOLESALE GRID'!BZ15-('WORKING WHOLESALE GRID'!BZ15*'READ THIS FIRST'!$F$3)</f>
        <v>3.032118709796114</v>
      </c>
      <c r="DQ84" s="63">
        <f>'WORKING WHOLESALE GRID'!CA15-('WORKING WHOLESALE GRID'!CA15*'READ THIS FIRST'!$F$3)</f>
        <v>3.3602060661966959</v>
      </c>
      <c r="DR84" s="63">
        <f>'WORKING WHOLESALE GRID'!CB15-('WORKING WHOLESALE GRID'!CB15*'READ THIS FIRST'!$F$3)</f>
        <v>3.1086050397863492</v>
      </c>
      <c r="DS84" s="63">
        <f>'WORKING WHOLESALE GRID'!CC15-('WORKING WHOLESALE GRID'!CC15*'READ THIS FIRST'!$F$3)</f>
        <v>2.7086050397863488</v>
      </c>
      <c r="DT84" s="63">
        <f>'WORKING WHOLESALE GRID'!CD15-('WORKING WHOLESALE GRID'!CD15*'READ THIS FIRST'!$F$3)</f>
        <v>3.032118709796114</v>
      </c>
      <c r="DU84" s="63">
        <f>'WORKING WHOLESALE GRID'!CE15-('WORKING WHOLESALE GRID'!CE15*'READ THIS FIRST'!$F$3)</f>
        <v>3.3602060661966959</v>
      </c>
      <c r="DV84" s="63">
        <f>'WORKING WHOLESALE GRID'!CF15-('WORKING WHOLESALE GRID'!CF15*'READ THIS FIRST'!$F$3)</f>
        <v>3.6419730818758573</v>
      </c>
      <c r="DW84" s="63">
        <f>'WORKING WHOLESALE GRID'!CG15-('WORKING WHOLESALE GRID'!CG15*'READ THIS FIRST'!$F$3)</f>
        <v>3.4321187097961139</v>
      </c>
      <c r="DX84" s="63">
        <f>'WORKING WHOLESALE GRID'!CH15-('WORKING WHOLESALE GRID'!CH15*'READ THIS FIRST'!$F$3)</f>
        <v>3.032118709796114</v>
      </c>
      <c r="DY84" s="63">
        <f>'WORKING WHOLESALE GRID'!CI15-('WORKING WHOLESALE GRID'!CI15*'READ THIS FIRST'!$F$3)</f>
        <v>3.3602060661966959</v>
      </c>
      <c r="DZ84" s="63">
        <f>'WORKING WHOLESALE GRID'!CJ15-('WORKING WHOLESALE GRID'!CJ15*'READ THIS FIRST'!$F$3)</f>
        <v>3.6419730818758573</v>
      </c>
      <c r="EA84" s="63">
        <f>'WORKING WHOLESALE GRID'!CK15-('WORKING WHOLESALE GRID'!CK15*'READ THIS FIRST'!$F$3)</f>
        <v>3.9262314725550174</v>
      </c>
      <c r="EB84" s="63">
        <f>'WORKING WHOLESALE GRID'!CL15-('WORKING WHOLESALE GRID'!CL15*'READ THIS FIRST'!$F$3)</f>
        <v>3.7602060661966954</v>
      </c>
      <c r="EC84" s="63">
        <f>'WORKING WHOLESALE GRID'!CM15-('WORKING WHOLESALE GRID'!CM15*'READ THIS FIRST'!$F$3)</f>
        <v>3.3602060661966959</v>
      </c>
      <c r="ED84" s="63">
        <f>'WORKING WHOLESALE GRID'!CN15-('WORKING WHOLESALE GRID'!CN15*'READ THIS FIRST'!$F$3)</f>
        <v>3.6419730818758573</v>
      </c>
      <c r="EE84" s="63">
        <f>'WORKING WHOLESALE GRID'!CO15-('WORKING WHOLESALE GRID'!CO15*'READ THIS FIRST'!$F$3)</f>
        <v>3.9262314725550174</v>
      </c>
      <c r="EF84" s="63">
        <f>'WORKING WHOLESALE GRID'!CP15-('WORKING WHOLESALE GRID'!CP15*'READ THIS FIRST'!$F$3)</f>
        <v>4.2129812382341782</v>
      </c>
      <c r="EG84" s="63">
        <f>'WORKING WHOLESALE GRID'!CQ15-('WORKING WHOLESALE GRID'!CQ15*'READ THIS FIRST'!$F$3)</f>
        <v>4.0419730818758577</v>
      </c>
      <c r="EH84" s="63">
        <f>'WORKING WHOLESALE GRID'!CR15-('WORKING WHOLESALE GRID'!CR15*'READ THIS FIRST'!$F$3)</f>
        <v>3.6419730818758573</v>
      </c>
      <c r="EI84" s="63">
        <f>'WORKING WHOLESALE GRID'!CS15-('WORKING WHOLESALE GRID'!CS15*'READ THIS FIRST'!$F$3)</f>
        <v>3.9262314725550174</v>
      </c>
      <c r="EJ84" s="63">
        <f>'WORKING WHOLESALE GRID'!CT15-('WORKING WHOLESALE GRID'!CT15*'READ THIS FIRST'!$F$3)</f>
        <v>4.2129812382341782</v>
      </c>
      <c r="EK84" s="63">
        <f>'WORKING WHOLESALE GRID'!CU15-('WORKING WHOLESALE GRID'!CU15*'READ THIS FIRST'!$F$3)</f>
        <v>4.5022223789133395</v>
      </c>
      <c r="EL84" s="63">
        <f>'WORKING WHOLESALE GRID'!CV15-('WORKING WHOLESALE GRID'!CV15*'READ THIS FIRST'!$F$3)</f>
        <v>4.3262314725550173</v>
      </c>
      <c r="EM84" s="63">
        <f>'WORKING WHOLESALE GRID'!CW15-('WORKING WHOLESALE GRID'!CW15*'READ THIS FIRST'!$F$3)</f>
        <v>3.9262314725550174</v>
      </c>
      <c r="EN84" s="63">
        <f>'WORKING WHOLESALE GRID'!CX15-('WORKING WHOLESALE GRID'!CX15*'READ THIS FIRST'!$F$3)</f>
        <v>4.2129812382341782</v>
      </c>
      <c r="EO84" s="63">
        <f>'WORKING WHOLESALE GRID'!CY15-('WORKING WHOLESALE GRID'!CY15*'READ THIS FIRST'!$F$3)</f>
        <v>4.5022223789133395</v>
      </c>
      <c r="EP84" s="63"/>
      <c r="EQ84" s="63">
        <f>'WORKING WHOLESALE GRID'!DA15-('WORKING WHOLESALE GRID'!DA15*'READ THIS FIRST'!$F$3)</f>
        <v>4.6129812382341777</v>
      </c>
      <c r="ER84" s="63">
        <f>'WORKING WHOLESALE GRID'!DB15-('WORKING WHOLESALE GRID'!DB15*'READ THIS FIRST'!$F$3)</f>
        <v>1.2456485311779066</v>
      </c>
      <c r="ES84" s="63">
        <f>'WORKING WHOLESALE GRID'!DC15-('WORKING WHOLESALE GRID'!DC15*'READ THIS FIRST'!$F$3)</f>
        <v>1.5677588682566448</v>
      </c>
      <c r="ET84" s="63">
        <f>'WORKING WHOLESALE GRID'!DD15-('WORKING WHOLESALE GRID'!DD15*'READ THIS FIRST'!$F$3)</f>
        <v>1.8974948863180723</v>
      </c>
      <c r="EU84" s="63">
        <f>'WORKING WHOLESALE GRID'!DE15-('WORKING WHOLESALE GRID'!DE15*'READ THIS FIRST'!$F$3)</f>
        <v>2.2303359064559398</v>
      </c>
      <c r="EV84" s="63">
        <f>'WORKING WHOLESALE GRID'!DF15-('WORKING WHOLESALE GRID'!DF15*'READ THIS FIRST'!$F$3)</f>
        <v>1.8177588682566448</v>
      </c>
      <c r="EW84" s="63" t="s">
        <v>1160</v>
      </c>
      <c r="EX84" s="63">
        <f>'WORKING WHOLESALE GRID'!DH15-('WORKING WHOLESALE GRID'!DH15*'READ THIS FIRST'!$F$3)</f>
        <v>1.5677588682566448</v>
      </c>
      <c r="EY84" s="63">
        <f>'WORKING WHOLESALE GRID'!DI15-('WORKING WHOLESALE GRID'!DI15*'READ THIS FIRST'!$F$3)</f>
        <v>1.8974948863180723</v>
      </c>
      <c r="EZ84" s="63">
        <f>'WORKING WHOLESALE GRID'!DJ15-('WORKING WHOLESALE GRID'!DJ15*'READ THIS FIRST'!$F$3)</f>
        <v>2.2303359064559398</v>
      </c>
      <c r="FA84" s="63">
        <f>'WORKING WHOLESALE GRID'!DK15-('WORKING WHOLESALE GRID'!DK15*'READ THIS FIRST'!$F$3)</f>
        <v>2.5662819286702465</v>
      </c>
      <c r="FB84" s="63">
        <f>'WORKING WHOLESALE GRID'!DL15-('WORKING WHOLESALE GRID'!DL15*'READ THIS FIRST'!$F$3)</f>
        <v>2.697494886318073</v>
      </c>
      <c r="FC84" s="63">
        <f>'WORKING WHOLESALE GRID'!DM15-('WORKING WHOLESALE GRID'!DM15*'READ THIS FIRST'!$F$3)</f>
        <v>1.8974948863180723</v>
      </c>
      <c r="FD84" s="63">
        <f>'WORKING WHOLESALE GRID'!DN15-('WORKING WHOLESALE GRID'!DN15*'READ THIS FIRST'!$F$3)</f>
        <v>2.2303359064559398</v>
      </c>
      <c r="FE84" s="63">
        <f>'WORKING WHOLESALE GRID'!DO15-('WORKING WHOLESALE GRID'!DO15*'READ THIS FIRST'!$F$3)</f>
        <v>2.5662819286702465</v>
      </c>
      <c r="FF84" s="63">
        <f>'WORKING WHOLESALE GRID'!DP15-('WORKING WHOLESALE GRID'!DP15*'READ THIS FIRST'!$F$3)</f>
        <v>2.905332952960995</v>
      </c>
      <c r="FG84" s="63">
        <f>'WORKING WHOLESALE GRID'!DQ15-('WORKING WHOLESALE GRID'!DQ15*'READ THIS FIRST'!$F$3)</f>
        <v>3.0303359064559396</v>
      </c>
      <c r="FH84" s="63">
        <f>'WORKING WHOLESALE GRID'!DR15-('WORKING WHOLESALE GRID'!DR15*'READ THIS FIRST'!$F$3)</f>
        <v>2.2303359064559398</v>
      </c>
      <c r="FI84" s="63">
        <f>'WORKING WHOLESALE GRID'!DS15-('WORKING WHOLESALE GRID'!DS15*'READ THIS FIRST'!$F$3)</f>
        <v>2.5662819286702465</v>
      </c>
      <c r="FJ84" s="63">
        <f>'WORKING WHOLESALE GRID'!DT15-('WORKING WHOLESALE GRID'!DT15*'READ THIS FIRST'!$F$3)</f>
        <v>2.905332952960995</v>
      </c>
      <c r="FK84" s="63">
        <f>'WORKING WHOLESALE GRID'!DU15-('WORKING WHOLESALE GRID'!DU15*'READ THIS FIRST'!$F$3)</f>
        <v>3.2428363097969326</v>
      </c>
      <c r="FL84" s="63">
        <f>'WORKING WHOLESALE GRID'!DV15-('WORKING WHOLESALE GRID'!DV15*'READ THIS FIRST'!$F$3)</f>
        <v>3.3662819286702463</v>
      </c>
      <c r="FM84" s="63">
        <f>'WORKING WHOLESALE GRID'!DW15-('WORKING WHOLESALE GRID'!DW15*'READ THIS FIRST'!$F$3)</f>
        <v>2.5662819286702465</v>
      </c>
      <c r="FN84" s="63">
        <f>'WORKING WHOLESALE GRID'!DX15-('WORKING WHOLESALE GRID'!DX15*'READ THIS FIRST'!$F$3)</f>
        <v>2.905332952960995</v>
      </c>
      <c r="FO84" s="63">
        <f>'WORKING WHOLESALE GRID'!DY15-('WORKING WHOLESALE GRID'!DY15*'READ THIS FIRST'!$F$3)</f>
        <v>3.2428363097969326</v>
      </c>
      <c r="FP84" s="63">
        <f>'WORKING WHOLESALE GRID'!DZ15-('WORKING WHOLESALE GRID'!DZ15*'READ THIS FIRST'!$F$3)</f>
        <v>3.5880753398030603</v>
      </c>
      <c r="FQ84" s="63">
        <f>'WORKING WHOLESALE GRID'!EA15-('WORKING WHOLESALE GRID'!EA15*'READ THIS FIRST'!$F$3)</f>
        <v>3.7053329529609949</v>
      </c>
      <c r="FR84" s="63">
        <f>'WORKING WHOLESALE GRID'!EB15-('WORKING WHOLESALE GRID'!EB15*'READ THIS FIRST'!$F$3)</f>
        <v>2.905332952960995</v>
      </c>
      <c r="FS84" s="63">
        <f>'WORKING WHOLESALE GRID'!EC15-('WORKING WHOLESALE GRID'!EC15*'READ THIS FIRST'!$F$3)</f>
        <v>3.2428363097969326</v>
      </c>
      <c r="FT84" s="63">
        <f>'WORKING WHOLESALE GRID'!ED15-('WORKING WHOLESALE GRID'!ED15*'READ THIS FIRST'!$F$3)</f>
        <v>3.5880753398030603</v>
      </c>
      <c r="FU84" s="63">
        <f>'WORKING WHOLESALE GRID'!EE15-('WORKING WHOLESALE GRID'!EE15*'READ THIS FIRST'!$F$3)</f>
        <v>3.8939860252256633</v>
      </c>
      <c r="FV84" s="63">
        <f>'WORKING WHOLESALE GRID'!EF15-('WORKING WHOLESALE GRID'!EF15*'READ THIS FIRST'!$F$3)</f>
        <v>4.0428363097969324</v>
      </c>
      <c r="FW84" s="63">
        <f>'WORKING WHOLESALE GRID'!EG15-('WORKING WHOLESALE GRID'!EG15*'READ THIS FIRST'!$F$3)</f>
        <v>3.2428363097969326</v>
      </c>
      <c r="FX84" s="63">
        <f>'WORKING WHOLESALE GRID'!EH15-('WORKING WHOLESALE GRID'!EH15*'READ THIS FIRST'!$F$3)</f>
        <v>3.5880753398030603</v>
      </c>
      <c r="FY84" s="63">
        <f>'WORKING WHOLESALE GRID'!EI15-('WORKING WHOLESALE GRID'!EI15*'READ THIS FIRST'!$F$3)</f>
        <v>3.8939860252256633</v>
      </c>
      <c r="FZ84" s="63">
        <f>'WORKING WHOLESALE GRID'!EJ15-('WORKING WHOLESALE GRID'!EJ15*'READ THIS FIRST'!$F$3)</f>
        <v>4.2026042106482659</v>
      </c>
      <c r="GA84" s="63">
        <f>'WORKING WHOLESALE GRID'!EK15-('WORKING WHOLESALE GRID'!EK15*'READ THIS FIRST'!$F$3)</f>
        <v>4.388075339803061</v>
      </c>
      <c r="GB84" s="63">
        <f>'WORKING WHOLESALE GRID'!EL15-('WORKING WHOLESALE GRID'!EL15*'READ THIS FIRST'!$F$3)</f>
        <v>3.5880753398030603</v>
      </c>
      <c r="GC84" s="63">
        <f>'WORKING WHOLESALE GRID'!EM15-('WORKING WHOLESALE GRID'!EM15*'READ THIS FIRST'!$F$3)</f>
        <v>3.8939860252256633</v>
      </c>
      <c r="GD84" s="63">
        <f>'WORKING WHOLESALE GRID'!EN15-('WORKING WHOLESALE GRID'!EN15*'READ THIS FIRST'!$F$3)</f>
        <v>4.2026042106482659</v>
      </c>
      <c r="GE84" s="63">
        <f>'WORKING WHOLESALE GRID'!EO15-('WORKING WHOLESALE GRID'!EO15*'READ THIS FIRST'!$F$3)</f>
        <v>4.5139298960708674</v>
      </c>
      <c r="GF84" s="63">
        <f>'WORKING WHOLESALE GRID'!EP15-('WORKING WHOLESALE GRID'!EP15*'READ THIS FIRST'!$F$3)</f>
        <v>4.6939860252256631</v>
      </c>
      <c r="GG84" s="63">
        <f>'WORKING WHOLESALE GRID'!EQ15-('WORKING WHOLESALE GRID'!EQ15*'READ THIS FIRST'!$F$3)</f>
        <v>3.8939860252256633</v>
      </c>
      <c r="GH84" s="63">
        <f>'WORKING WHOLESALE GRID'!ER15-('WORKING WHOLESALE GRID'!ER15*'READ THIS FIRST'!$F$3)</f>
        <v>4.2026042106482659</v>
      </c>
      <c r="GI84" s="63">
        <f>'WORKING WHOLESALE GRID'!ES15-('WORKING WHOLESALE GRID'!ES15*'READ THIS FIRST'!$F$3)</f>
        <v>4.5139298960708674</v>
      </c>
      <c r="GJ84" s="63">
        <f>'WORKING WHOLESALE GRID'!ET15-('WORKING WHOLESALE GRID'!ET15*'READ THIS FIRST'!$F$3)</f>
        <v>4.8279630814934702</v>
      </c>
      <c r="GK84" s="63">
        <f>'WORKING WHOLESALE GRID'!EU15-('WORKING WHOLESALE GRID'!EU15*'READ THIS FIRST'!$F$3)</f>
        <v>5.0026042106482658</v>
      </c>
      <c r="GL84" s="63">
        <f>'WORKING WHOLESALE GRID'!EV15-('WORKING WHOLESALE GRID'!EV15*'READ THIS FIRST'!$F$3)</f>
        <v>4.2026042106482659</v>
      </c>
      <c r="GM84" s="63">
        <f>'WORKING WHOLESALE GRID'!EW15-('WORKING WHOLESALE GRID'!EW15*'READ THIS FIRST'!$F$3)</f>
        <v>4.5139298960708674</v>
      </c>
      <c r="GN84" s="63">
        <f>'WORKING WHOLESALE GRID'!EX15-('WORKING WHOLESALE GRID'!EX15*'READ THIS FIRST'!$F$3)</f>
        <v>4.8279630814934702</v>
      </c>
      <c r="GO84" s="63"/>
      <c r="GP84" s="63">
        <f>'WORKING WHOLESALE GRID'!EZ15-('WORKING WHOLESALE GRID'!EZ15*'READ THIS FIRST'!$F$3)</f>
        <v>5.3139298960708672</v>
      </c>
      <c r="GQ84" s="63">
        <f>'WORKING WHOLESALE GRID'!FA15-('WORKING WHOLESALE GRID'!FA15*'READ THIS FIRST'!$F$3)</f>
        <v>1.7257172976032944</v>
      </c>
      <c r="GR84" s="63">
        <f>'WORKING WHOLESALE GRID'!FB15-('WORKING WHOLESALE GRID'!FB15*'READ THIS FIRST'!$F$3)</f>
        <v>2.1149318335548681</v>
      </c>
      <c r="GS84" s="63">
        <f>'WORKING WHOLESALE GRID'!FC15-('WORKING WHOLESALE GRID'!FC15*'READ THIS FIRST'!$F$3)</f>
        <v>2.510744677164745</v>
      </c>
      <c r="GT84" s="63">
        <f>'WORKING WHOLESALE GRID'!FD15-('WORKING WHOLESALE GRID'!FD15*'READ THIS FIRST'!$F$3)</f>
        <v>2.9102738681766782</v>
      </c>
      <c r="GU84" s="63">
        <f>'WORKING WHOLESALE GRID'!FE15-('WORKING WHOLESALE GRID'!FE15*'READ THIS FIRST'!$F$3)</f>
        <v>3.7149318335548678</v>
      </c>
      <c r="GV84" s="63" t="s">
        <v>1160</v>
      </c>
      <c r="GW84" s="63">
        <f>'WORKING WHOLESALE GRID'!FG15-('WORKING WHOLESALE GRID'!FG15*'READ THIS FIRST'!$F$3)</f>
        <v>2.1149318335548681</v>
      </c>
      <c r="GX84" s="63">
        <f>'WORKING WHOLESALE GRID'!FH15-('WORKING WHOLESALE GRID'!FH15*'READ THIS FIRST'!$F$3)</f>
        <v>2.510744677164745</v>
      </c>
      <c r="GY84" s="63">
        <f>'WORKING WHOLESALE GRID'!FI15-('WORKING WHOLESALE GRID'!FI15*'READ THIS FIRST'!$F$3)</f>
        <v>2.9102738681766782</v>
      </c>
      <c r="GZ84" s="63">
        <f>'WORKING WHOLESALE GRID'!FJ15-('WORKING WHOLESALE GRID'!FJ15*'READ THIS FIRST'!$F$3)</f>
        <v>3.3135194065906637</v>
      </c>
      <c r="HA84" s="63">
        <f>'WORKING WHOLESALE GRID'!FK15-('WORKING WHOLESALE GRID'!FK15*'READ THIS FIRST'!$F$3)</f>
        <v>4.1107446771647451</v>
      </c>
      <c r="HB84" s="63">
        <f>'WORKING WHOLESALE GRID'!FL15-('WORKING WHOLESALE GRID'!FL15*'READ THIS FIRST'!$F$3)</f>
        <v>2.510744677164745</v>
      </c>
      <c r="HC84" s="63">
        <f>'WORKING WHOLESALE GRID'!FM15-('WORKING WHOLESALE GRID'!FM15*'READ THIS FIRST'!$F$3)</f>
        <v>2.9102738681766782</v>
      </c>
      <c r="HD84" s="63">
        <f>'WORKING WHOLESALE GRID'!FN15-('WORKING WHOLESALE GRID'!FN15*'READ THIS FIRST'!$F$3)</f>
        <v>3.3135194065906637</v>
      </c>
      <c r="HE84" s="63">
        <f>'WORKING WHOLESALE GRID'!FO15-('WORKING WHOLESALE GRID'!FO15*'READ THIS FIRST'!$F$3)</f>
        <v>3.7175292114629537</v>
      </c>
      <c r="HF84" s="63">
        <f>'WORKING WHOLESALE GRID'!FP15-('WORKING WHOLESALE GRID'!FP15*'READ THIS FIRST'!$F$3)</f>
        <v>4.5102738681766787</v>
      </c>
      <c r="HG84" s="63">
        <f>'WORKING WHOLESALE GRID'!FQ15-('WORKING WHOLESALE GRID'!FQ15*'READ THIS FIRST'!$F$3)</f>
        <v>2.9102738681766782</v>
      </c>
      <c r="HH84" s="63">
        <f>'WORKING WHOLESALE GRID'!FR15-('WORKING WHOLESALE GRID'!FR15*'READ THIS FIRST'!$F$3)</f>
        <v>3.3135194065906637</v>
      </c>
      <c r="HI84" s="63">
        <f>'WORKING WHOLESALE GRID'!FS15-('WORKING WHOLESALE GRID'!FS15*'READ THIS FIRST'!$F$3)</f>
        <v>3.7175292114629537</v>
      </c>
      <c r="HJ84" s="63">
        <f>'WORKING WHOLESALE GRID'!FT15-('WORKING WHOLESALE GRID'!FT15*'READ THIS FIRST'!$F$3)</f>
        <v>4.1281934205435498</v>
      </c>
      <c r="HK84" s="63">
        <f>'WORKING WHOLESALE GRID'!FU15-('WORKING WHOLESALE GRID'!FU15*'READ THIS FIRST'!$F$3)</f>
        <v>4.9135194065906633</v>
      </c>
      <c r="HL84" s="63">
        <f>'WORKING WHOLESALE GRID'!FV15-('WORKING WHOLESALE GRID'!FV15*'READ THIS FIRST'!$F$3)</f>
        <v>3.3135194065906637</v>
      </c>
      <c r="HM84" s="63">
        <f>'WORKING WHOLESALE GRID'!FW15-('WORKING WHOLESALE GRID'!FW15*'READ THIS FIRST'!$F$3)</f>
        <v>3.7175292114629537</v>
      </c>
      <c r="HN84" s="63">
        <f>'WORKING WHOLESALE GRID'!FX15-('WORKING WHOLESALE GRID'!FX15*'READ THIS FIRST'!$F$3)</f>
        <v>4.1281934205435498</v>
      </c>
      <c r="HO84" s="63">
        <f>'WORKING WHOLESALE GRID'!FY15-('WORKING WHOLESALE GRID'!FY15*'READ THIS FIRST'!$F$3)</f>
        <v>4.5395938478074491</v>
      </c>
      <c r="HP84" s="63">
        <f>'WORKING WHOLESALE GRID'!FZ15-('WORKING WHOLESALE GRID'!FZ15*'READ THIS FIRST'!$F$3)</f>
        <v>5.3175292114629542</v>
      </c>
      <c r="HQ84" s="63">
        <f>'WORKING WHOLESALE GRID'!GA15-('WORKING WHOLESALE GRID'!GA15*'READ THIS FIRST'!$F$3)</f>
        <v>3.7175292114629537</v>
      </c>
      <c r="HR84" s="63">
        <f>'WORKING WHOLESALE GRID'!GB15-('WORKING WHOLESALE GRID'!GB15*'READ THIS FIRST'!$F$3)</f>
        <v>4.1281934205435498</v>
      </c>
      <c r="HS84" s="63">
        <f>'WORKING WHOLESALE GRID'!GC15-('WORKING WHOLESALE GRID'!GC15*'READ THIS FIRST'!$F$3)</f>
        <v>4.5395938478074491</v>
      </c>
      <c r="HT84" s="63">
        <f>'WORKING WHOLESALE GRID'!GD15-('WORKING WHOLESALE GRID'!GD15*'READ THIS FIRST'!$F$3)</f>
        <v>4.8603719780103649</v>
      </c>
      <c r="HU84" s="63">
        <f>'WORKING WHOLESALE GRID'!GE15-('WORKING WHOLESALE GRID'!GE15*'READ THIS FIRST'!$F$3)</f>
        <v>5.7281934205435503</v>
      </c>
      <c r="HV84" s="63">
        <f>'WORKING WHOLESALE GRID'!GF15-('WORKING WHOLESALE GRID'!GF15*'READ THIS FIRST'!$F$3)</f>
        <v>4.1281934205435498</v>
      </c>
      <c r="HW84" s="63">
        <f>'WORKING WHOLESALE GRID'!GG15-('WORKING WHOLESALE GRID'!GG15*'READ THIS FIRST'!$F$3)</f>
        <v>4.5395938478074491</v>
      </c>
      <c r="HX84" s="63">
        <f>'WORKING WHOLESALE GRID'!GH15-('WORKING WHOLESALE GRID'!GH15*'READ THIS FIRST'!$F$3)</f>
        <v>4.8603719780103649</v>
      </c>
      <c r="HY84" s="63">
        <f>'WORKING WHOLESALE GRID'!GI15-('WORKING WHOLESALE GRID'!GI15*'READ THIS FIRST'!$F$3)</f>
        <v>5.1839549357132828</v>
      </c>
      <c r="HZ84" s="63">
        <f>'WORKING WHOLESALE GRID'!GJ15-('WORKING WHOLESALE GRID'!GJ15*'READ THIS FIRST'!$F$3)</f>
        <v>6.1395938478074488</v>
      </c>
      <c r="IA84" s="63">
        <f>'WORKING WHOLESALE GRID'!GK15-('WORKING WHOLESALE GRID'!GK15*'READ THIS FIRST'!$F$3)</f>
        <v>4.5395938478074491</v>
      </c>
      <c r="IB84" s="63">
        <f>'WORKING WHOLESALE GRID'!GL15-('WORKING WHOLESALE GRID'!GL15*'READ THIS FIRST'!$F$3)</f>
        <v>4.8603719780103649</v>
      </c>
      <c r="IC84" s="63">
        <f>'WORKING WHOLESALE GRID'!GM15-('WORKING WHOLESALE GRID'!GM15*'READ THIS FIRST'!$F$3)</f>
        <v>5.1839549357132828</v>
      </c>
      <c r="ID84" s="63">
        <f>'WORKING WHOLESALE GRID'!GN15-('WORKING WHOLESALE GRID'!GN15*'READ THIS FIRST'!$F$3)</f>
        <v>5.5103427209161993</v>
      </c>
      <c r="IE84" s="63">
        <f>'WORKING WHOLESALE GRID'!GO15-('WORKING WHOLESALE GRID'!GO15*'READ THIS FIRST'!$F$3)</f>
        <v>6.4603719780103646</v>
      </c>
      <c r="IF84" s="63">
        <f>'WORKING WHOLESALE GRID'!GP15-('WORKING WHOLESALE GRID'!GP15*'READ THIS FIRST'!$F$3)</f>
        <v>4.8603719780103649</v>
      </c>
      <c r="IG84" s="63">
        <f>'WORKING WHOLESALE GRID'!GQ15-('WORKING WHOLESALE GRID'!GQ15*'READ THIS FIRST'!$F$3)</f>
        <v>5.1839549357132828</v>
      </c>
      <c r="IH84" s="63">
        <f>'WORKING WHOLESALE GRID'!GR15-('WORKING WHOLESALE GRID'!GR15*'READ THIS FIRST'!$F$3)</f>
        <v>5.5103427209161993</v>
      </c>
      <c r="II84" s="63">
        <f>'WORKING WHOLESALE GRID'!GS15-('WORKING WHOLESALE GRID'!GS15*'READ THIS FIRST'!$F$3)</f>
        <v>5.8395353336191178</v>
      </c>
      <c r="IJ84" s="63">
        <f>'WORKING WHOLESALE GRID'!GT15-('WORKING WHOLESALE GRID'!GT15*'READ THIS FIRST'!$F$3)</f>
        <v>6.7839549357132825</v>
      </c>
      <c r="IK84" s="63">
        <f>'WORKING WHOLESALE GRID'!GU15-('WORKING WHOLESALE GRID'!GU15*'READ THIS FIRST'!$F$3)</f>
        <v>5.1839549357132828</v>
      </c>
      <c r="IL84" s="63">
        <f>'WORKING WHOLESALE GRID'!GV15-('WORKING WHOLESALE GRID'!GV15*'READ THIS FIRST'!$F$3)</f>
        <v>5.5103427209161993</v>
      </c>
      <c r="IM84" s="63">
        <f>'WORKING WHOLESALE GRID'!GW15-('WORKING WHOLESALE GRID'!GW15*'READ THIS FIRST'!$F$3)</f>
        <v>5.8395353336191178</v>
      </c>
      <c r="IN84" s="63"/>
      <c r="IO84" s="63">
        <f>'WORKING WHOLESALE GRID'!GY15-('WORKING WHOLESALE GRID'!GY15*'READ THIS FIRST'!$F$3)</f>
        <v>7.1103427209161998</v>
      </c>
      <c r="IP84" s="63">
        <f>'WORKING WHOLESALE GRID'!GZ15-('WORKING WHOLESALE GRID'!GZ15*'READ THIS FIRST'!$F$3)</f>
        <v>2.9713658287812006</v>
      </c>
      <c r="IQ84" s="63">
        <f>'WORKING WHOLESALE GRID'!HA15-('WORKING WHOLESALE GRID'!HA15*'READ THIS FIRST'!$F$3)</f>
        <v>3.6826907018115125</v>
      </c>
      <c r="IR84" s="63">
        <f>'WORKING WHOLESALE GRID'!HB15-('WORKING WHOLESALE GRID'!HB15*'READ THIS FIRST'!$F$3)</f>
        <v>4.4082395634828178</v>
      </c>
      <c r="IS84" s="63">
        <f>'WORKING WHOLESALE GRID'!HC15-('WORKING WHOLESALE GRID'!HC15*'READ THIS FIRST'!$F$3)</f>
        <v>5.1406097746326171</v>
      </c>
      <c r="IT84" s="63">
        <f>'WORKING WHOLESALE GRID'!HD15-('WORKING WHOLESALE GRID'!HD15*'READ THIS FIRST'!$F$3)</f>
        <v>5.6826907018115129</v>
      </c>
      <c r="IU84" s="63" t="s">
        <v>1160</v>
      </c>
      <c r="IV84" s="63">
        <f>'WORKING WHOLESALE GRID'!HF15-('WORKING WHOLESALE GRID'!HF15*'READ THIS FIRST'!$F$3)</f>
        <v>3.6826907018115125</v>
      </c>
      <c r="IW84" s="63">
        <f>'WORKING WHOLESALE GRID'!HG15-('WORKING WHOLESALE GRID'!HG15*'READ THIS FIRST'!$F$3)</f>
        <v>4.4082395634828178</v>
      </c>
      <c r="IX84" s="63">
        <f>'WORKING WHOLESALE GRID'!HH15-('WORKING WHOLESALE GRID'!HH15*'READ THIS FIRST'!$F$3)</f>
        <v>5.1406097746326171</v>
      </c>
      <c r="IY84" s="63">
        <f>'WORKING WHOLESALE GRID'!HI15-('WORKING WHOLESALE GRID'!HI15*'READ THIS FIRST'!$F$3)</f>
        <v>5.8798013352609093</v>
      </c>
      <c r="IZ84" s="63">
        <f>'WORKING WHOLESALE GRID'!HJ15-('WORKING WHOLESALE GRID'!HJ15*'READ THIS FIRST'!$F$3)</f>
        <v>6.4082395634828178</v>
      </c>
      <c r="JA84" s="63">
        <f>'WORKING WHOLESALE GRID'!HK15-('WORKING WHOLESALE GRID'!HK15*'READ THIS FIRST'!$F$3)</f>
        <v>4.4082395634828178</v>
      </c>
      <c r="JB84" s="63">
        <f>'WORKING WHOLESALE GRID'!HL15-('WORKING WHOLESALE GRID'!HL15*'READ THIS FIRST'!$F$3)</f>
        <v>5.1406097746326171</v>
      </c>
      <c r="JC84" s="63">
        <f>'WORKING WHOLESALE GRID'!HM15-('WORKING WHOLESALE GRID'!HM15*'READ THIS FIRST'!$F$3)</f>
        <v>5.8798013352609093</v>
      </c>
      <c r="JD84" s="63">
        <f>'WORKING WHOLESALE GRID'!HN15-('WORKING WHOLESALE GRID'!HN15*'READ THIS FIRST'!$F$3)</f>
        <v>6.6228621644239478</v>
      </c>
      <c r="JE84" s="63">
        <f>'WORKING WHOLESALE GRID'!HO15-('WORKING WHOLESALE GRID'!HO15*'READ THIS FIRST'!$F$3)</f>
        <v>7.1406097746326189</v>
      </c>
      <c r="JF84" s="63">
        <f>'WORKING WHOLESALE GRID'!HP15-('WORKING WHOLESALE GRID'!HP15*'READ THIS FIRST'!$F$3)</f>
        <v>5.1406097746326171</v>
      </c>
      <c r="JG84" s="63">
        <f>'WORKING WHOLESALE GRID'!HQ15-('WORKING WHOLESALE GRID'!HQ15*'READ THIS FIRST'!$F$3)</f>
        <v>5.8798013352609093</v>
      </c>
      <c r="JH84" s="63">
        <f>'WORKING WHOLESALE GRID'!HR15-('WORKING WHOLESALE GRID'!HR15*'READ THIS FIRST'!$F$3)</f>
        <v>6.6228621644239478</v>
      </c>
      <c r="JI84" s="63">
        <f>'WORKING WHOLESALE GRID'!HS15-('WORKING WHOLESALE GRID'!HS15*'READ THIS FIRST'!$F$3)</f>
        <v>7.3710297303404806</v>
      </c>
      <c r="JJ84" s="63">
        <f>'WORKING WHOLESALE GRID'!HT15-('WORKING WHOLESALE GRID'!HT15*'READ THIS FIRST'!$F$3)</f>
        <v>7.8798013352609093</v>
      </c>
      <c r="JK84" s="63">
        <f>'WORKING WHOLESALE GRID'!HU15-('WORKING WHOLESALE GRID'!HU15*'READ THIS FIRST'!$F$3)</f>
        <v>5.8798013352609093</v>
      </c>
      <c r="JL84" s="63">
        <f>'WORKING WHOLESALE GRID'!HV15-('WORKING WHOLESALE GRID'!HV15*'READ THIS FIRST'!$F$3)</f>
        <v>6.6228621644239478</v>
      </c>
      <c r="JM84" s="63">
        <f>'WORKING WHOLESALE GRID'!HW15-('WORKING WHOLESALE GRID'!HW15*'READ THIS FIRST'!$F$3)</f>
        <v>7.3710297303404806</v>
      </c>
      <c r="JN84" s="63">
        <f>'WORKING WHOLESALE GRID'!HX15-('WORKING WHOLESALE GRID'!HX15*'READ THIS FIRST'!$F$3)</f>
        <v>8.1276691876105076</v>
      </c>
      <c r="JO84" s="63">
        <f>'WORKING WHOLESALE GRID'!HY15-('WORKING WHOLESALE GRID'!HY15*'READ THIS FIRST'!$F$3)</f>
        <v>8.6228621644239478</v>
      </c>
      <c r="JP84" s="63">
        <f>'WORKING WHOLESALE GRID'!HZ15-('WORKING WHOLESALE GRID'!HZ15*'READ THIS FIRST'!$F$3)</f>
        <v>6.6228621644239478</v>
      </c>
      <c r="JQ84" s="63">
        <f>'WORKING WHOLESALE GRID'!IA15-('WORKING WHOLESALE GRID'!IA15*'READ THIS FIRST'!$F$3)</f>
        <v>7.3710297303404806</v>
      </c>
      <c r="JR84" s="63">
        <f>'WORKING WHOLESALE GRID'!IB15-('WORKING WHOLESALE GRID'!IB15*'READ THIS FIRST'!$F$3)</f>
        <v>8.1276691876105076</v>
      </c>
      <c r="JS84" s="63">
        <f>'WORKING WHOLESALE GRID'!IC15-('WORKING WHOLESALE GRID'!IC15*'READ THIS FIRST'!$F$3)</f>
        <v>8.7543580032360282</v>
      </c>
      <c r="JT84" s="63">
        <f>'WORKING WHOLESALE GRID'!ID15-('WORKING WHOLESALE GRID'!ID15*'READ THIS FIRST'!$F$3)</f>
        <v>9.3710297303404815</v>
      </c>
      <c r="JU84" s="63">
        <f>'WORKING WHOLESALE GRID'!IE15-('WORKING WHOLESALE GRID'!IE15*'READ THIS FIRST'!$F$3)</f>
        <v>7.3710297303404806</v>
      </c>
      <c r="JV84" s="63">
        <f>'WORKING WHOLESALE GRID'!IF15-('WORKING WHOLESALE GRID'!IF15*'READ THIS FIRST'!$F$3)</f>
        <v>8.1276691876105076</v>
      </c>
      <c r="JW84" s="63">
        <f>'WORKING WHOLESALE GRID'!IG15-('WORKING WHOLESALE GRID'!IG15*'READ THIS FIRST'!$F$3)</f>
        <v>8.7543580032360282</v>
      </c>
      <c r="JX84" s="63">
        <f>'WORKING WHOLESALE GRID'!IH15-('WORKING WHOLESALE GRID'!IH15*'READ THIS FIRST'!$F$3)</f>
        <v>9.3865591463615488</v>
      </c>
      <c r="JY84" s="63">
        <f>'WORKING WHOLESALE GRID'!II15-('WORKING WHOLESALE GRID'!II15*'READ THIS FIRST'!$F$3)</f>
        <v>10.127669187610508</v>
      </c>
      <c r="JZ84" s="63">
        <f>'WORKING WHOLESALE GRID'!IJ15-('WORKING WHOLESALE GRID'!IJ15*'READ THIS FIRST'!$F$3)</f>
        <v>8.1276691876105076</v>
      </c>
      <c r="KA84" s="63">
        <f>'WORKING WHOLESALE GRID'!IK15-('WORKING WHOLESALE GRID'!IK15*'READ THIS FIRST'!$F$3)</f>
        <v>8.7543580032360282</v>
      </c>
      <c r="KB84" s="63">
        <f>'WORKING WHOLESALE GRID'!IL15-('WORKING WHOLESALE GRID'!IL15*'READ THIS FIRST'!$F$3)</f>
        <v>9.3865591463615488</v>
      </c>
      <c r="KC84" s="63">
        <f>'WORKING WHOLESALE GRID'!IM15-('WORKING WHOLESALE GRID'!IM15*'READ THIS FIRST'!$F$3)</f>
        <v>10.024272616987069</v>
      </c>
      <c r="KD84" s="63">
        <f>'WORKING WHOLESALE GRID'!IN15-('WORKING WHOLESALE GRID'!IN15*'READ THIS FIRST'!$F$3)</f>
        <v>10.754358003236028</v>
      </c>
      <c r="KE84" s="63">
        <f>'WORKING WHOLESALE GRID'!IO15-('WORKING WHOLESALE GRID'!IO15*'READ THIS FIRST'!$F$3)</f>
        <v>8.7543580032360282</v>
      </c>
      <c r="KF84" s="63">
        <f>'WORKING WHOLESALE GRID'!IP15-('WORKING WHOLESALE GRID'!IP15*'READ THIS FIRST'!$F$3)</f>
        <v>9.3865591463615488</v>
      </c>
      <c r="KG84" s="63">
        <f>'WORKING WHOLESALE GRID'!IQ15-('WORKING WHOLESALE GRID'!IQ15*'READ THIS FIRST'!$F$3)</f>
        <v>10.024272616987069</v>
      </c>
      <c r="KH84" s="63">
        <f>'WORKING WHOLESALE GRID'!IR15-('WORKING WHOLESALE GRID'!IR15*'READ THIS FIRST'!$F$3)</f>
        <v>10.66749841511259</v>
      </c>
      <c r="KI84" s="63">
        <f>'WORKING WHOLESALE GRID'!IS15-('WORKING WHOLESALE GRID'!IS15*'READ THIS FIRST'!$F$3)</f>
        <v>11.386559146361551</v>
      </c>
      <c r="KJ84" s="63">
        <f>'WORKING WHOLESALE GRID'!IT15-('WORKING WHOLESALE GRID'!IT15*'READ THIS FIRST'!$F$3)</f>
        <v>9.3865591463615488</v>
      </c>
      <c r="KK84" s="63">
        <f>'WORKING WHOLESALE GRID'!IU15-('WORKING WHOLESALE GRID'!IU15*'READ THIS FIRST'!$F$3)</f>
        <v>10.024272616987069</v>
      </c>
      <c r="KL84" s="63">
        <f>'WORKING WHOLESALE GRID'!IV15-('WORKING WHOLESALE GRID'!IV15*'READ THIS FIRST'!$F$3)</f>
        <v>10.66749841511259</v>
      </c>
      <c r="KM84" s="63"/>
      <c r="KN84" s="63">
        <f>'WORKING WHOLESALE GRID'!IX15-('WORKING WHOLESALE GRID'!IX15*'READ THIS FIRST'!$F$3)</f>
        <v>12.024272616987069</v>
      </c>
      <c r="KO84" s="23"/>
      <c r="KP84" s="23"/>
      <c r="KQ84" s="23"/>
      <c r="KR84" s="3">
        <v>0.41666666666666669</v>
      </c>
      <c r="KS84" s="3">
        <v>0.66666666666666674</v>
      </c>
      <c r="KT84" s="3">
        <v>1.3333333333333335</v>
      </c>
      <c r="KU84" s="3">
        <v>2.666666666666667</v>
      </c>
      <c r="KV84" s="3">
        <v>3.3333333333333335</v>
      </c>
    </row>
    <row r="85" spans="2:308" s="6" customFormat="1" ht="14.5" hidden="1" customHeight="1" x14ac:dyDescent="0.35">
      <c r="B85" s="663"/>
      <c r="C85" s="34">
        <v>5000</v>
      </c>
      <c r="D85" s="35"/>
      <c r="E85" s="26"/>
      <c r="F85" s="26"/>
      <c r="G85" s="26"/>
      <c r="H85" s="26"/>
      <c r="I85" s="26"/>
      <c r="J85" s="26"/>
      <c r="K85" s="26"/>
      <c r="L85" s="26"/>
      <c r="M85" s="26"/>
      <c r="N85" s="26"/>
      <c r="O85" s="26"/>
      <c r="P85" s="26"/>
      <c r="Q85" s="26"/>
      <c r="R85" s="26"/>
      <c r="S85" s="26"/>
      <c r="T85" s="26"/>
      <c r="U85" s="538"/>
      <c r="V85" s="513"/>
      <c r="W85" s="508"/>
      <c r="X85" s="508"/>
      <c r="Y85" s="508"/>
      <c r="Z85" s="26"/>
      <c r="AA85" s="26"/>
      <c r="AB85" s="26"/>
      <c r="AC85" s="26"/>
      <c r="AD85" s="26"/>
      <c r="AE85" s="26"/>
      <c r="AF85" s="26"/>
      <c r="AG85" s="26"/>
      <c r="AH85" s="26"/>
      <c r="AI85" s="26"/>
      <c r="AJ85" s="26"/>
      <c r="AK85" s="26"/>
      <c r="AL85" s="26"/>
      <c r="AM85" s="26"/>
      <c r="AN85" s="26"/>
      <c r="AO85" s="26"/>
      <c r="AP85" s="26"/>
      <c r="AQ85" s="26"/>
      <c r="AR85" s="26"/>
      <c r="AS85" s="26"/>
      <c r="AT85" s="63">
        <f>'WORKING WHOLESALE GRID'!D16-('WORKING WHOLESALE GRID'!D16*'READ THIS FIRST'!$F$3)</f>
        <v>1.018869619140625</v>
      </c>
      <c r="AU85" s="63">
        <f>'WORKING WHOLESALE GRID'!E16-('WORKING WHOLESALE GRID'!E16*'READ THIS FIRST'!$F$3)</f>
        <v>1.3047747093749997</v>
      </c>
      <c r="AV85" s="63">
        <f>'WORKING WHOLESALE GRID'!F16-('WORKING WHOLESALE GRID'!F16*'READ THIS FIRST'!$F$3)</f>
        <v>1.5889704082031251</v>
      </c>
      <c r="AW85" s="63">
        <f>'WORKING WHOLESALE GRID'!G16-('WORKING WHOLESALE GRID'!G16*'READ THIS FIRST'!$F$3)</f>
        <v>1.8803091124999993</v>
      </c>
      <c r="AX85" s="63">
        <f>'WORKING WHOLESALE GRID'!H16-('WORKING WHOLESALE GRID'!H16*'READ THIS FIRST'!$F$3)</f>
        <v>1.5047747093749997</v>
      </c>
      <c r="AY85" s="63" t="s">
        <v>1160</v>
      </c>
      <c r="AZ85" s="63">
        <f>'WORKING WHOLESALE GRID'!J16-('WORKING WHOLESALE GRID'!J16*'READ THIS FIRST'!$F$3)</f>
        <v>1.3047747093749997</v>
      </c>
      <c r="BA85" s="63">
        <f>'WORKING WHOLESALE GRID'!K16-('WORKING WHOLESALE GRID'!K16*'READ THIS FIRST'!$F$3)</f>
        <v>1.5889704082031251</v>
      </c>
      <c r="BB85" s="63">
        <f>'WORKING WHOLESALE GRID'!L16-('WORKING WHOLESALE GRID'!L16*'READ THIS FIRST'!$F$3)</f>
        <v>1.8803091124999993</v>
      </c>
      <c r="BC85" s="63">
        <f>'WORKING WHOLESALE GRID'!M16-('WORKING WHOLESALE GRID'!M16*'READ THIS FIRST'!$F$3)</f>
        <v>2.1743753410156246</v>
      </c>
      <c r="BD85" s="63">
        <f>'WORKING WHOLESALE GRID'!N16-('WORKING WHOLESALE GRID'!N16*'READ THIS FIRST'!$F$3)</f>
        <v>1.7889704082031253</v>
      </c>
      <c r="BE85" s="63">
        <f>'WORKING WHOLESALE GRID'!O16-('WORKING WHOLESALE GRID'!O16*'READ THIS FIRST'!$F$3)</f>
        <v>1.5889704082031251</v>
      </c>
      <c r="BF85" s="63">
        <f>'WORKING WHOLESALE GRID'!P16-('WORKING WHOLESALE GRID'!P16*'READ THIS FIRST'!$F$3)</f>
        <v>1.8803091124999993</v>
      </c>
      <c r="BG85" s="63">
        <f>'WORKING WHOLESALE GRID'!Q16-('WORKING WHOLESALE GRID'!Q16*'READ THIS FIRST'!$F$3)</f>
        <v>2.1743753410156246</v>
      </c>
      <c r="BH85" s="63">
        <f>'WORKING WHOLESALE GRID'!R16-('WORKING WHOLESALE GRID'!R16*'READ THIS FIRST'!$F$3)</f>
        <v>2.4666678750000006</v>
      </c>
      <c r="BI85" s="63">
        <f>'WORKING WHOLESALE GRID'!S16-('WORKING WHOLESALE GRID'!S16*'READ THIS FIRST'!$F$3)</f>
        <v>2.0803091124999993</v>
      </c>
      <c r="BJ85" s="63">
        <f>'WORKING WHOLESALE GRID'!T16-('WORKING WHOLESALE GRID'!T16*'READ THIS FIRST'!$F$3)</f>
        <v>1.8803091124999993</v>
      </c>
      <c r="BK85" s="63">
        <f>'WORKING WHOLESALE GRID'!U16-('WORKING WHOLESALE GRID'!U16*'READ THIS FIRST'!$F$3)</f>
        <v>2.1743753410156246</v>
      </c>
      <c r="BL85" s="63">
        <f>'WORKING WHOLESALE GRID'!V16-('WORKING WHOLESALE GRID'!V16*'READ THIS FIRST'!$F$3)</f>
        <v>2.4666678750000006</v>
      </c>
      <c r="BM85" s="63">
        <f>'WORKING WHOLESALE GRID'!W16-('WORKING WHOLESALE GRID'!W16*'READ THIS FIRST'!$F$3)</f>
        <v>2.7661677175781252</v>
      </c>
      <c r="BN85" s="63">
        <f>'WORKING WHOLESALE GRID'!X16-('WORKING WHOLESALE GRID'!X16*'READ THIS FIRST'!$F$3)</f>
        <v>2.3743753410156248</v>
      </c>
      <c r="BO85" s="63">
        <f>'WORKING WHOLESALE GRID'!Y16-('WORKING WHOLESALE GRID'!Y16*'READ THIS FIRST'!$F$3)</f>
        <v>2.1743753410156246</v>
      </c>
      <c r="BP85" s="63">
        <f>'WORKING WHOLESALE GRID'!Z16-('WORKING WHOLESALE GRID'!Z16*'READ THIS FIRST'!$F$3)</f>
        <v>2.4666678750000006</v>
      </c>
      <c r="BQ85" s="63">
        <f>'WORKING WHOLESALE GRID'!AA16-('WORKING WHOLESALE GRID'!AA16*'READ THIS FIRST'!$F$3)</f>
        <v>2.7661677175781252</v>
      </c>
      <c r="BR85" s="63">
        <f>'WORKING WHOLESALE GRID'!AB16-('WORKING WHOLESALE GRID'!AB16*'READ THIS FIRST'!$F$3)</f>
        <v>3.0683950843749996</v>
      </c>
      <c r="BS85" s="63">
        <f>'WORKING WHOLESALE GRID'!AC16-('WORKING WHOLESALE GRID'!AC16*'READ THIS FIRST'!$F$3)</f>
        <v>2.6666678750000008</v>
      </c>
      <c r="BT85" s="63">
        <f>'WORKING WHOLESALE GRID'!AD16-('WORKING WHOLESALE GRID'!AD16*'READ THIS FIRST'!$F$3)</f>
        <v>2.4666678750000006</v>
      </c>
      <c r="BU85" s="63">
        <f>'WORKING WHOLESALE GRID'!AE16-('WORKING WHOLESALE GRID'!AE16*'READ THIS FIRST'!$F$3)</f>
        <v>2.7661677175781252</v>
      </c>
      <c r="BV85" s="63">
        <f>'WORKING WHOLESALE GRID'!AF16-('WORKING WHOLESALE GRID'!AF16*'READ THIS FIRST'!$F$3)</f>
        <v>3.0683950843749996</v>
      </c>
      <c r="BW85" s="63">
        <f>'WORKING WHOLESALE GRID'!AG16-('WORKING WHOLESALE GRID'!AG16*'READ THIS FIRST'!$F$3)</f>
        <v>3.3231592710937492</v>
      </c>
      <c r="BX85" s="63">
        <f>'WORKING WHOLESALE GRID'!AH16-('WORKING WHOLESALE GRID'!AH16*'READ THIS FIRST'!$F$3)</f>
        <v>2.9661677175781254</v>
      </c>
      <c r="BY85" s="63">
        <f>'WORKING WHOLESALE GRID'!AI16-('WORKING WHOLESALE GRID'!AI16*'READ THIS FIRST'!$F$3)</f>
        <v>2.7661677175781252</v>
      </c>
      <c r="BZ85" s="63">
        <f>'WORKING WHOLESALE GRID'!AJ16-('WORKING WHOLESALE GRID'!AJ16*'READ THIS FIRST'!$F$3)</f>
        <v>3.0683950843749996</v>
      </c>
      <c r="CA85" s="63">
        <f>'WORKING WHOLESALE GRID'!AK16-('WORKING WHOLESALE GRID'!AK16*'READ THIS FIRST'!$F$3)</f>
        <v>3.3231592710937492</v>
      </c>
      <c r="CB85" s="63">
        <f>'WORKING WHOLESALE GRID'!AL16-('WORKING WHOLESALE GRID'!AL16*'READ THIS FIRST'!$F$3)</f>
        <v>3.5801797078124995</v>
      </c>
      <c r="CC85" s="63">
        <f>'WORKING WHOLESALE GRID'!AM16-('WORKING WHOLESALE GRID'!AM16*'READ THIS FIRST'!$F$3)</f>
        <v>3.2683950843749994</v>
      </c>
      <c r="CD85" s="63">
        <f>'WORKING WHOLESALE GRID'!AN16-('WORKING WHOLESALE GRID'!AN16*'READ THIS FIRST'!$F$3)</f>
        <v>3.0683950843749996</v>
      </c>
      <c r="CE85" s="63">
        <f>'WORKING WHOLESALE GRID'!AO16-('WORKING WHOLESALE GRID'!AO16*'READ THIS FIRST'!$F$3)</f>
        <v>3.3231592710937492</v>
      </c>
      <c r="CF85" s="63">
        <f>'WORKING WHOLESALE GRID'!AP16-('WORKING WHOLESALE GRID'!AP16*'READ THIS FIRST'!$F$3)</f>
        <v>3.5801797078124995</v>
      </c>
      <c r="CG85" s="63">
        <f>'WORKING WHOLESALE GRID'!AQ16-('WORKING WHOLESALE GRID'!AQ16*'READ THIS FIRST'!$F$3)</f>
        <v>3.8394563945312501</v>
      </c>
      <c r="CH85" s="63">
        <f>'WORKING WHOLESALE GRID'!AR16-('WORKING WHOLESALE GRID'!AR16*'READ THIS FIRST'!$F$3)</f>
        <v>3.5231592710937489</v>
      </c>
      <c r="CI85" s="63">
        <f>'WORKING WHOLESALE GRID'!AS16-('WORKING WHOLESALE GRID'!AS16*'READ THIS FIRST'!$F$3)</f>
        <v>3.3231592710937492</v>
      </c>
      <c r="CJ85" s="63">
        <f>'WORKING WHOLESALE GRID'!AT16-('WORKING WHOLESALE GRID'!AT16*'READ THIS FIRST'!$F$3)</f>
        <v>3.5801797078124995</v>
      </c>
      <c r="CK85" s="63">
        <f>'WORKING WHOLESALE GRID'!AU16-('WORKING WHOLESALE GRID'!AU16*'READ THIS FIRST'!$F$3)</f>
        <v>3.8394563945312501</v>
      </c>
      <c r="CL85" s="63">
        <f>'WORKING WHOLESALE GRID'!AV16-('WORKING WHOLESALE GRID'!AV16*'READ THIS FIRST'!$F$3)</f>
        <v>4.100989331250001</v>
      </c>
      <c r="CM85" s="63">
        <f>'WORKING WHOLESALE GRID'!AW16-('WORKING WHOLESALE GRID'!AW16*'READ THIS FIRST'!$F$3)</f>
        <v>3.7801797078124992</v>
      </c>
      <c r="CN85" s="63">
        <f>'WORKING WHOLESALE GRID'!AX16-('WORKING WHOLESALE GRID'!AX16*'READ THIS FIRST'!$F$3)</f>
        <v>3.5801797078124995</v>
      </c>
      <c r="CO85" s="63">
        <f>'WORKING WHOLESALE GRID'!AY16-('WORKING WHOLESALE GRID'!AY16*'READ THIS FIRST'!$F$3)</f>
        <v>3.8394563945312501</v>
      </c>
      <c r="CP85" s="63">
        <f>'WORKING WHOLESALE GRID'!AZ16-('WORKING WHOLESALE GRID'!AZ16*'READ THIS FIRST'!$F$3)</f>
        <v>4.100989331250001</v>
      </c>
      <c r="CQ85" s="63"/>
      <c r="CR85" s="63">
        <f>'WORKING WHOLESALE GRID'!BB16-('WORKING WHOLESALE GRID'!BB16*'READ THIS FIRST'!$F$3)</f>
        <v>4.5394563945312498</v>
      </c>
      <c r="CS85" s="63">
        <f>'WORKING WHOLESALE GRID'!BC16-('WORKING WHOLESALE GRID'!BC16*'READ THIS FIRST'!$F$3)</f>
        <v>1.075435656365562</v>
      </c>
      <c r="CT85" s="63">
        <f>'WORKING WHOLESALE GRID'!BD16-('WORKING WHOLESALE GRID'!BD16*'READ THIS FIRST'!$F$3)</f>
        <v>1.3681212060392165</v>
      </c>
      <c r="CU85" s="63">
        <f>'WORKING WHOLESALE GRID'!BE16-('WORKING WHOLESALE GRID'!BE16*'READ THIS FIRST'!$F$3)</f>
        <v>1.6622275329853182</v>
      </c>
      <c r="CV85" s="63">
        <f>'WORKING WHOLESALE GRID'!BF16-('WORKING WHOLESALE GRID'!BF16*'READ THIS FIRST'!$F$3)</f>
        <v>1.9620092266765241</v>
      </c>
      <c r="CW85" s="63">
        <f>'WORKING WHOLESALE GRID'!BG16-('WORKING WHOLESALE GRID'!BG16*'READ THIS FIRST'!$F$3)</f>
        <v>1.6681212060392165</v>
      </c>
      <c r="CX85" s="63" t="s">
        <v>1160</v>
      </c>
      <c r="CY85" s="63">
        <f>'WORKING WHOLESALE GRID'!BI16-('WORKING WHOLESALE GRID'!BI16*'READ THIS FIRST'!$F$3)</f>
        <v>1.3681212060392165</v>
      </c>
      <c r="CZ85" s="63">
        <f>'WORKING WHOLESALE GRID'!BJ16-('WORKING WHOLESALE GRID'!BJ16*'READ THIS FIRST'!$F$3)</f>
        <v>1.6622275329853182</v>
      </c>
      <c r="DA85" s="63">
        <f>'WORKING WHOLESALE GRID'!BK16-('WORKING WHOLESALE GRID'!BK16*'READ THIS FIRST'!$F$3)</f>
        <v>1.9620092266765241</v>
      </c>
      <c r="DB85" s="63">
        <f>'WORKING WHOLESALE GRID'!BL16-('WORKING WHOLESALE GRID'!BL16*'READ THIS FIRST'!$F$3)</f>
        <v>2.2645962243003326</v>
      </c>
      <c r="DC85" s="63">
        <f>'WORKING WHOLESALE GRID'!BM16-('WORKING WHOLESALE GRID'!BM16*'READ THIS FIRST'!$F$3)</f>
        <v>1.9622275329853183</v>
      </c>
      <c r="DD85" s="63">
        <f>'WORKING WHOLESALE GRID'!BN16-('WORKING WHOLESALE GRID'!BN16*'READ THIS FIRST'!$F$3)</f>
        <v>1.6622275329853182</v>
      </c>
      <c r="DE85" s="63">
        <f>'WORKING WHOLESALE GRID'!BO16-('WORKING WHOLESALE GRID'!BO16*'READ THIS FIRST'!$F$3)</f>
        <v>1.9620092266765241</v>
      </c>
      <c r="DF85" s="63">
        <f>'WORKING WHOLESALE GRID'!BP16-('WORKING WHOLESALE GRID'!BP16*'READ THIS FIRST'!$F$3)</f>
        <v>2.2645962243003326</v>
      </c>
      <c r="DG85" s="63">
        <f>'WORKING WHOLESALE GRID'!BQ16-('WORKING WHOLESALE GRID'!BQ16*'READ THIS FIRST'!$F$3)</f>
        <v>2.5670627336692471</v>
      </c>
      <c r="DH85" s="63">
        <f>'WORKING WHOLESALE GRID'!BR16-('WORKING WHOLESALE GRID'!BR16*'READ THIS FIRST'!$F$3)</f>
        <v>2.2620092266765242</v>
      </c>
      <c r="DI85" s="63">
        <f>'WORKING WHOLESALE GRID'!BS16-('WORKING WHOLESALE GRID'!BS16*'READ THIS FIRST'!$F$3)</f>
        <v>1.9620092266765241</v>
      </c>
      <c r="DJ85" s="63">
        <f>'WORKING WHOLESALE GRID'!BT16-('WORKING WHOLESALE GRID'!BT16*'READ THIS FIRST'!$F$3)</f>
        <v>2.2645962243003326</v>
      </c>
      <c r="DK85" s="63">
        <f>'WORKING WHOLESALE GRID'!BU16-('WORKING WHOLESALE GRID'!BU16*'READ THIS FIRST'!$F$3)</f>
        <v>2.5670627336692471</v>
      </c>
      <c r="DL85" s="63">
        <f>'WORKING WHOLESALE GRID'!BV16-('WORKING WHOLESALE GRID'!BV16*'READ THIS FIRST'!$F$3)</f>
        <v>2.8737030514356077</v>
      </c>
      <c r="DM85" s="63">
        <f>'WORKING WHOLESALE GRID'!BW16-('WORKING WHOLESALE GRID'!BW16*'READ THIS FIRST'!$F$3)</f>
        <v>2.5645962243003328</v>
      </c>
      <c r="DN85" s="63">
        <f>'WORKING WHOLESALE GRID'!BX16-('WORKING WHOLESALE GRID'!BX16*'READ THIS FIRST'!$F$3)</f>
        <v>2.2645962243003326</v>
      </c>
      <c r="DO85" s="63">
        <f>'WORKING WHOLESALE GRID'!BY16-('WORKING WHOLESALE GRID'!BY16*'READ THIS FIRST'!$F$3)</f>
        <v>2.5670627336692471</v>
      </c>
      <c r="DP85" s="63">
        <f>'WORKING WHOLESALE GRID'!BZ16-('WORKING WHOLESALE GRID'!BZ16*'READ THIS FIRST'!$F$3)</f>
        <v>2.8737030514356077</v>
      </c>
      <c r="DQ85" s="63">
        <f>'WORKING WHOLESALE GRID'!CA16-('WORKING WHOLESALE GRID'!CA16*'READ THIS FIRST'!$F$3)</f>
        <v>3.1846847140330095</v>
      </c>
      <c r="DR85" s="63">
        <f>'WORKING WHOLESALE GRID'!CB16-('WORKING WHOLESALE GRID'!CB16*'READ THIS FIRST'!$F$3)</f>
        <v>2.8670627336692469</v>
      </c>
      <c r="DS85" s="63">
        <f>'WORKING WHOLESALE GRID'!CC16-('WORKING WHOLESALE GRID'!CC16*'READ THIS FIRST'!$F$3)</f>
        <v>2.5670627336692471</v>
      </c>
      <c r="DT85" s="63">
        <f>'WORKING WHOLESALE GRID'!CD16-('WORKING WHOLESALE GRID'!CD16*'READ THIS FIRST'!$F$3)</f>
        <v>2.8737030514356077</v>
      </c>
      <c r="DU85" s="63">
        <f>'WORKING WHOLESALE GRID'!CE16-('WORKING WHOLESALE GRID'!CE16*'READ THIS FIRST'!$F$3)</f>
        <v>3.1846847140330095</v>
      </c>
      <c r="DV85" s="63">
        <f>'WORKING WHOLESALE GRID'!CF16-('WORKING WHOLESALE GRID'!CF16*'READ THIS FIRST'!$F$3)</f>
        <v>3.4517716773657119</v>
      </c>
      <c r="DW85" s="63">
        <f>'WORKING WHOLESALE GRID'!CG16-('WORKING WHOLESALE GRID'!CG16*'READ THIS FIRST'!$F$3)</f>
        <v>3.1737030514356075</v>
      </c>
      <c r="DX85" s="63">
        <f>'WORKING WHOLESALE GRID'!CH16-('WORKING WHOLESALE GRID'!CH16*'READ THIS FIRST'!$F$3)</f>
        <v>2.8737030514356077</v>
      </c>
      <c r="DY85" s="63">
        <f>'WORKING WHOLESALE GRID'!CI16-('WORKING WHOLESALE GRID'!CI16*'READ THIS FIRST'!$F$3)</f>
        <v>3.1846847140330095</v>
      </c>
      <c r="DZ85" s="63">
        <f>'WORKING WHOLESALE GRID'!CJ16-('WORKING WHOLESALE GRID'!CJ16*'READ THIS FIRST'!$F$3)</f>
        <v>3.4517716773657119</v>
      </c>
      <c r="EA85" s="63">
        <f>'WORKING WHOLESALE GRID'!CK16-('WORKING WHOLESALE GRID'!CK16*'READ THIS FIRST'!$F$3)</f>
        <v>3.7212254469484147</v>
      </c>
      <c r="EB85" s="63">
        <f>'WORKING WHOLESALE GRID'!CL16-('WORKING WHOLESALE GRID'!CL16*'READ THIS FIRST'!$F$3)</f>
        <v>3.4846847140330097</v>
      </c>
      <c r="EC85" s="63">
        <f>'WORKING WHOLESALE GRID'!CM16-('WORKING WHOLESALE GRID'!CM16*'READ THIS FIRST'!$F$3)</f>
        <v>3.1846847140330095</v>
      </c>
      <c r="ED85" s="63">
        <f>'WORKING WHOLESALE GRID'!CN16-('WORKING WHOLESALE GRID'!CN16*'READ THIS FIRST'!$F$3)</f>
        <v>3.4517716773657119</v>
      </c>
      <c r="EE85" s="63">
        <f>'WORKING WHOLESALE GRID'!CO16-('WORKING WHOLESALE GRID'!CO16*'READ THIS FIRST'!$F$3)</f>
        <v>3.7212254469484147</v>
      </c>
      <c r="EF85" s="63">
        <f>'WORKING WHOLESALE GRID'!CP16-('WORKING WHOLESALE GRID'!CP16*'READ THIS FIRST'!$F$3)</f>
        <v>3.993046022781118</v>
      </c>
      <c r="EG85" s="63">
        <f>'WORKING WHOLESALE GRID'!CQ16-('WORKING WHOLESALE GRID'!CQ16*'READ THIS FIRST'!$F$3)</f>
        <v>3.7517716773657122</v>
      </c>
      <c r="EH85" s="63">
        <f>'WORKING WHOLESALE GRID'!CR16-('WORKING WHOLESALE GRID'!CR16*'READ THIS FIRST'!$F$3)</f>
        <v>3.4517716773657119</v>
      </c>
      <c r="EI85" s="63">
        <f>'WORKING WHOLESALE GRID'!CS16-('WORKING WHOLESALE GRID'!CS16*'READ THIS FIRST'!$F$3)</f>
        <v>3.7212254469484147</v>
      </c>
      <c r="EJ85" s="63">
        <f>'WORKING WHOLESALE GRID'!CT16-('WORKING WHOLESALE GRID'!CT16*'READ THIS FIRST'!$F$3)</f>
        <v>3.993046022781118</v>
      </c>
      <c r="EK85" s="63">
        <f>'WORKING WHOLESALE GRID'!CU16-('WORKING WHOLESALE GRID'!CU16*'READ THIS FIRST'!$F$3)</f>
        <v>4.2672334048638207</v>
      </c>
      <c r="EL85" s="63">
        <f>'WORKING WHOLESALE GRID'!CV16-('WORKING WHOLESALE GRID'!CV16*'READ THIS FIRST'!$F$3)</f>
        <v>4.0212254469484154</v>
      </c>
      <c r="EM85" s="63">
        <f>'WORKING WHOLESALE GRID'!CW16-('WORKING WHOLESALE GRID'!CW16*'READ THIS FIRST'!$F$3)</f>
        <v>3.7212254469484147</v>
      </c>
      <c r="EN85" s="63">
        <f>'WORKING WHOLESALE GRID'!CX16-('WORKING WHOLESALE GRID'!CX16*'READ THIS FIRST'!$F$3)</f>
        <v>3.993046022781118</v>
      </c>
      <c r="EO85" s="63">
        <f>'WORKING WHOLESALE GRID'!CY16-('WORKING WHOLESALE GRID'!CY16*'READ THIS FIRST'!$F$3)</f>
        <v>4.2672334048638207</v>
      </c>
      <c r="EP85" s="63"/>
      <c r="EQ85" s="63">
        <f>'WORKING WHOLESALE GRID'!DA16-('WORKING WHOLESALE GRID'!DA16*'READ THIS FIRST'!$F$3)</f>
        <v>4.2930460227811178</v>
      </c>
      <c r="ER85" s="63">
        <f>'WORKING WHOLESALE GRID'!DB16-('WORKING WHOLESALE GRID'!DB16*'READ THIS FIRST'!$F$3)</f>
        <v>1.1804868683547314</v>
      </c>
      <c r="ES85" s="63">
        <f>'WORKING WHOLESALE GRID'!DC16-('WORKING WHOLESALE GRID'!DC16*'READ THIS FIRST'!$F$3)</f>
        <v>1.4857646998441902</v>
      </c>
      <c r="ET85" s="63">
        <f>'WORKING WHOLESALE GRID'!DD16-('WORKING WHOLESALE GRID'!DD16*'READ THIS FIRST'!$F$3)</f>
        <v>1.7982764790093921</v>
      </c>
      <c r="EU85" s="63">
        <f>'WORKING WHOLESALE GRID'!DE16-('WORKING WHOLESALE GRID'!DE16*'READ THIS FIRST'!$F$3)</f>
        <v>2.1137380101472116</v>
      </c>
      <c r="EV85" s="63">
        <f>'WORKING WHOLESALE GRID'!DF16-('WORKING WHOLESALE GRID'!DF16*'READ THIS FIRST'!$F$3)</f>
        <v>1.6857646998441904</v>
      </c>
      <c r="EW85" s="63" t="s">
        <v>1160</v>
      </c>
      <c r="EX85" s="63">
        <f>'WORKING WHOLESALE GRID'!DH16-('WORKING WHOLESALE GRID'!DH16*'READ THIS FIRST'!$F$3)</f>
        <v>1.4857646998441902</v>
      </c>
      <c r="EY85" s="63">
        <f>'WORKING WHOLESALE GRID'!DI16-('WORKING WHOLESALE GRID'!DI16*'READ THIS FIRST'!$F$3)</f>
        <v>1.7982764790093921</v>
      </c>
      <c r="EZ85" s="63">
        <f>'WORKING WHOLESALE GRID'!DJ16-('WORKING WHOLESALE GRID'!DJ16*'READ THIS FIRST'!$F$3)</f>
        <v>2.1137380101472116</v>
      </c>
      <c r="FA85" s="63">
        <f>'WORKING WHOLESALE GRID'!DK16-('WORKING WHOLESALE GRID'!DK16*'READ THIS FIRST'!$F$3)</f>
        <v>2.4321492932576478</v>
      </c>
      <c r="FB85" s="63">
        <f>'WORKING WHOLESALE GRID'!DL16-('WORKING WHOLESALE GRID'!DL16*'READ THIS FIRST'!$F$3)</f>
        <v>2.3982764790093922</v>
      </c>
      <c r="FC85" s="63">
        <f>'WORKING WHOLESALE GRID'!DM16-('WORKING WHOLESALE GRID'!DM16*'READ THIS FIRST'!$F$3)</f>
        <v>1.7982764790093921</v>
      </c>
      <c r="FD85" s="63">
        <f>'WORKING WHOLESALE GRID'!DN16-('WORKING WHOLESALE GRID'!DN16*'READ THIS FIRST'!$F$3)</f>
        <v>2.1137380101472116</v>
      </c>
      <c r="FE85" s="63">
        <f>'WORKING WHOLESALE GRID'!DO16-('WORKING WHOLESALE GRID'!DO16*'READ THIS FIRST'!$F$3)</f>
        <v>2.4321492932576478</v>
      </c>
      <c r="FF85" s="63">
        <f>'WORKING WHOLESALE GRID'!DP16-('WORKING WHOLESALE GRID'!DP16*'READ THIS FIRST'!$F$3)</f>
        <v>2.7535103283407052</v>
      </c>
      <c r="FG85" s="63">
        <f>'WORKING WHOLESALE GRID'!DQ16-('WORKING WHOLESALE GRID'!DQ16*'READ THIS FIRST'!$F$3)</f>
        <v>2.7137380101472113</v>
      </c>
      <c r="FH85" s="63">
        <f>'WORKING WHOLESALE GRID'!DR16-('WORKING WHOLESALE GRID'!DR16*'READ THIS FIRST'!$F$3)</f>
        <v>2.1137380101472116</v>
      </c>
      <c r="FI85" s="63">
        <f>'WORKING WHOLESALE GRID'!DS16-('WORKING WHOLESALE GRID'!DS16*'READ THIS FIRST'!$F$3)</f>
        <v>2.4321492932576478</v>
      </c>
      <c r="FJ85" s="63">
        <f>'WORKING WHOLESALE GRID'!DT16-('WORKING WHOLESALE GRID'!DT16*'READ THIS FIRST'!$F$3)</f>
        <v>2.7535103283407052</v>
      </c>
      <c r="FK85" s="63">
        <f>'WORKING WHOLESALE GRID'!DU16-('WORKING WHOLESALE GRID'!DU16*'READ THIS FIRST'!$F$3)</f>
        <v>3.0734115285995038</v>
      </c>
      <c r="FL85" s="63">
        <f>'WORKING WHOLESALE GRID'!DV16-('WORKING WHOLESALE GRID'!DV16*'READ THIS FIRST'!$F$3)</f>
        <v>3.0321492932576479</v>
      </c>
      <c r="FM85" s="63">
        <f>'WORKING WHOLESALE GRID'!DW16-('WORKING WHOLESALE GRID'!DW16*'READ THIS FIRST'!$F$3)</f>
        <v>2.4321492932576478</v>
      </c>
      <c r="FN85" s="63">
        <f>'WORKING WHOLESALE GRID'!DX16-('WORKING WHOLESALE GRID'!DX16*'READ THIS FIRST'!$F$3)</f>
        <v>2.7535103283407052</v>
      </c>
      <c r="FO85" s="63">
        <f>'WORKING WHOLESALE GRID'!DY16-('WORKING WHOLESALE GRID'!DY16*'READ THIS FIRST'!$F$3)</f>
        <v>3.0734115285995038</v>
      </c>
      <c r="FP85" s="63">
        <f>'WORKING WHOLESALE GRID'!DZ16-('WORKING WHOLESALE GRID'!DZ16*'READ THIS FIRST'!$F$3)</f>
        <v>3.4006511691121704</v>
      </c>
      <c r="FQ85" s="63">
        <f>'WORKING WHOLESALE GRID'!EA16-('WORKING WHOLESALE GRID'!EA16*'READ THIS FIRST'!$F$3)</f>
        <v>3.3535103283407053</v>
      </c>
      <c r="FR85" s="63">
        <f>'WORKING WHOLESALE GRID'!EB16-('WORKING WHOLESALE GRID'!EB16*'READ THIS FIRST'!$F$3)</f>
        <v>2.7535103283407052</v>
      </c>
      <c r="FS85" s="63">
        <f>'WORKING WHOLESALE GRID'!EC16-('WORKING WHOLESALE GRID'!EC16*'READ THIS FIRST'!$F$3)</f>
        <v>3.0734115285995038</v>
      </c>
      <c r="FT85" s="63">
        <f>'WORKING WHOLESALE GRID'!ED16-('WORKING WHOLESALE GRID'!ED16*'READ THIS FIRST'!$F$3)</f>
        <v>3.4006511691121704</v>
      </c>
      <c r="FU85" s="63">
        <f>'WORKING WHOLESALE GRID'!EE16-('WORKING WHOLESALE GRID'!EE16*'READ THIS FIRST'!$F$3)</f>
        <v>3.6906232890136437</v>
      </c>
      <c r="FV85" s="63">
        <f>'WORKING WHOLESALE GRID'!EF16-('WORKING WHOLESALE GRID'!EF16*'READ THIS FIRST'!$F$3)</f>
        <v>3.6734115285995039</v>
      </c>
      <c r="FW85" s="63">
        <f>'WORKING WHOLESALE GRID'!EG16-('WORKING WHOLESALE GRID'!EG16*'READ THIS FIRST'!$F$3)</f>
        <v>3.0734115285995038</v>
      </c>
      <c r="FX85" s="63">
        <f>'WORKING WHOLESALE GRID'!EH16-('WORKING WHOLESALE GRID'!EH16*'READ THIS FIRST'!$F$3)</f>
        <v>3.4006511691121704</v>
      </c>
      <c r="FY85" s="63">
        <f>'WORKING WHOLESALE GRID'!EI16-('WORKING WHOLESALE GRID'!EI16*'READ THIS FIRST'!$F$3)</f>
        <v>3.6906232890136437</v>
      </c>
      <c r="FZ85" s="63">
        <f>'WORKING WHOLESALE GRID'!EJ16-('WORKING WHOLESALE GRID'!EJ16*'READ THIS FIRST'!$F$3)</f>
        <v>3.983167533915116</v>
      </c>
      <c r="GA85" s="63">
        <f>'WORKING WHOLESALE GRID'!EK16-('WORKING WHOLESALE GRID'!EK16*'READ THIS FIRST'!$F$3)</f>
        <v>4.0006511691121709</v>
      </c>
      <c r="GB85" s="63">
        <f>'WORKING WHOLESALE GRID'!EL16-('WORKING WHOLESALE GRID'!EL16*'READ THIS FIRST'!$F$3)</f>
        <v>3.4006511691121704</v>
      </c>
      <c r="GC85" s="63">
        <f>'WORKING WHOLESALE GRID'!EM16-('WORKING WHOLESALE GRID'!EM16*'READ THIS FIRST'!$F$3)</f>
        <v>3.6906232890136437</v>
      </c>
      <c r="GD85" s="63">
        <f>'WORKING WHOLESALE GRID'!EN16-('WORKING WHOLESALE GRID'!EN16*'READ THIS FIRST'!$F$3)</f>
        <v>3.983167533915116</v>
      </c>
      <c r="GE85" s="63">
        <f>'WORKING WHOLESALE GRID'!EO16-('WORKING WHOLESALE GRID'!EO16*'READ THIS FIRST'!$F$3)</f>
        <v>4.2782839038165879</v>
      </c>
      <c r="GF85" s="63">
        <f>'WORKING WHOLESALE GRID'!EP16-('WORKING WHOLESALE GRID'!EP16*'READ THIS FIRST'!$F$3)</f>
        <v>4.2906232890136442</v>
      </c>
      <c r="GG85" s="63">
        <f>'WORKING WHOLESALE GRID'!EQ16-('WORKING WHOLESALE GRID'!EQ16*'READ THIS FIRST'!$F$3)</f>
        <v>3.6906232890136437</v>
      </c>
      <c r="GH85" s="63">
        <f>'WORKING WHOLESALE GRID'!ER16-('WORKING WHOLESALE GRID'!ER16*'READ THIS FIRST'!$F$3)</f>
        <v>3.983167533915116</v>
      </c>
      <c r="GI85" s="63">
        <f>'WORKING WHOLESALE GRID'!ES16-('WORKING WHOLESALE GRID'!ES16*'READ THIS FIRST'!$F$3)</f>
        <v>4.2782839038165879</v>
      </c>
      <c r="GJ85" s="63">
        <f>'WORKING WHOLESALE GRID'!ET16-('WORKING WHOLESALE GRID'!ET16*'READ THIS FIRST'!$F$3)</f>
        <v>4.5759723987180587</v>
      </c>
      <c r="GK85" s="63">
        <f>'WORKING WHOLESALE GRID'!EU16-('WORKING WHOLESALE GRID'!EU16*'READ THIS FIRST'!$F$3)</f>
        <v>4.5831675339151161</v>
      </c>
      <c r="GL85" s="63">
        <f>'WORKING WHOLESALE GRID'!EV16-('WORKING WHOLESALE GRID'!EV16*'READ THIS FIRST'!$F$3)</f>
        <v>3.983167533915116</v>
      </c>
      <c r="GM85" s="63">
        <f>'WORKING WHOLESALE GRID'!EW16-('WORKING WHOLESALE GRID'!EW16*'READ THIS FIRST'!$F$3)</f>
        <v>4.2782839038165879</v>
      </c>
      <c r="GN85" s="63">
        <f>'WORKING WHOLESALE GRID'!EX16-('WORKING WHOLESALE GRID'!EX16*'READ THIS FIRST'!$F$3)</f>
        <v>4.5759723987180587</v>
      </c>
      <c r="GO85" s="63"/>
      <c r="GP85" s="63">
        <f>'WORKING WHOLESALE GRID'!EZ16-('WORKING WHOLESALE GRID'!EZ16*'READ THIS FIRST'!$F$3)</f>
        <v>4.8782839038165875</v>
      </c>
      <c r="GQ85" s="63">
        <f>'WORKING WHOLESALE GRID'!FA16-('WORKING WHOLESALE GRID'!FA16*'READ THIS FIRST'!$F$3)</f>
        <v>1.6354425484585964</v>
      </c>
      <c r="GR85" s="63">
        <f>'WORKING WHOLESALE GRID'!FB16-('WORKING WHOLESALE GRID'!FB16*'READ THIS FIRST'!$F$3)</f>
        <v>2.004320386569916</v>
      </c>
      <c r="GS85" s="63">
        <f>'WORKING WHOLESALE GRID'!FC16-('WORKING WHOLESALE GRID'!FC16*'READ THIS FIRST'!$F$3)</f>
        <v>2.3794599554913112</v>
      </c>
      <c r="GT85" s="63">
        <f>'WORKING WHOLESALE GRID'!FD16-('WORKING WHOLESALE GRID'!FD16*'READ THIS FIRST'!$F$3)</f>
        <v>2.7581300544446608</v>
      </c>
      <c r="GU85" s="63">
        <f>'WORKING WHOLESALE GRID'!FE16-('WORKING WHOLESALE GRID'!FE16*'READ THIS FIRST'!$F$3)</f>
        <v>3.2043203865699166</v>
      </c>
      <c r="GV85" s="63" t="s">
        <v>1160</v>
      </c>
      <c r="GW85" s="63">
        <f>'WORKING WHOLESALE GRID'!FG16-('WORKING WHOLESALE GRID'!FG16*'READ THIS FIRST'!$F$3)</f>
        <v>2.004320386569916</v>
      </c>
      <c r="GX85" s="63">
        <f>'WORKING WHOLESALE GRID'!FH16-('WORKING WHOLESALE GRID'!FH16*'READ THIS FIRST'!$F$3)</f>
        <v>2.3794599554913112</v>
      </c>
      <c r="GY85" s="63">
        <f>'WORKING WHOLESALE GRID'!FI16-('WORKING WHOLESALE GRID'!FI16*'READ THIS FIRST'!$F$3)</f>
        <v>2.7581300544446608</v>
      </c>
      <c r="GZ85" s="63">
        <f>'WORKING WHOLESALE GRID'!FJ16-('WORKING WHOLESALE GRID'!FJ16*'READ THIS FIRST'!$F$3)</f>
        <v>3.140330683429958</v>
      </c>
      <c r="HA85" s="63">
        <f>'WORKING WHOLESALE GRID'!FK16-('WORKING WHOLESALE GRID'!FK16*'READ THIS FIRST'!$F$3)</f>
        <v>3.5794599554913114</v>
      </c>
      <c r="HB85" s="63">
        <f>'WORKING WHOLESALE GRID'!FL16-('WORKING WHOLESALE GRID'!FL16*'READ THIS FIRST'!$F$3)</f>
        <v>2.3794599554913112</v>
      </c>
      <c r="HC85" s="63">
        <f>'WORKING WHOLESALE GRID'!FM16-('WORKING WHOLESALE GRID'!FM16*'READ THIS FIRST'!$F$3)</f>
        <v>2.7581300544446608</v>
      </c>
      <c r="HD85" s="63">
        <f>'WORKING WHOLESALE GRID'!FN16-('WORKING WHOLESALE GRID'!FN16*'READ THIS FIRST'!$F$3)</f>
        <v>3.140330683429958</v>
      </c>
      <c r="HE85" s="63">
        <f>'WORKING WHOLESALE GRID'!FO16-('WORKING WHOLESALE GRID'!FO16*'READ THIS FIRST'!$F$3)</f>
        <v>3.5232640270159581</v>
      </c>
      <c r="HF85" s="63">
        <f>'WORKING WHOLESALE GRID'!FP16-('WORKING WHOLESALE GRID'!FP16*'READ THIS FIRST'!$F$3)</f>
        <v>3.9581300544446609</v>
      </c>
      <c r="HG85" s="63">
        <f>'WORKING WHOLESALE GRID'!FQ16-('WORKING WHOLESALE GRID'!FQ16*'READ THIS FIRST'!$F$3)</f>
        <v>2.7581300544446608</v>
      </c>
      <c r="HH85" s="63">
        <f>'WORKING WHOLESALE GRID'!FR16-('WORKING WHOLESALE GRID'!FR16*'READ THIS FIRST'!$F$3)</f>
        <v>3.140330683429958</v>
      </c>
      <c r="HI85" s="63">
        <f>'WORKING WHOLESALE GRID'!FS16-('WORKING WHOLESALE GRID'!FS16*'READ THIS FIRST'!$F$3)</f>
        <v>3.5232640270159581</v>
      </c>
      <c r="HJ85" s="63">
        <f>'WORKING WHOLESALE GRID'!FT16-('WORKING WHOLESALE GRID'!FT16*'READ THIS FIRST'!$F$3)</f>
        <v>3.9125123931345356</v>
      </c>
      <c r="HK85" s="63">
        <f>'WORKING WHOLESALE GRID'!FU16-('WORKING WHOLESALE GRID'!FU16*'READ THIS FIRST'!$F$3)</f>
        <v>4.3403306834299578</v>
      </c>
      <c r="HL85" s="63">
        <f>'WORKING WHOLESALE GRID'!FV16-('WORKING WHOLESALE GRID'!FV16*'READ THIS FIRST'!$F$3)</f>
        <v>3.140330683429958</v>
      </c>
      <c r="HM85" s="63">
        <f>'WORKING WHOLESALE GRID'!FW16-('WORKING WHOLESALE GRID'!FW16*'READ THIS FIRST'!$F$3)</f>
        <v>3.5232640270159581</v>
      </c>
      <c r="HN85" s="63">
        <f>'WORKING WHOLESALE GRID'!FX16-('WORKING WHOLESALE GRID'!FX16*'READ THIS FIRST'!$F$3)</f>
        <v>3.9125123931345356</v>
      </c>
      <c r="HO85" s="63">
        <f>'WORKING WHOLESALE GRID'!FY16-('WORKING WHOLESALE GRID'!FY16*'READ THIS FIRST'!$F$3)</f>
        <v>4.302466827992566</v>
      </c>
      <c r="HP85" s="63">
        <f>'WORKING WHOLESALE GRID'!FZ16-('WORKING WHOLESALE GRID'!FZ16*'READ THIS FIRST'!$F$3)</f>
        <v>4.7232640270159578</v>
      </c>
      <c r="HQ85" s="63">
        <f>'WORKING WHOLESALE GRID'!GA16-('WORKING WHOLESALE GRID'!GA16*'READ THIS FIRST'!$F$3)</f>
        <v>3.5232640270159581</v>
      </c>
      <c r="HR85" s="63">
        <f>'WORKING WHOLESALE GRID'!GB16-('WORKING WHOLESALE GRID'!GB16*'READ THIS FIRST'!$F$3)</f>
        <v>3.9125123931345356</v>
      </c>
      <c r="HS85" s="63">
        <f>'WORKING WHOLESALE GRID'!GC16-('WORKING WHOLESALE GRID'!GC16*'READ THIS FIRST'!$F$3)</f>
        <v>4.302466827992566</v>
      </c>
      <c r="HT85" s="63">
        <f>'WORKING WHOLESALE GRID'!GD16-('WORKING WHOLESALE GRID'!GD16*'READ THIS FIRST'!$F$3)</f>
        <v>4.6065399051540856</v>
      </c>
      <c r="HU85" s="63">
        <f>'WORKING WHOLESALE GRID'!GE16-('WORKING WHOLESALE GRID'!GE16*'READ THIS FIRST'!$F$3)</f>
        <v>5.1125123931345353</v>
      </c>
      <c r="HV85" s="63">
        <f>'WORKING WHOLESALE GRID'!GF16-('WORKING WHOLESALE GRID'!GF16*'READ THIS FIRST'!$F$3)</f>
        <v>3.9125123931345356</v>
      </c>
      <c r="HW85" s="63">
        <f>'WORKING WHOLESALE GRID'!GG16-('WORKING WHOLESALE GRID'!GG16*'READ THIS FIRST'!$F$3)</f>
        <v>4.302466827992566</v>
      </c>
      <c r="HX85" s="63">
        <f>'WORKING WHOLESALE GRID'!GH16-('WORKING WHOLESALE GRID'!GH16*'READ THIS FIRST'!$F$3)</f>
        <v>4.6065399051540856</v>
      </c>
      <c r="HY85" s="63">
        <f>'WORKING WHOLESALE GRID'!GI16-('WORKING WHOLESALE GRID'!GI16*'READ THIS FIRST'!$F$3)</f>
        <v>4.9132775684406074</v>
      </c>
      <c r="HZ85" s="63">
        <f>'WORKING WHOLESALE GRID'!GJ16-('WORKING WHOLESALE GRID'!GJ16*'READ THIS FIRST'!$F$3)</f>
        <v>5.502466827992567</v>
      </c>
      <c r="IA85" s="63">
        <f>'WORKING WHOLESALE GRID'!GK16-('WORKING WHOLESALE GRID'!GK16*'READ THIS FIRST'!$F$3)</f>
        <v>4.302466827992566</v>
      </c>
      <c r="IB85" s="63">
        <f>'WORKING WHOLESALE GRID'!GL16-('WORKING WHOLESALE GRID'!GL16*'READ THIS FIRST'!$F$3)</f>
        <v>4.6065399051540856</v>
      </c>
      <c r="IC85" s="63">
        <f>'WORKING WHOLESALE GRID'!GM16-('WORKING WHOLESALE GRID'!GM16*'READ THIS FIRST'!$F$3)</f>
        <v>4.9132775684406074</v>
      </c>
      <c r="ID85" s="63">
        <f>'WORKING WHOLESALE GRID'!GN16-('WORKING WHOLESALE GRID'!GN16*'READ THIS FIRST'!$F$3)</f>
        <v>5.2226798178521285</v>
      </c>
      <c r="IE85" s="63">
        <f>'WORKING WHOLESALE GRID'!GO16-('WORKING WHOLESALE GRID'!GO16*'READ THIS FIRST'!$F$3)</f>
        <v>5.8065399051540858</v>
      </c>
      <c r="IF85" s="63">
        <f>'WORKING WHOLESALE GRID'!GP16-('WORKING WHOLESALE GRID'!GP16*'READ THIS FIRST'!$F$3)</f>
        <v>4.6065399051540856</v>
      </c>
      <c r="IG85" s="63">
        <f>'WORKING WHOLESALE GRID'!GQ16-('WORKING WHOLESALE GRID'!GQ16*'READ THIS FIRST'!$F$3)</f>
        <v>4.9132775684406074</v>
      </c>
      <c r="IH85" s="63">
        <f>'WORKING WHOLESALE GRID'!GR16-('WORKING WHOLESALE GRID'!GR16*'READ THIS FIRST'!$F$3)</f>
        <v>5.2226798178521285</v>
      </c>
      <c r="II85" s="63">
        <f>'WORKING WHOLESALE GRID'!GS16-('WORKING WHOLESALE GRID'!GS16*'READ THIS FIRST'!$F$3)</f>
        <v>5.53474665338865</v>
      </c>
      <c r="IJ85" s="63">
        <f>'WORKING WHOLESALE GRID'!GT16-('WORKING WHOLESALE GRID'!GT16*'READ THIS FIRST'!$F$3)</f>
        <v>6.1132775684406075</v>
      </c>
      <c r="IK85" s="63">
        <f>'WORKING WHOLESALE GRID'!GU16-('WORKING WHOLESALE GRID'!GU16*'READ THIS FIRST'!$F$3)</f>
        <v>4.9132775684406074</v>
      </c>
      <c r="IL85" s="63">
        <f>'WORKING WHOLESALE GRID'!GV16-('WORKING WHOLESALE GRID'!GV16*'READ THIS FIRST'!$F$3)</f>
        <v>5.2226798178521285</v>
      </c>
      <c r="IM85" s="63">
        <f>'WORKING WHOLESALE GRID'!GW16-('WORKING WHOLESALE GRID'!GW16*'READ THIS FIRST'!$F$3)</f>
        <v>5.53474665338865</v>
      </c>
      <c r="IN85" s="63"/>
      <c r="IO85" s="63">
        <f>'WORKING WHOLESALE GRID'!GY16-('WORKING WHOLESALE GRID'!GY16*'READ THIS FIRST'!$F$3)</f>
        <v>6.4226798178521296</v>
      </c>
      <c r="IP85" s="63">
        <f>'WORKING WHOLESALE GRID'!GZ16-('WORKING WHOLESALE GRID'!GZ16*'READ THIS FIRST'!$F$3)</f>
        <v>2.8159294168133275</v>
      </c>
      <c r="IQ85" s="63">
        <f>'WORKING WHOLESALE GRID'!HA16-('WORKING WHOLESALE GRID'!HA16*'READ THIS FIRST'!$F$3)</f>
        <v>3.4900850864141058</v>
      </c>
      <c r="IR85" s="63">
        <f>'WORKING WHOLESALE GRID'!HB16-('WORKING WHOLESALE GRID'!HB16*'READ THIS FIRST'!$F$3)</f>
        <v>4.1777364345007033</v>
      </c>
      <c r="IS85" s="63">
        <f>'WORKING WHOLESALE GRID'!HC16-('WORKING WHOLESALE GRID'!HC16*'READ THIS FIRST'!$F$3)</f>
        <v>4.8718680645918724</v>
      </c>
      <c r="IT85" s="63">
        <f>'WORKING WHOLESALE GRID'!HD16-('WORKING WHOLESALE GRID'!HD16*'READ THIS FIRST'!$F$3)</f>
        <v>5.0900850864141054</v>
      </c>
      <c r="IU85" s="63" t="s">
        <v>1160</v>
      </c>
      <c r="IV85" s="63">
        <f>'WORKING WHOLESALE GRID'!HF16-('WORKING WHOLESALE GRID'!HF16*'READ THIS FIRST'!$F$3)</f>
        <v>3.4900850864141058</v>
      </c>
      <c r="IW85" s="63">
        <f>'WORKING WHOLESALE GRID'!HG16-('WORKING WHOLESALE GRID'!HG16*'READ THIS FIRST'!$F$3)</f>
        <v>4.1777364345007033</v>
      </c>
      <c r="IX85" s="63">
        <f>'WORKING WHOLESALE GRID'!HH16-('WORKING WHOLESALE GRID'!HH16*'READ THIS FIRST'!$F$3)</f>
        <v>4.8718680645918724</v>
      </c>
      <c r="IY85" s="63">
        <f>'WORKING WHOLESALE GRID'!HI16-('WORKING WHOLESALE GRID'!HI16*'READ THIS FIRST'!$F$3)</f>
        <v>5.5724799766876068</v>
      </c>
      <c r="IZ85" s="63">
        <f>'WORKING WHOLESALE GRID'!HJ16-('WORKING WHOLESALE GRID'!HJ16*'READ THIS FIRST'!$F$3)</f>
        <v>5.7777364345007038</v>
      </c>
      <c r="JA85" s="63">
        <f>'WORKING WHOLESALE GRID'!HK16-('WORKING WHOLESALE GRID'!HK16*'READ THIS FIRST'!$F$3)</f>
        <v>4.1777364345007033</v>
      </c>
      <c r="JB85" s="63">
        <f>'WORKING WHOLESALE GRID'!HL16-('WORKING WHOLESALE GRID'!HL16*'READ THIS FIRST'!$F$3)</f>
        <v>4.8718680645918724</v>
      </c>
      <c r="JC85" s="63">
        <f>'WORKING WHOLESALE GRID'!HM16-('WORKING WHOLESALE GRID'!HM16*'READ THIS FIRST'!$F$3)</f>
        <v>5.5724799766876068</v>
      </c>
      <c r="JD85" s="63">
        <f>'WORKING WHOLESALE GRID'!HN16-('WORKING WHOLESALE GRID'!HN16*'READ THIS FIRST'!$F$3)</f>
        <v>6.2767743553566628</v>
      </c>
      <c r="JE85" s="63">
        <f>'WORKING WHOLESALE GRID'!HO16-('WORKING WHOLESALE GRID'!HO16*'READ THIS FIRST'!$F$3)</f>
        <v>6.471868064591872</v>
      </c>
      <c r="JF85" s="63">
        <f>'WORKING WHOLESALE GRID'!HP16-('WORKING WHOLESALE GRID'!HP16*'READ THIS FIRST'!$F$3)</f>
        <v>4.8718680645918724</v>
      </c>
      <c r="JG85" s="63">
        <f>'WORKING WHOLESALE GRID'!HQ16-('WORKING WHOLESALE GRID'!HQ16*'READ THIS FIRST'!$F$3)</f>
        <v>5.5724799766876068</v>
      </c>
      <c r="JH85" s="63">
        <f>'WORKING WHOLESALE GRID'!HR16-('WORKING WHOLESALE GRID'!HR16*'READ THIS FIRST'!$F$3)</f>
        <v>6.2767743553566628</v>
      </c>
      <c r="JI85" s="63">
        <f>'WORKING WHOLESALE GRID'!HS16-('WORKING WHOLESALE GRID'!HS16*'READ THIS FIRST'!$F$3)</f>
        <v>6.9859239217340399</v>
      </c>
      <c r="JJ85" s="63">
        <f>'WORKING WHOLESALE GRID'!HT16-('WORKING WHOLESALE GRID'!HT16*'READ THIS FIRST'!$F$3)</f>
        <v>7.1724799766876064</v>
      </c>
      <c r="JK85" s="63">
        <f>'WORKING WHOLESALE GRID'!HU16-('WORKING WHOLESALE GRID'!HU16*'READ THIS FIRST'!$F$3)</f>
        <v>5.5724799766876068</v>
      </c>
      <c r="JL85" s="63">
        <f>'WORKING WHOLESALE GRID'!HV16-('WORKING WHOLESALE GRID'!HV16*'READ THIS FIRST'!$F$3)</f>
        <v>6.2767743553566628</v>
      </c>
      <c r="JM85" s="63">
        <f>'WORKING WHOLESALE GRID'!HW16-('WORKING WHOLESALE GRID'!HW16*'READ THIS FIRST'!$F$3)</f>
        <v>6.9859239217340399</v>
      </c>
      <c r="JN85" s="63">
        <f>'WORKING WHOLESALE GRID'!HX16-('WORKING WHOLESALE GRID'!HX16*'READ THIS FIRST'!$F$3)</f>
        <v>7.7031179971047363</v>
      </c>
      <c r="JO85" s="63">
        <f>'WORKING WHOLESALE GRID'!HY16-('WORKING WHOLESALE GRID'!HY16*'READ THIS FIRST'!$F$3)</f>
        <v>7.8767743553566625</v>
      </c>
      <c r="JP85" s="63">
        <f>'WORKING WHOLESALE GRID'!HZ16-('WORKING WHOLESALE GRID'!HZ16*'READ THIS FIRST'!$F$3)</f>
        <v>6.2767743553566628</v>
      </c>
      <c r="JQ85" s="63">
        <f>'WORKING WHOLESALE GRID'!IA16-('WORKING WHOLESALE GRID'!IA16*'READ THIS FIRST'!$F$3)</f>
        <v>6.9859239217340399</v>
      </c>
      <c r="JR85" s="63">
        <f>'WORKING WHOLESALE GRID'!IB16-('WORKING WHOLESALE GRID'!IB16*'READ THIS FIRST'!$F$3)</f>
        <v>7.7031179971047363</v>
      </c>
      <c r="JS85" s="63">
        <f>'WORKING WHOLESALE GRID'!IC16-('WORKING WHOLESALE GRID'!IC16*'READ THIS FIRST'!$F$3)</f>
        <v>8.2971631941677302</v>
      </c>
      <c r="JT85" s="63">
        <f>'WORKING WHOLESALE GRID'!ID16-('WORKING WHOLESALE GRID'!ID16*'READ THIS FIRST'!$F$3)</f>
        <v>8.5859239217340395</v>
      </c>
      <c r="JU85" s="63">
        <f>'WORKING WHOLESALE GRID'!IE16-('WORKING WHOLESALE GRID'!IE16*'READ THIS FIRST'!$F$3)</f>
        <v>6.9859239217340399</v>
      </c>
      <c r="JV85" s="63">
        <f>'WORKING WHOLESALE GRID'!IF16-('WORKING WHOLESALE GRID'!IF16*'READ THIS FIRST'!$F$3)</f>
        <v>7.7031179971047363</v>
      </c>
      <c r="JW85" s="63">
        <f>'WORKING WHOLESALE GRID'!IG16-('WORKING WHOLESALE GRID'!IG16*'READ THIS FIRST'!$F$3)</f>
        <v>8.2971631941677302</v>
      </c>
      <c r="JX85" s="63">
        <f>'WORKING WHOLESALE GRID'!IH16-('WORKING WHOLESALE GRID'!IH16*'READ THIS FIRST'!$F$3)</f>
        <v>8.8964451023557221</v>
      </c>
      <c r="JY85" s="63">
        <f>'WORKING WHOLESALE GRID'!II16-('WORKING WHOLESALE GRID'!II16*'READ THIS FIRST'!$F$3)</f>
        <v>9.3031179971047351</v>
      </c>
      <c r="JZ85" s="63">
        <f>'WORKING WHOLESALE GRID'!IJ16-('WORKING WHOLESALE GRID'!IJ16*'READ THIS FIRST'!$F$3)</f>
        <v>7.7031179971047363</v>
      </c>
      <c r="KA85" s="63">
        <f>'WORKING WHOLESALE GRID'!IK16-('WORKING WHOLESALE GRID'!IK16*'READ THIS FIRST'!$F$3)</f>
        <v>8.2971631941677302</v>
      </c>
      <c r="KB85" s="63">
        <f>'WORKING WHOLESALE GRID'!IL16-('WORKING WHOLESALE GRID'!IL16*'READ THIS FIRST'!$F$3)</f>
        <v>8.8964451023557221</v>
      </c>
      <c r="KC85" s="63">
        <f>'WORKING WHOLESALE GRID'!IM16-('WORKING WHOLESALE GRID'!IM16*'READ THIS FIRST'!$F$3)</f>
        <v>9.5009637216687146</v>
      </c>
      <c r="KD85" s="63">
        <f>'WORKING WHOLESALE GRID'!IN16-('WORKING WHOLESALE GRID'!IN16*'READ THIS FIRST'!$F$3)</f>
        <v>9.8971631941677316</v>
      </c>
      <c r="KE85" s="63">
        <f>'WORKING WHOLESALE GRID'!IO16-('WORKING WHOLESALE GRID'!IO16*'READ THIS FIRST'!$F$3)</f>
        <v>8.2971631941677302</v>
      </c>
      <c r="KF85" s="63">
        <f>'WORKING WHOLESALE GRID'!IP16-('WORKING WHOLESALE GRID'!IP16*'READ THIS FIRST'!$F$3)</f>
        <v>8.8964451023557221</v>
      </c>
      <c r="KG85" s="63">
        <f>'WORKING WHOLESALE GRID'!IQ16-('WORKING WHOLESALE GRID'!IQ16*'READ THIS FIRST'!$F$3)</f>
        <v>9.5009637216687146</v>
      </c>
      <c r="KH85" s="63">
        <f>'WORKING WHOLESALE GRID'!IR16-('WORKING WHOLESALE GRID'!IR16*'READ THIS FIRST'!$F$3)</f>
        <v>10.110719052106706</v>
      </c>
      <c r="KI85" s="63">
        <f>'WORKING WHOLESALE GRID'!IS16-('WORKING WHOLESALE GRID'!IS16*'READ THIS FIRST'!$F$3)</f>
        <v>10.496445102355722</v>
      </c>
      <c r="KJ85" s="63">
        <f>'WORKING WHOLESALE GRID'!IT16-('WORKING WHOLESALE GRID'!IT16*'READ THIS FIRST'!$F$3)</f>
        <v>8.8964451023557221</v>
      </c>
      <c r="KK85" s="63">
        <f>'WORKING WHOLESALE GRID'!IU16-('WORKING WHOLESALE GRID'!IU16*'READ THIS FIRST'!$F$3)</f>
        <v>9.5009637216687146</v>
      </c>
      <c r="KL85" s="63">
        <f>'WORKING WHOLESALE GRID'!IV16-('WORKING WHOLESALE GRID'!IV16*'READ THIS FIRST'!$F$3)</f>
        <v>10.110719052106706</v>
      </c>
      <c r="KM85" s="63"/>
      <c r="KN85" s="63">
        <f>'WORKING WHOLESALE GRID'!IX16-('WORKING WHOLESALE GRID'!IX16*'READ THIS FIRST'!$F$3)</f>
        <v>11.100963721668712</v>
      </c>
      <c r="KO85" s="23"/>
      <c r="KP85" s="23"/>
      <c r="KQ85" s="23"/>
      <c r="KR85" s="3">
        <v>0.33333333333333337</v>
      </c>
      <c r="KS85" s="3">
        <v>0.50000000000000011</v>
      </c>
      <c r="KT85" s="3">
        <v>1.0000000000000002</v>
      </c>
      <c r="KU85" s="3">
        <v>2.0000000000000004</v>
      </c>
      <c r="KV85" s="3">
        <v>2.666666666666667</v>
      </c>
    </row>
    <row r="86" spans="2:308" s="6" customFormat="1" ht="14.5" hidden="1" customHeight="1" x14ac:dyDescent="0.35">
      <c r="B86" s="663"/>
      <c r="C86" s="34">
        <v>7500</v>
      </c>
      <c r="D86" s="35"/>
      <c r="E86" s="26"/>
      <c r="F86" s="26"/>
      <c r="G86" s="26"/>
      <c r="H86" s="26"/>
      <c r="I86" s="26"/>
      <c r="J86" s="26"/>
      <c r="K86" s="26"/>
      <c r="L86" s="26"/>
      <c r="M86" s="26"/>
      <c r="N86" s="26"/>
      <c r="O86" s="26"/>
      <c r="P86" s="26"/>
      <c r="Q86" s="26"/>
      <c r="R86" s="26"/>
      <c r="S86" s="26"/>
      <c r="T86" s="26"/>
      <c r="U86" s="538"/>
      <c r="V86" s="513"/>
      <c r="W86" s="508"/>
      <c r="X86" s="508"/>
      <c r="Y86" s="508"/>
      <c r="Z86" s="26"/>
      <c r="AA86" s="26"/>
      <c r="AB86" s="26"/>
      <c r="AC86" s="26"/>
      <c r="AD86" s="26"/>
      <c r="AE86" s="26"/>
      <c r="AF86" s="26"/>
      <c r="AG86" s="26"/>
      <c r="AH86" s="26"/>
      <c r="AI86" s="26"/>
      <c r="AJ86" s="26"/>
      <c r="AK86" s="26"/>
      <c r="AL86" s="26"/>
      <c r="AM86" s="26"/>
      <c r="AN86" s="26"/>
      <c r="AO86" s="26"/>
      <c r="AP86" s="26"/>
      <c r="AQ86" s="26"/>
      <c r="AR86" s="26"/>
      <c r="AS86" s="26"/>
      <c r="AT86" s="63">
        <f>'WORKING WHOLESALE GRID'!D17-('WORKING WHOLESALE GRID'!D17*'READ THIS FIRST'!$F$3)</f>
        <v>0.96792613818359396</v>
      </c>
      <c r="AU86" s="63">
        <f>'WORKING WHOLESALE GRID'!E17-('WORKING WHOLESALE GRID'!E17*'READ THIS FIRST'!$F$3)</f>
        <v>1.2395359739062499</v>
      </c>
      <c r="AV86" s="63">
        <f>'WORKING WHOLESALE GRID'!F17-('WORKING WHOLESALE GRID'!F17*'READ THIS FIRST'!$F$3)</f>
        <v>1.5095218877929684</v>
      </c>
      <c r="AW86" s="63">
        <f>'WORKING WHOLESALE GRID'!G17-('WORKING WHOLESALE GRID'!G17*'READ THIS FIRST'!$F$3)</f>
        <v>1.7862936568749994</v>
      </c>
      <c r="AX86" s="63">
        <f>'WORKING WHOLESALE GRID'!H17-('WORKING WHOLESALE GRID'!H17*'READ THIS FIRST'!$F$3)</f>
        <v>1.3895359739062501</v>
      </c>
      <c r="AY86" s="63" t="s">
        <v>1160</v>
      </c>
      <c r="AZ86" s="63">
        <f>'WORKING WHOLESALE GRID'!J17-('WORKING WHOLESALE GRID'!J17*'READ THIS FIRST'!$F$3)</f>
        <v>1.2395359739062499</v>
      </c>
      <c r="BA86" s="63">
        <f>'WORKING WHOLESALE GRID'!K17-('WORKING WHOLESALE GRID'!K17*'READ THIS FIRST'!$F$3)</f>
        <v>1.5095218877929684</v>
      </c>
      <c r="BB86" s="63">
        <f>'WORKING WHOLESALE GRID'!L17-('WORKING WHOLESALE GRID'!L17*'READ THIS FIRST'!$F$3)</f>
        <v>1.7862936568749994</v>
      </c>
      <c r="BC86" s="63">
        <f>'WORKING WHOLESALE GRID'!M17-('WORKING WHOLESALE GRID'!M17*'READ THIS FIRST'!$F$3)</f>
        <v>2.0656565739648434</v>
      </c>
      <c r="BD86" s="63">
        <f>'WORKING WHOLESALE GRID'!N17-('WORKING WHOLESALE GRID'!N17*'READ THIS FIRST'!$F$3)</f>
        <v>1.6595218877929685</v>
      </c>
      <c r="BE86" s="63">
        <f>'WORKING WHOLESALE GRID'!O17-('WORKING WHOLESALE GRID'!O17*'READ THIS FIRST'!$F$3)</f>
        <v>1.5095218877929684</v>
      </c>
      <c r="BF86" s="63">
        <f>'WORKING WHOLESALE GRID'!P17-('WORKING WHOLESALE GRID'!P17*'READ THIS FIRST'!$F$3)</f>
        <v>1.7862936568749994</v>
      </c>
      <c r="BG86" s="63">
        <f>'WORKING WHOLESALE GRID'!Q17-('WORKING WHOLESALE GRID'!Q17*'READ THIS FIRST'!$F$3)</f>
        <v>2.0656565739648434</v>
      </c>
      <c r="BH86" s="63">
        <f>'WORKING WHOLESALE GRID'!R17-('WORKING WHOLESALE GRID'!R17*'READ THIS FIRST'!$F$3)</f>
        <v>2.3433344812500003</v>
      </c>
      <c r="BI86" s="63">
        <f>'WORKING WHOLESALE GRID'!S17-('WORKING WHOLESALE GRID'!S17*'READ THIS FIRST'!$F$3)</f>
        <v>1.9362936568749995</v>
      </c>
      <c r="BJ86" s="63">
        <f>'WORKING WHOLESALE GRID'!T17-('WORKING WHOLESALE GRID'!T17*'READ THIS FIRST'!$F$3)</f>
        <v>1.7862936568749994</v>
      </c>
      <c r="BK86" s="63">
        <f>'WORKING WHOLESALE GRID'!U17-('WORKING WHOLESALE GRID'!U17*'READ THIS FIRST'!$F$3)</f>
        <v>2.0656565739648434</v>
      </c>
      <c r="BL86" s="63">
        <f>'WORKING WHOLESALE GRID'!V17-('WORKING WHOLESALE GRID'!V17*'READ THIS FIRST'!$F$3)</f>
        <v>2.3433344812500003</v>
      </c>
      <c r="BM86" s="63">
        <f>'WORKING WHOLESALE GRID'!W17-('WORKING WHOLESALE GRID'!W17*'READ THIS FIRST'!$F$3)</f>
        <v>2.6278593316992183</v>
      </c>
      <c r="BN86" s="63">
        <f>'WORKING WHOLESALE GRID'!X17-('WORKING WHOLESALE GRID'!X17*'READ THIS FIRST'!$F$3)</f>
        <v>2.2156565739648437</v>
      </c>
      <c r="BO86" s="63">
        <f>'WORKING WHOLESALE GRID'!Y17-('WORKING WHOLESALE GRID'!Y17*'READ THIS FIRST'!$F$3)</f>
        <v>2.0656565739648434</v>
      </c>
      <c r="BP86" s="63">
        <f>'WORKING WHOLESALE GRID'!Z17-('WORKING WHOLESALE GRID'!Z17*'READ THIS FIRST'!$F$3)</f>
        <v>2.3433344812500003</v>
      </c>
      <c r="BQ86" s="63">
        <f>'WORKING WHOLESALE GRID'!AA17-('WORKING WHOLESALE GRID'!AA17*'READ THIS FIRST'!$F$3)</f>
        <v>2.6278593316992183</v>
      </c>
      <c r="BR86" s="63">
        <f>'WORKING WHOLESALE GRID'!AB17-('WORKING WHOLESALE GRID'!AB17*'READ THIS FIRST'!$F$3)</f>
        <v>2.91497533015625</v>
      </c>
      <c r="BS86" s="63">
        <f>'WORKING WHOLESALE GRID'!AC17-('WORKING WHOLESALE GRID'!AC17*'READ THIS FIRST'!$F$3)</f>
        <v>2.4933344812500002</v>
      </c>
      <c r="BT86" s="63">
        <f>'WORKING WHOLESALE GRID'!AD17-('WORKING WHOLESALE GRID'!AD17*'READ THIS FIRST'!$F$3)</f>
        <v>2.3433344812500003</v>
      </c>
      <c r="BU86" s="63">
        <f>'WORKING WHOLESALE GRID'!AE17-('WORKING WHOLESALE GRID'!AE17*'READ THIS FIRST'!$F$3)</f>
        <v>2.6278593316992183</v>
      </c>
      <c r="BV86" s="63">
        <f>'WORKING WHOLESALE GRID'!AF17-('WORKING WHOLESALE GRID'!AF17*'READ THIS FIRST'!$F$3)</f>
        <v>2.91497533015625</v>
      </c>
      <c r="BW86" s="63">
        <f>'WORKING WHOLESALE GRID'!AG17-('WORKING WHOLESALE GRID'!AG17*'READ THIS FIRST'!$F$3)</f>
        <v>3.1570013075390619</v>
      </c>
      <c r="BX86" s="63">
        <f>'WORKING WHOLESALE GRID'!AH17-('WORKING WHOLESALE GRID'!AH17*'READ THIS FIRST'!$F$3)</f>
        <v>2.7778593316992186</v>
      </c>
      <c r="BY86" s="63">
        <f>'WORKING WHOLESALE GRID'!AI17-('WORKING WHOLESALE GRID'!AI17*'READ THIS FIRST'!$F$3)</f>
        <v>2.6278593316992183</v>
      </c>
      <c r="BZ86" s="63">
        <f>'WORKING WHOLESALE GRID'!AJ17-('WORKING WHOLESALE GRID'!AJ17*'READ THIS FIRST'!$F$3)</f>
        <v>2.91497533015625</v>
      </c>
      <c r="CA86" s="63">
        <f>'WORKING WHOLESALE GRID'!AK17-('WORKING WHOLESALE GRID'!AK17*'READ THIS FIRST'!$F$3)</f>
        <v>3.1570013075390619</v>
      </c>
      <c r="CB86" s="63">
        <f>'WORKING WHOLESALE GRID'!AL17-('WORKING WHOLESALE GRID'!AL17*'READ THIS FIRST'!$F$3)</f>
        <v>3.4011707224218743</v>
      </c>
      <c r="CC86" s="63">
        <f>'WORKING WHOLESALE GRID'!AM17-('WORKING WHOLESALE GRID'!AM17*'READ THIS FIRST'!$F$3)</f>
        <v>3.0649753301562503</v>
      </c>
      <c r="CD86" s="63">
        <f>'WORKING WHOLESALE GRID'!AN17-('WORKING WHOLESALE GRID'!AN17*'READ THIS FIRST'!$F$3)</f>
        <v>2.91497533015625</v>
      </c>
      <c r="CE86" s="63">
        <f>'WORKING WHOLESALE GRID'!AO17-('WORKING WHOLESALE GRID'!AO17*'READ THIS FIRST'!$F$3)</f>
        <v>3.1570013075390619</v>
      </c>
      <c r="CF86" s="63">
        <f>'WORKING WHOLESALE GRID'!AP17-('WORKING WHOLESALE GRID'!AP17*'READ THIS FIRST'!$F$3)</f>
        <v>3.4011707224218743</v>
      </c>
      <c r="CG86" s="63">
        <f>'WORKING WHOLESALE GRID'!AQ17-('WORKING WHOLESALE GRID'!AQ17*'READ THIS FIRST'!$F$3)</f>
        <v>3.6474835748046868</v>
      </c>
      <c r="CH86" s="63">
        <f>'WORKING WHOLESALE GRID'!AR17-('WORKING WHOLESALE GRID'!AR17*'READ THIS FIRST'!$F$3)</f>
        <v>3.3070013075390623</v>
      </c>
      <c r="CI86" s="63">
        <f>'WORKING WHOLESALE GRID'!AS17-('WORKING WHOLESALE GRID'!AS17*'READ THIS FIRST'!$F$3)</f>
        <v>3.1570013075390619</v>
      </c>
      <c r="CJ86" s="63">
        <f>'WORKING WHOLESALE GRID'!AT17-('WORKING WHOLESALE GRID'!AT17*'READ THIS FIRST'!$F$3)</f>
        <v>3.4011707224218743</v>
      </c>
      <c r="CK86" s="63">
        <f>'WORKING WHOLESALE GRID'!AU17-('WORKING WHOLESALE GRID'!AU17*'READ THIS FIRST'!$F$3)</f>
        <v>3.6474835748046868</v>
      </c>
      <c r="CL86" s="63">
        <f>'WORKING WHOLESALE GRID'!AV17-('WORKING WHOLESALE GRID'!AV17*'READ THIS FIRST'!$F$3)</f>
        <v>3.8959398646875001</v>
      </c>
      <c r="CM86" s="63">
        <f>'WORKING WHOLESALE GRID'!AW17-('WORKING WHOLESALE GRID'!AW17*'READ THIS FIRST'!$F$3)</f>
        <v>3.5511707224218743</v>
      </c>
      <c r="CN86" s="63">
        <f>'WORKING WHOLESALE GRID'!AX17-('WORKING WHOLESALE GRID'!AX17*'READ THIS FIRST'!$F$3)</f>
        <v>3.4011707224218743</v>
      </c>
      <c r="CO86" s="63">
        <f>'WORKING WHOLESALE GRID'!AY17-('WORKING WHOLESALE GRID'!AY17*'READ THIS FIRST'!$F$3)</f>
        <v>3.6474835748046868</v>
      </c>
      <c r="CP86" s="63">
        <f>'WORKING WHOLESALE GRID'!AZ17-('WORKING WHOLESALE GRID'!AZ17*'READ THIS FIRST'!$F$3)</f>
        <v>3.8959398646875001</v>
      </c>
      <c r="CQ86" s="63"/>
      <c r="CR86" s="63">
        <f>'WORKING WHOLESALE GRID'!BB17-('WORKING WHOLESALE GRID'!BB17*'READ THIS FIRST'!$F$3)</f>
        <v>4.3474835748046869</v>
      </c>
      <c r="CS86" s="63">
        <f>'WORKING WHOLESALE GRID'!BC17-('WORKING WHOLESALE GRID'!BC17*'READ THIS FIRST'!$F$3)</f>
        <v>1.0216638735472841</v>
      </c>
      <c r="CT86" s="63">
        <f>'WORKING WHOLESALE GRID'!BD17-('WORKING WHOLESALE GRID'!BD17*'READ THIS FIRST'!$F$3)</f>
        <v>1.2997151457372556</v>
      </c>
      <c r="CU86" s="63">
        <f>'WORKING WHOLESALE GRID'!BE17-('WORKING WHOLESALE GRID'!BE17*'READ THIS FIRST'!$F$3)</f>
        <v>1.5791161563360525</v>
      </c>
      <c r="CV86" s="63">
        <f>'WORKING WHOLESALE GRID'!BF17-('WORKING WHOLESALE GRID'!BF17*'READ THIS FIRST'!$F$3)</f>
        <v>1.863908765342698</v>
      </c>
      <c r="CW86" s="63">
        <f>'WORKING WHOLESALE GRID'!BG17-('WORKING WHOLESALE GRID'!BG17*'READ THIS FIRST'!$F$3)</f>
        <v>1.4997151457372555</v>
      </c>
      <c r="CX86" s="63" t="s">
        <v>1160</v>
      </c>
      <c r="CY86" s="63">
        <f>'WORKING WHOLESALE GRID'!BI17-('WORKING WHOLESALE GRID'!BI17*'READ THIS FIRST'!$F$3)</f>
        <v>1.2997151457372556</v>
      </c>
      <c r="CZ86" s="63">
        <f>'WORKING WHOLESALE GRID'!BJ17-('WORKING WHOLESALE GRID'!BJ17*'READ THIS FIRST'!$F$3)</f>
        <v>1.5791161563360525</v>
      </c>
      <c r="DA86" s="63">
        <f>'WORKING WHOLESALE GRID'!BK17-('WORKING WHOLESALE GRID'!BK17*'READ THIS FIRST'!$F$3)</f>
        <v>1.863908765342698</v>
      </c>
      <c r="DB86" s="63">
        <f>'WORKING WHOLESALE GRID'!BL17-('WORKING WHOLESALE GRID'!BL17*'READ THIS FIRST'!$F$3)</f>
        <v>2.1513664130853165</v>
      </c>
      <c r="DC86" s="63">
        <f>'WORKING WHOLESALE GRID'!BM17-('WORKING WHOLESALE GRID'!BM17*'READ THIS FIRST'!$F$3)</f>
        <v>1.7791161563360525</v>
      </c>
      <c r="DD86" s="63">
        <f>'WORKING WHOLESALE GRID'!BN17-('WORKING WHOLESALE GRID'!BN17*'READ THIS FIRST'!$F$3)</f>
        <v>1.5791161563360525</v>
      </c>
      <c r="DE86" s="63">
        <f>'WORKING WHOLESALE GRID'!BO17-('WORKING WHOLESALE GRID'!BO17*'READ THIS FIRST'!$F$3)</f>
        <v>1.863908765342698</v>
      </c>
      <c r="DF86" s="63">
        <f>'WORKING WHOLESALE GRID'!BP17-('WORKING WHOLESALE GRID'!BP17*'READ THIS FIRST'!$F$3)</f>
        <v>2.1513664130853165</v>
      </c>
      <c r="DG86" s="63">
        <f>'WORKING WHOLESALE GRID'!BQ17-('WORKING WHOLESALE GRID'!BQ17*'READ THIS FIRST'!$F$3)</f>
        <v>2.4387095969857846</v>
      </c>
      <c r="DH86" s="63">
        <f>'WORKING WHOLESALE GRID'!BR17-('WORKING WHOLESALE GRID'!BR17*'READ THIS FIRST'!$F$3)</f>
        <v>2.0639087653426982</v>
      </c>
      <c r="DI86" s="63">
        <f>'WORKING WHOLESALE GRID'!BS17-('WORKING WHOLESALE GRID'!BS17*'READ THIS FIRST'!$F$3)</f>
        <v>1.863908765342698</v>
      </c>
      <c r="DJ86" s="63">
        <f>'WORKING WHOLESALE GRID'!BT17-('WORKING WHOLESALE GRID'!BT17*'READ THIS FIRST'!$F$3)</f>
        <v>2.1513664130853165</v>
      </c>
      <c r="DK86" s="63">
        <f>'WORKING WHOLESALE GRID'!BU17-('WORKING WHOLESALE GRID'!BU17*'READ THIS FIRST'!$F$3)</f>
        <v>2.4387095969857846</v>
      </c>
      <c r="DL86" s="63">
        <f>'WORKING WHOLESALE GRID'!BV17-('WORKING WHOLESALE GRID'!BV17*'READ THIS FIRST'!$F$3)</f>
        <v>2.7300178988638271</v>
      </c>
      <c r="DM86" s="63">
        <f>'WORKING WHOLESALE GRID'!BW17-('WORKING WHOLESALE GRID'!BW17*'READ THIS FIRST'!$F$3)</f>
        <v>2.3513664130853167</v>
      </c>
      <c r="DN86" s="63">
        <f>'WORKING WHOLESALE GRID'!BX17-('WORKING WHOLESALE GRID'!BX17*'READ THIS FIRST'!$F$3)</f>
        <v>2.1513664130853165</v>
      </c>
      <c r="DO86" s="63">
        <f>'WORKING WHOLESALE GRID'!BY17-('WORKING WHOLESALE GRID'!BY17*'READ THIS FIRST'!$F$3)</f>
        <v>2.4387095969857846</v>
      </c>
      <c r="DP86" s="63">
        <f>'WORKING WHOLESALE GRID'!BZ17-('WORKING WHOLESALE GRID'!BZ17*'READ THIS FIRST'!$F$3)</f>
        <v>2.7300178988638271</v>
      </c>
      <c r="DQ86" s="63">
        <f>'WORKING WHOLESALE GRID'!CA17-('WORKING WHOLESALE GRID'!CA17*'READ THIS FIRST'!$F$3)</f>
        <v>3.0254504783313592</v>
      </c>
      <c r="DR86" s="63">
        <f>'WORKING WHOLESALE GRID'!CB17-('WORKING WHOLESALE GRID'!CB17*'READ THIS FIRST'!$F$3)</f>
        <v>2.6387095969857848</v>
      </c>
      <c r="DS86" s="63">
        <f>'WORKING WHOLESALE GRID'!CC17-('WORKING WHOLESALE GRID'!CC17*'READ THIS FIRST'!$F$3)</f>
        <v>2.4387095969857846</v>
      </c>
      <c r="DT86" s="63">
        <f>'WORKING WHOLESALE GRID'!CD17-('WORKING WHOLESALE GRID'!CD17*'READ THIS FIRST'!$F$3)</f>
        <v>2.7300178988638271</v>
      </c>
      <c r="DU86" s="63">
        <f>'WORKING WHOLESALE GRID'!CE17-('WORKING WHOLESALE GRID'!CE17*'READ THIS FIRST'!$F$3)</f>
        <v>3.0254504783313592</v>
      </c>
      <c r="DV86" s="63">
        <f>'WORKING WHOLESALE GRID'!CF17-('WORKING WHOLESALE GRID'!CF17*'READ THIS FIRST'!$F$3)</f>
        <v>3.2791830934974264</v>
      </c>
      <c r="DW86" s="63">
        <f>'WORKING WHOLESALE GRID'!CG17-('WORKING WHOLESALE GRID'!CG17*'READ THIS FIRST'!$F$3)</f>
        <v>2.9300178988638268</v>
      </c>
      <c r="DX86" s="63">
        <f>'WORKING WHOLESALE GRID'!CH17-('WORKING WHOLESALE GRID'!CH17*'READ THIS FIRST'!$F$3)</f>
        <v>2.7300178988638271</v>
      </c>
      <c r="DY86" s="63">
        <f>'WORKING WHOLESALE GRID'!CI17-('WORKING WHOLESALE GRID'!CI17*'READ THIS FIRST'!$F$3)</f>
        <v>3.0254504783313592</v>
      </c>
      <c r="DZ86" s="63">
        <f>'WORKING WHOLESALE GRID'!CJ17-('WORKING WHOLESALE GRID'!CJ17*'READ THIS FIRST'!$F$3)</f>
        <v>3.2791830934974264</v>
      </c>
      <c r="EA86" s="63">
        <f>'WORKING WHOLESALE GRID'!CK17-('WORKING WHOLESALE GRID'!CK17*'READ THIS FIRST'!$F$3)</f>
        <v>3.535164174600995</v>
      </c>
      <c r="EB86" s="63">
        <f>'WORKING WHOLESALE GRID'!CL17-('WORKING WHOLESALE GRID'!CL17*'READ THIS FIRST'!$F$3)</f>
        <v>3.2254504783313589</v>
      </c>
      <c r="EC86" s="63">
        <f>'WORKING WHOLESALE GRID'!CM17-('WORKING WHOLESALE GRID'!CM17*'READ THIS FIRST'!$F$3)</f>
        <v>3.0254504783313592</v>
      </c>
      <c r="ED86" s="63">
        <f>'WORKING WHOLESALE GRID'!CN17-('WORKING WHOLESALE GRID'!CN17*'READ THIS FIRST'!$F$3)</f>
        <v>3.2791830934974264</v>
      </c>
      <c r="EE86" s="63">
        <f>'WORKING WHOLESALE GRID'!CO17-('WORKING WHOLESALE GRID'!CO17*'READ THIS FIRST'!$F$3)</f>
        <v>3.535164174600995</v>
      </c>
      <c r="EF86" s="63">
        <f>'WORKING WHOLESALE GRID'!CP17-('WORKING WHOLESALE GRID'!CP17*'READ THIS FIRST'!$F$3)</f>
        <v>3.7933937216420617</v>
      </c>
      <c r="EG86" s="63">
        <f>'WORKING WHOLESALE GRID'!CQ17-('WORKING WHOLESALE GRID'!CQ17*'READ THIS FIRST'!$F$3)</f>
        <v>3.4791830934974262</v>
      </c>
      <c r="EH86" s="63">
        <f>'WORKING WHOLESALE GRID'!CR17-('WORKING WHOLESALE GRID'!CR17*'READ THIS FIRST'!$F$3)</f>
        <v>3.2791830934974264</v>
      </c>
      <c r="EI86" s="63">
        <f>'WORKING WHOLESALE GRID'!CS17-('WORKING WHOLESALE GRID'!CS17*'READ THIS FIRST'!$F$3)</f>
        <v>3.535164174600995</v>
      </c>
      <c r="EJ86" s="63">
        <f>'WORKING WHOLESALE GRID'!CT17-('WORKING WHOLESALE GRID'!CT17*'READ THIS FIRST'!$F$3)</f>
        <v>3.7933937216420617</v>
      </c>
      <c r="EK86" s="63">
        <f>'WORKING WHOLESALE GRID'!CU17-('WORKING WHOLESALE GRID'!CU17*'READ THIS FIRST'!$F$3)</f>
        <v>4.0538717346206301</v>
      </c>
      <c r="EL86" s="63">
        <f>'WORKING WHOLESALE GRID'!CV17-('WORKING WHOLESALE GRID'!CV17*'READ THIS FIRST'!$F$3)</f>
        <v>3.7351641746009947</v>
      </c>
      <c r="EM86" s="63">
        <f>'WORKING WHOLESALE GRID'!CW17-('WORKING WHOLESALE GRID'!CW17*'READ THIS FIRST'!$F$3)</f>
        <v>3.535164174600995</v>
      </c>
      <c r="EN86" s="63">
        <f>'WORKING WHOLESALE GRID'!CX17-('WORKING WHOLESALE GRID'!CX17*'READ THIS FIRST'!$F$3)</f>
        <v>3.7933937216420617</v>
      </c>
      <c r="EO86" s="63">
        <f>'WORKING WHOLESALE GRID'!CY17-('WORKING WHOLESALE GRID'!CY17*'READ THIS FIRST'!$F$3)</f>
        <v>4.0538717346206301</v>
      </c>
      <c r="EP86" s="63"/>
      <c r="EQ86" s="63">
        <f>'WORKING WHOLESALE GRID'!DA17-('WORKING WHOLESALE GRID'!DA17*'READ THIS FIRST'!$F$3)</f>
        <v>3.9933937216420619</v>
      </c>
      <c r="ER86" s="63">
        <f>'WORKING WHOLESALE GRID'!DB17-('WORKING WHOLESALE GRID'!DB17*'READ THIS FIRST'!$F$3)</f>
        <v>1.1214625249369945</v>
      </c>
      <c r="ES86" s="63">
        <f>'WORKING WHOLESALE GRID'!DC17-('WORKING WHOLESALE GRID'!DC17*'READ THIS FIRST'!$F$3)</f>
        <v>1.4114764648519809</v>
      </c>
      <c r="ET86" s="63">
        <f>'WORKING WHOLESALE GRID'!DD17-('WORKING WHOLESALE GRID'!DD17*'READ THIS FIRST'!$F$3)</f>
        <v>1.7083626550589228</v>
      </c>
      <c r="EU86" s="63">
        <f>'WORKING WHOLESALE GRID'!DE17-('WORKING WHOLESALE GRID'!DE17*'READ THIS FIRST'!$F$3)</f>
        <v>2.0080511096398515</v>
      </c>
      <c r="EV86" s="63">
        <f>'WORKING WHOLESALE GRID'!DF17-('WORKING WHOLESALE GRID'!DF17*'READ THIS FIRST'!$F$3)</f>
        <v>1.5614764648519808</v>
      </c>
      <c r="EW86" s="63" t="s">
        <v>1160</v>
      </c>
      <c r="EX86" s="63">
        <f>'WORKING WHOLESALE GRID'!DH17-('WORKING WHOLESALE GRID'!DH17*'READ THIS FIRST'!$F$3)</f>
        <v>1.4114764648519809</v>
      </c>
      <c r="EY86" s="63">
        <f>'WORKING WHOLESALE GRID'!DI17-('WORKING WHOLESALE GRID'!DI17*'READ THIS FIRST'!$F$3)</f>
        <v>1.7083626550589228</v>
      </c>
      <c r="EZ86" s="63">
        <f>'WORKING WHOLESALE GRID'!DJ17-('WORKING WHOLESALE GRID'!DJ17*'READ THIS FIRST'!$F$3)</f>
        <v>2.0080511096398515</v>
      </c>
      <c r="FA86" s="63">
        <f>'WORKING WHOLESALE GRID'!DK17-('WORKING WHOLESALE GRID'!DK17*'READ THIS FIRST'!$F$3)</f>
        <v>2.3105418285947659</v>
      </c>
      <c r="FB86" s="63">
        <f>'WORKING WHOLESALE GRID'!DL17-('WORKING WHOLESALE GRID'!DL17*'READ THIS FIRST'!$F$3)</f>
        <v>2.1083626550589227</v>
      </c>
      <c r="FC86" s="63">
        <f>'WORKING WHOLESALE GRID'!DM17-('WORKING WHOLESALE GRID'!DM17*'READ THIS FIRST'!$F$3)</f>
        <v>1.7083626550589228</v>
      </c>
      <c r="FD86" s="63">
        <f>'WORKING WHOLESALE GRID'!DN17-('WORKING WHOLESALE GRID'!DN17*'READ THIS FIRST'!$F$3)</f>
        <v>2.0080511096398515</v>
      </c>
      <c r="FE86" s="63">
        <f>'WORKING WHOLESALE GRID'!DO17-('WORKING WHOLESALE GRID'!DO17*'READ THIS FIRST'!$F$3)</f>
        <v>2.3105418285947659</v>
      </c>
      <c r="FF86" s="63">
        <f>'WORKING WHOLESALE GRID'!DP17-('WORKING WHOLESALE GRID'!DP17*'READ THIS FIRST'!$F$3)</f>
        <v>2.6158348119236701</v>
      </c>
      <c r="FG86" s="63">
        <f>'WORKING WHOLESALE GRID'!DQ17-('WORKING WHOLESALE GRID'!DQ17*'READ THIS FIRST'!$F$3)</f>
        <v>2.4080511096398514</v>
      </c>
      <c r="FH86" s="63">
        <f>'WORKING WHOLESALE GRID'!DR17-('WORKING WHOLESALE GRID'!DR17*'READ THIS FIRST'!$F$3)</f>
        <v>2.0080511096398515</v>
      </c>
      <c r="FI86" s="63">
        <f>'WORKING WHOLESALE GRID'!DS17-('WORKING WHOLESALE GRID'!DS17*'READ THIS FIRST'!$F$3)</f>
        <v>2.3105418285947659</v>
      </c>
      <c r="FJ86" s="63">
        <f>'WORKING WHOLESALE GRID'!DT17-('WORKING WHOLESALE GRID'!DT17*'READ THIS FIRST'!$F$3)</f>
        <v>2.6158348119236701</v>
      </c>
      <c r="FK86" s="63">
        <f>'WORKING WHOLESALE GRID'!DU17-('WORKING WHOLESALE GRID'!DU17*'READ THIS FIRST'!$F$3)</f>
        <v>2.9197409521695281</v>
      </c>
      <c r="FL86" s="63">
        <f>'WORKING WHOLESALE GRID'!DV17-('WORKING WHOLESALE GRID'!DV17*'READ THIS FIRST'!$F$3)</f>
        <v>2.7105418285947658</v>
      </c>
      <c r="FM86" s="63">
        <f>'WORKING WHOLESALE GRID'!DW17-('WORKING WHOLESALE GRID'!DW17*'READ THIS FIRST'!$F$3)</f>
        <v>2.3105418285947659</v>
      </c>
      <c r="FN86" s="63">
        <f>'WORKING WHOLESALE GRID'!DX17-('WORKING WHOLESALE GRID'!DX17*'READ THIS FIRST'!$F$3)</f>
        <v>2.6158348119236701</v>
      </c>
      <c r="FO86" s="63">
        <f>'WORKING WHOLESALE GRID'!DY17-('WORKING WHOLESALE GRID'!DY17*'READ THIS FIRST'!$F$3)</f>
        <v>2.9197409521695281</v>
      </c>
      <c r="FP86" s="63">
        <f>'WORKING WHOLESALE GRID'!DZ17-('WORKING WHOLESALE GRID'!DZ17*'READ THIS FIRST'!$F$3)</f>
        <v>3.2306186106565624</v>
      </c>
      <c r="FQ86" s="63">
        <f>'WORKING WHOLESALE GRID'!EA17-('WORKING WHOLESALE GRID'!EA17*'READ THIS FIRST'!$F$3)</f>
        <v>3.01583481192367</v>
      </c>
      <c r="FR86" s="63">
        <f>'WORKING WHOLESALE GRID'!EB17-('WORKING WHOLESALE GRID'!EB17*'READ THIS FIRST'!$F$3)</f>
        <v>2.6158348119236701</v>
      </c>
      <c r="FS86" s="63">
        <f>'WORKING WHOLESALE GRID'!EC17-('WORKING WHOLESALE GRID'!EC17*'READ THIS FIRST'!$F$3)</f>
        <v>2.9197409521695281</v>
      </c>
      <c r="FT86" s="63">
        <f>'WORKING WHOLESALE GRID'!ED17-('WORKING WHOLESALE GRID'!ED17*'READ THIS FIRST'!$F$3)</f>
        <v>3.2306186106565624</v>
      </c>
      <c r="FU86" s="63">
        <f>'WORKING WHOLESALE GRID'!EE17-('WORKING WHOLESALE GRID'!EE17*'READ THIS FIRST'!$F$3)</f>
        <v>3.5060921245629615</v>
      </c>
      <c r="FV86" s="63">
        <f>'WORKING WHOLESALE GRID'!EF17-('WORKING WHOLESALE GRID'!EF17*'READ THIS FIRST'!$F$3)</f>
        <v>3.3197409521695285</v>
      </c>
      <c r="FW86" s="63">
        <f>'WORKING WHOLESALE GRID'!EG17-('WORKING WHOLESALE GRID'!EG17*'READ THIS FIRST'!$F$3)</f>
        <v>2.9197409521695281</v>
      </c>
      <c r="FX86" s="63">
        <f>'WORKING WHOLESALE GRID'!EH17-('WORKING WHOLESALE GRID'!EH17*'READ THIS FIRST'!$F$3)</f>
        <v>3.2306186106565624</v>
      </c>
      <c r="FY86" s="63">
        <f>'WORKING WHOLESALE GRID'!EI17-('WORKING WHOLESALE GRID'!EI17*'READ THIS FIRST'!$F$3)</f>
        <v>3.5060921245629615</v>
      </c>
      <c r="FZ86" s="63">
        <f>'WORKING WHOLESALE GRID'!EJ17-('WORKING WHOLESALE GRID'!EJ17*'READ THIS FIRST'!$F$3)</f>
        <v>3.7840091572193599</v>
      </c>
      <c r="GA86" s="63">
        <f>'WORKING WHOLESALE GRID'!EK17-('WORKING WHOLESALE GRID'!EK17*'READ THIS FIRST'!$F$3)</f>
        <v>3.6306186106565628</v>
      </c>
      <c r="GB86" s="63">
        <f>'WORKING WHOLESALE GRID'!EL17-('WORKING WHOLESALE GRID'!EL17*'READ THIS FIRST'!$F$3)</f>
        <v>3.2306186106565624</v>
      </c>
      <c r="GC86" s="63">
        <f>'WORKING WHOLESALE GRID'!EM17-('WORKING WHOLESALE GRID'!EM17*'READ THIS FIRST'!$F$3)</f>
        <v>3.5060921245629615</v>
      </c>
      <c r="GD86" s="63">
        <f>'WORKING WHOLESALE GRID'!EN17-('WORKING WHOLESALE GRID'!EN17*'READ THIS FIRST'!$F$3)</f>
        <v>3.7840091572193599</v>
      </c>
      <c r="GE86" s="63">
        <f>'WORKING WHOLESALE GRID'!EO17-('WORKING WHOLESALE GRID'!EO17*'READ THIS FIRST'!$F$3)</f>
        <v>4.0643697086257582</v>
      </c>
      <c r="GF86" s="63">
        <f>'WORKING WHOLESALE GRID'!EP17-('WORKING WHOLESALE GRID'!EP17*'READ THIS FIRST'!$F$3)</f>
        <v>3.9060921245629614</v>
      </c>
      <c r="GG86" s="63">
        <f>'WORKING WHOLESALE GRID'!EQ17-('WORKING WHOLESALE GRID'!EQ17*'READ THIS FIRST'!$F$3)</f>
        <v>3.5060921245629615</v>
      </c>
      <c r="GH86" s="63">
        <f>'WORKING WHOLESALE GRID'!ER17-('WORKING WHOLESALE GRID'!ER17*'READ THIS FIRST'!$F$3)</f>
        <v>3.7840091572193599</v>
      </c>
      <c r="GI86" s="63">
        <f>'WORKING WHOLESALE GRID'!ES17-('WORKING WHOLESALE GRID'!ES17*'READ THIS FIRST'!$F$3)</f>
        <v>4.0643697086257582</v>
      </c>
      <c r="GJ86" s="63">
        <f>'WORKING WHOLESALE GRID'!ET17-('WORKING WHOLESALE GRID'!ET17*'READ THIS FIRST'!$F$3)</f>
        <v>4.3471737787821549</v>
      </c>
      <c r="GK86" s="63">
        <f>'WORKING WHOLESALE GRID'!EU17-('WORKING WHOLESALE GRID'!EU17*'READ THIS FIRST'!$F$3)</f>
        <v>4.184009157219359</v>
      </c>
      <c r="GL86" s="63">
        <f>'WORKING WHOLESALE GRID'!EV17-('WORKING WHOLESALE GRID'!EV17*'READ THIS FIRST'!$F$3)</f>
        <v>3.7840091572193599</v>
      </c>
      <c r="GM86" s="63">
        <f>'WORKING WHOLESALE GRID'!EW17-('WORKING WHOLESALE GRID'!EW17*'READ THIS FIRST'!$F$3)</f>
        <v>4.0643697086257582</v>
      </c>
      <c r="GN86" s="63">
        <f>'WORKING WHOLESALE GRID'!EX17-('WORKING WHOLESALE GRID'!EX17*'READ THIS FIRST'!$F$3)</f>
        <v>4.3471737787821549</v>
      </c>
      <c r="GO86" s="63"/>
      <c r="GP86" s="63">
        <f>'WORKING WHOLESALE GRID'!EZ17-('WORKING WHOLESALE GRID'!EZ17*'READ THIS FIRST'!$F$3)</f>
        <v>4.4643697086257585</v>
      </c>
      <c r="GQ86" s="63">
        <f>'WORKING WHOLESALE GRID'!FA17-('WORKING WHOLESALE GRID'!FA17*'READ THIS FIRST'!$F$3)</f>
        <v>1.5536704210356667</v>
      </c>
      <c r="GR86" s="63">
        <f>'WORKING WHOLESALE GRID'!FB17-('WORKING WHOLESALE GRID'!FB17*'READ THIS FIRST'!$F$3)</f>
        <v>1.9041043672414202</v>
      </c>
      <c r="GS86" s="63">
        <f>'WORKING WHOLESALE GRID'!FC17-('WORKING WHOLESALE GRID'!FC17*'READ THIS FIRST'!$F$3)</f>
        <v>2.2604869577167461</v>
      </c>
      <c r="GT86" s="63">
        <f>'WORKING WHOLESALE GRID'!FD17-('WORKING WHOLESALE GRID'!FD17*'READ THIS FIRST'!$F$3)</f>
        <v>2.620223551722427</v>
      </c>
      <c r="GU86" s="63">
        <f>'WORKING WHOLESALE GRID'!FE17-('WORKING WHOLESALE GRID'!FE17*'READ THIS FIRST'!$F$3)</f>
        <v>2.70410436724142</v>
      </c>
      <c r="GV86" s="63" t="s">
        <v>1160</v>
      </c>
      <c r="GW86" s="63">
        <f>'WORKING WHOLESALE GRID'!FG17-('WORKING WHOLESALE GRID'!FG17*'READ THIS FIRST'!$F$3)</f>
        <v>1.9041043672414202</v>
      </c>
      <c r="GX86" s="63">
        <f>'WORKING WHOLESALE GRID'!FH17-('WORKING WHOLESALE GRID'!FH17*'READ THIS FIRST'!$F$3)</f>
        <v>2.2604869577167461</v>
      </c>
      <c r="GY86" s="63">
        <f>'WORKING WHOLESALE GRID'!FI17-('WORKING WHOLESALE GRID'!FI17*'READ THIS FIRST'!$F$3)</f>
        <v>2.620223551722427</v>
      </c>
      <c r="GZ86" s="63">
        <f>'WORKING WHOLESALE GRID'!FJ17-('WORKING WHOLESALE GRID'!FJ17*'READ THIS FIRST'!$F$3)</f>
        <v>2.9833141492584598</v>
      </c>
      <c r="HA86" s="63">
        <f>'WORKING WHOLESALE GRID'!FK17-('WORKING WHOLESALE GRID'!FK17*'READ THIS FIRST'!$F$3)</f>
        <v>3.0604869577167459</v>
      </c>
      <c r="HB86" s="63">
        <f>'WORKING WHOLESALE GRID'!FL17-('WORKING WHOLESALE GRID'!FL17*'READ THIS FIRST'!$F$3)</f>
        <v>2.2604869577167461</v>
      </c>
      <c r="HC86" s="63">
        <f>'WORKING WHOLESALE GRID'!FM17-('WORKING WHOLESALE GRID'!FM17*'READ THIS FIRST'!$F$3)</f>
        <v>2.620223551722427</v>
      </c>
      <c r="HD86" s="63">
        <f>'WORKING WHOLESALE GRID'!FN17-('WORKING WHOLESALE GRID'!FN17*'READ THIS FIRST'!$F$3)</f>
        <v>2.9833141492584598</v>
      </c>
      <c r="HE86" s="63">
        <f>'WORKING WHOLESALE GRID'!FO17-('WORKING WHOLESALE GRID'!FO17*'READ THIS FIRST'!$F$3)</f>
        <v>3.3471008256651604</v>
      </c>
      <c r="HF86" s="63">
        <f>'WORKING WHOLESALE GRID'!FP17-('WORKING WHOLESALE GRID'!FP17*'READ THIS FIRST'!$F$3)</f>
        <v>3.4202235517224269</v>
      </c>
      <c r="HG86" s="63">
        <f>'WORKING WHOLESALE GRID'!FQ17-('WORKING WHOLESALE GRID'!FQ17*'READ THIS FIRST'!$F$3)</f>
        <v>2.620223551722427</v>
      </c>
      <c r="HH86" s="63">
        <f>'WORKING WHOLESALE GRID'!FR17-('WORKING WHOLESALE GRID'!FR17*'READ THIS FIRST'!$F$3)</f>
        <v>2.9833141492584598</v>
      </c>
      <c r="HI86" s="63">
        <f>'WORKING WHOLESALE GRID'!FS17-('WORKING WHOLESALE GRID'!FS17*'READ THIS FIRST'!$F$3)</f>
        <v>3.3471008256651604</v>
      </c>
      <c r="HJ86" s="63">
        <f>'WORKING WHOLESALE GRID'!FT17-('WORKING WHOLESALE GRID'!FT17*'READ THIS FIRST'!$F$3)</f>
        <v>3.7168867734778086</v>
      </c>
      <c r="HK86" s="63">
        <f>'WORKING WHOLESALE GRID'!FU17-('WORKING WHOLESALE GRID'!FU17*'READ THIS FIRST'!$F$3)</f>
        <v>3.7833141492584601</v>
      </c>
      <c r="HL86" s="63">
        <f>'WORKING WHOLESALE GRID'!FV17-('WORKING WHOLESALE GRID'!FV17*'READ THIS FIRST'!$F$3)</f>
        <v>2.9833141492584598</v>
      </c>
      <c r="HM86" s="63">
        <f>'WORKING WHOLESALE GRID'!FW17-('WORKING WHOLESALE GRID'!FW17*'READ THIS FIRST'!$F$3)</f>
        <v>3.3471008256651604</v>
      </c>
      <c r="HN86" s="63">
        <f>'WORKING WHOLESALE GRID'!FX17-('WORKING WHOLESALE GRID'!FX17*'READ THIS FIRST'!$F$3)</f>
        <v>3.7168867734778086</v>
      </c>
      <c r="HO86" s="63">
        <f>'WORKING WHOLESALE GRID'!FY17-('WORKING WHOLESALE GRID'!FY17*'READ THIS FIRST'!$F$3)</f>
        <v>4.0873434865929372</v>
      </c>
      <c r="HP86" s="63">
        <f>'WORKING WHOLESALE GRID'!FZ17-('WORKING WHOLESALE GRID'!FZ17*'READ THIS FIRST'!$F$3)</f>
        <v>4.1471008256651603</v>
      </c>
      <c r="HQ86" s="63">
        <f>'WORKING WHOLESALE GRID'!GA17-('WORKING WHOLESALE GRID'!GA17*'READ THIS FIRST'!$F$3)</f>
        <v>3.3471008256651604</v>
      </c>
      <c r="HR86" s="63">
        <f>'WORKING WHOLESALE GRID'!GB17-('WORKING WHOLESALE GRID'!GB17*'READ THIS FIRST'!$F$3)</f>
        <v>3.7168867734778086</v>
      </c>
      <c r="HS86" s="63">
        <f>'WORKING WHOLESALE GRID'!GC17-('WORKING WHOLESALE GRID'!GC17*'READ THIS FIRST'!$F$3)</f>
        <v>4.0873434865929372</v>
      </c>
      <c r="HT86" s="63">
        <f>'WORKING WHOLESALE GRID'!GD17-('WORKING WHOLESALE GRID'!GD17*'READ THIS FIRST'!$F$3)</f>
        <v>4.3762129098963811</v>
      </c>
      <c r="HU86" s="63">
        <f>'WORKING WHOLESALE GRID'!GE17-('WORKING WHOLESALE GRID'!GE17*'READ THIS FIRST'!$F$3)</f>
        <v>4.5168867734778084</v>
      </c>
      <c r="HV86" s="63">
        <f>'WORKING WHOLESALE GRID'!GF17-('WORKING WHOLESALE GRID'!GF17*'READ THIS FIRST'!$F$3)</f>
        <v>3.7168867734778086</v>
      </c>
      <c r="HW86" s="63">
        <f>'WORKING WHOLESALE GRID'!GG17-('WORKING WHOLESALE GRID'!GG17*'READ THIS FIRST'!$F$3)</f>
        <v>4.0873434865929372</v>
      </c>
      <c r="HX86" s="63">
        <f>'WORKING WHOLESALE GRID'!GH17-('WORKING WHOLESALE GRID'!GH17*'READ THIS FIRST'!$F$3)</f>
        <v>4.3762129098963811</v>
      </c>
      <c r="HY86" s="63">
        <f>'WORKING WHOLESALE GRID'!GI17-('WORKING WHOLESALE GRID'!GI17*'READ THIS FIRST'!$F$3)</f>
        <v>4.6676136900185767</v>
      </c>
      <c r="HZ86" s="63">
        <f>'WORKING WHOLESALE GRID'!GJ17-('WORKING WHOLESALE GRID'!GJ17*'READ THIS FIRST'!$F$3)</f>
        <v>4.8873434865929379</v>
      </c>
      <c r="IA86" s="63">
        <f>'WORKING WHOLESALE GRID'!GK17-('WORKING WHOLESALE GRID'!GK17*'READ THIS FIRST'!$F$3)</f>
        <v>4.0873434865929372</v>
      </c>
      <c r="IB86" s="63">
        <f>'WORKING WHOLESALE GRID'!GL17-('WORKING WHOLESALE GRID'!GL17*'READ THIS FIRST'!$F$3)</f>
        <v>4.3762129098963811</v>
      </c>
      <c r="IC86" s="63">
        <f>'WORKING WHOLESALE GRID'!GM17-('WORKING WHOLESALE GRID'!GM17*'READ THIS FIRST'!$F$3)</f>
        <v>4.6676136900185767</v>
      </c>
      <c r="ID86" s="63">
        <f>'WORKING WHOLESALE GRID'!GN17-('WORKING WHOLESALE GRID'!GN17*'READ THIS FIRST'!$F$3)</f>
        <v>4.9615458269595223</v>
      </c>
      <c r="IE86" s="63">
        <f>'WORKING WHOLESALE GRID'!GO17-('WORKING WHOLESALE GRID'!GO17*'READ THIS FIRST'!$F$3)</f>
        <v>5.1762129098963809</v>
      </c>
      <c r="IF86" s="63">
        <f>'WORKING WHOLESALE GRID'!GP17-('WORKING WHOLESALE GRID'!GP17*'READ THIS FIRST'!$F$3)</f>
        <v>4.3762129098963811</v>
      </c>
      <c r="IG86" s="63">
        <f>'WORKING WHOLESALE GRID'!GQ17-('WORKING WHOLESALE GRID'!GQ17*'READ THIS FIRST'!$F$3)</f>
        <v>4.6676136900185767</v>
      </c>
      <c r="IH86" s="63">
        <f>'WORKING WHOLESALE GRID'!GR17-('WORKING WHOLESALE GRID'!GR17*'READ THIS FIRST'!$F$3)</f>
        <v>4.9615458269595223</v>
      </c>
      <c r="II86" s="63">
        <f>'WORKING WHOLESALE GRID'!GS17-('WORKING WHOLESALE GRID'!GS17*'READ THIS FIRST'!$F$3)</f>
        <v>5.2580093207192187</v>
      </c>
      <c r="IJ86" s="63">
        <f>'WORKING WHOLESALE GRID'!GT17-('WORKING WHOLESALE GRID'!GT17*'READ THIS FIRST'!$F$3)</f>
        <v>5.4676136900185774</v>
      </c>
      <c r="IK86" s="63">
        <f>'WORKING WHOLESALE GRID'!GU17-('WORKING WHOLESALE GRID'!GU17*'READ THIS FIRST'!$F$3)</f>
        <v>4.6676136900185767</v>
      </c>
      <c r="IL86" s="63">
        <f>'WORKING WHOLESALE GRID'!GV17-('WORKING WHOLESALE GRID'!GV17*'READ THIS FIRST'!$F$3)</f>
        <v>4.9615458269595223</v>
      </c>
      <c r="IM86" s="63">
        <f>'WORKING WHOLESALE GRID'!GW17-('WORKING WHOLESALE GRID'!GW17*'READ THIS FIRST'!$F$3)</f>
        <v>5.2580093207192187</v>
      </c>
      <c r="IN86" s="63"/>
      <c r="IO86" s="63">
        <f>'WORKING WHOLESALE GRID'!GY17-('WORKING WHOLESALE GRID'!GY17*'READ THIS FIRST'!$F$3)</f>
        <v>5.761545826959523</v>
      </c>
      <c r="IP86" s="63">
        <f>'WORKING WHOLESALE GRID'!GZ17-('WORKING WHOLESALE GRID'!GZ17*'READ THIS FIRST'!$F$3)</f>
        <v>2.6751329459726607</v>
      </c>
      <c r="IQ86" s="63">
        <f>'WORKING WHOLESALE GRID'!HA17-('WORKING WHOLESALE GRID'!HA17*'READ THIS FIRST'!$F$3)</f>
        <v>3.315580832093401</v>
      </c>
      <c r="IR86" s="63">
        <f>'WORKING WHOLESALE GRID'!HB17-('WORKING WHOLESALE GRID'!HB17*'READ THIS FIRST'!$F$3)</f>
        <v>3.9688496127756681</v>
      </c>
      <c r="IS86" s="63">
        <f>'WORKING WHOLESALE GRID'!HC17-('WORKING WHOLESALE GRID'!HC17*'READ THIS FIRST'!$F$3)</f>
        <v>4.6282746613622772</v>
      </c>
      <c r="IT86" s="63">
        <f>'WORKING WHOLESALE GRID'!HD17-('WORKING WHOLESALE GRID'!HD17*'READ THIS FIRST'!$F$3)</f>
        <v>4.5155808320934003</v>
      </c>
      <c r="IU86" s="63" t="s">
        <v>1160</v>
      </c>
      <c r="IV86" s="63">
        <f>'WORKING WHOLESALE GRID'!HF17-('WORKING WHOLESALE GRID'!HF17*'READ THIS FIRST'!$F$3)</f>
        <v>3.315580832093401</v>
      </c>
      <c r="IW86" s="63">
        <f>'WORKING WHOLESALE GRID'!HG17-('WORKING WHOLESALE GRID'!HG17*'READ THIS FIRST'!$F$3)</f>
        <v>3.9688496127756681</v>
      </c>
      <c r="IX86" s="63">
        <f>'WORKING WHOLESALE GRID'!HH17-('WORKING WHOLESALE GRID'!HH17*'READ THIS FIRST'!$F$3)</f>
        <v>4.6282746613622772</v>
      </c>
      <c r="IY86" s="63">
        <f>'WORKING WHOLESALE GRID'!HI17-('WORKING WHOLESALE GRID'!HI17*'READ THIS FIRST'!$F$3)</f>
        <v>5.2938559778532257</v>
      </c>
      <c r="IZ86" s="63">
        <f>'WORKING WHOLESALE GRID'!HJ17-('WORKING WHOLESALE GRID'!HJ17*'READ THIS FIRST'!$F$3)</f>
        <v>5.1688496127756682</v>
      </c>
      <c r="JA86" s="63">
        <f>'WORKING WHOLESALE GRID'!HK17-('WORKING WHOLESALE GRID'!HK17*'READ THIS FIRST'!$F$3)</f>
        <v>3.9688496127756681</v>
      </c>
      <c r="JB86" s="63">
        <f>'WORKING WHOLESALE GRID'!HL17-('WORKING WHOLESALE GRID'!HL17*'READ THIS FIRST'!$F$3)</f>
        <v>4.6282746613622772</v>
      </c>
      <c r="JC86" s="63">
        <f>'WORKING WHOLESALE GRID'!HM17-('WORKING WHOLESALE GRID'!HM17*'READ THIS FIRST'!$F$3)</f>
        <v>5.2938559778532257</v>
      </c>
      <c r="JD86" s="63">
        <f>'WORKING WHOLESALE GRID'!HN17-('WORKING WHOLESALE GRID'!HN17*'READ THIS FIRST'!$F$3)</f>
        <v>5.9629356375888314</v>
      </c>
      <c r="JE86" s="63">
        <f>'WORKING WHOLESALE GRID'!HO17-('WORKING WHOLESALE GRID'!HO17*'READ THIS FIRST'!$F$3)</f>
        <v>5.8282746613622773</v>
      </c>
      <c r="JF86" s="63">
        <f>'WORKING WHOLESALE GRID'!HP17-('WORKING WHOLESALE GRID'!HP17*'READ THIS FIRST'!$F$3)</f>
        <v>4.6282746613622772</v>
      </c>
      <c r="JG86" s="63">
        <f>'WORKING WHOLESALE GRID'!HQ17-('WORKING WHOLESALE GRID'!HQ17*'READ THIS FIRST'!$F$3)</f>
        <v>5.2938559778532257</v>
      </c>
      <c r="JH86" s="63">
        <f>'WORKING WHOLESALE GRID'!HR17-('WORKING WHOLESALE GRID'!HR17*'READ THIS FIRST'!$F$3)</f>
        <v>5.9629356375888314</v>
      </c>
      <c r="JI86" s="63">
        <f>'WORKING WHOLESALE GRID'!HS17-('WORKING WHOLESALE GRID'!HS17*'READ THIS FIRST'!$F$3)</f>
        <v>6.6366277256473385</v>
      </c>
      <c r="JJ86" s="63">
        <f>'WORKING WHOLESALE GRID'!HT17-('WORKING WHOLESALE GRID'!HT17*'READ THIS FIRST'!$F$3)</f>
        <v>6.4938559778532259</v>
      </c>
      <c r="JK86" s="63">
        <f>'WORKING WHOLESALE GRID'!HU17-('WORKING WHOLESALE GRID'!HU17*'READ THIS FIRST'!$F$3)</f>
        <v>5.2938559778532257</v>
      </c>
      <c r="JL86" s="63">
        <f>'WORKING WHOLESALE GRID'!HV17-('WORKING WHOLESALE GRID'!HV17*'READ THIS FIRST'!$F$3)</f>
        <v>5.9629356375888314</v>
      </c>
      <c r="JM86" s="63">
        <f>'WORKING WHOLESALE GRID'!HW17-('WORKING WHOLESALE GRID'!HW17*'READ THIS FIRST'!$F$3)</f>
        <v>6.6366277256473385</v>
      </c>
      <c r="JN86" s="63">
        <f>'WORKING WHOLESALE GRID'!HX17-('WORKING WHOLESALE GRID'!HX17*'READ THIS FIRST'!$F$3)</f>
        <v>7.3179620972494988</v>
      </c>
      <c r="JO86" s="63">
        <f>'WORKING WHOLESALE GRID'!HY17-('WORKING WHOLESALE GRID'!HY17*'READ THIS FIRST'!$F$3)</f>
        <v>7.1629356375888324</v>
      </c>
      <c r="JP86" s="63">
        <f>'WORKING WHOLESALE GRID'!HZ17-('WORKING WHOLESALE GRID'!HZ17*'READ THIS FIRST'!$F$3)</f>
        <v>5.9629356375888314</v>
      </c>
      <c r="JQ86" s="63">
        <f>'WORKING WHOLESALE GRID'!IA17-('WORKING WHOLESALE GRID'!IA17*'READ THIS FIRST'!$F$3)</f>
        <v>6.6366277256473385</v>
      </c>
      <c r="JR86" s="63">
        <f>'WORKING WHOLESALE GRID'!IB17-('WORKING WHOLESALE GRID'!IB17*'READ THIS FIRST'!$F$3)</f>
        <v>7.3179620972494988</v>
      </c>
      <c r="JS86" s="63">
        <f>'WORKING WHOLESALE GRID'!IC17-('WORKING WHOLESALE GRID'!IC17*'READ THIS FIRST'!$F$3)</f>
        <v>7.8823050344593417</v>
      </c>
      <c r="JT86" s="63">
        <f>'WORKING WHOLESALE GRID'!ID17-('WORKING WHOLESALE GRID'!ID17*'READ THIS FIRST'!$F$3)</f>
        <v>7.8366277256473387</v>
      </c>
      <c r="JU86" s="63">
        <f>'WORKING WHOLESALE GRID'!IE17-('WORKING WHOLESALE GRID'!IE17*'READ THIS FIRST'!$F$3)</f>
        <v>6.6366277256473385</v>
      </c>
      <c r="JV86" s="63">
        <f>'WORKING WHOLESALE GRID'!IF17-('WORKING WHOLESALE GRID'!IF17*'READ THIS FIRST'!$F$3)</f>
        <v>7.3179620972494988</v>
      </c>
      <c r="JW86" s="63">
        <f>'WORKING WHOLESALE GRID'!IG17-('WORKING WHOLESALE GRID'!IG17*'READ THIS FIRST'!$F$3)</f>
        <v>7.8823050344593417</v>
      </c>
      <c r="JX86" s="63">
        <f>'WORKING WHOLESALE GRID'!IH17-('WORKING WHOLESALE GRID'!IH17*'READ THIS FIRST'!$F$3)</f>
        <v>8.4516228472379371</v>
      </c>
      <c r="JY86" s="63">
        <f>'WORKING WHOLESALE GRID'!II17-('WORKING WHOLESALE GRID'!II17*'READ THIS FIRST'!$F$3)</f>
        <v>8.517962097249498</v>
      </c>
      <c r="JZ86" s="63">
        <f>'WORKING WHOLESALE GRID'!IJ17-('WORKING WHOLESALE GRID'!IJ17*'READ THIS FIRST'!$F$3)</f>
        <v>7.3179620972494988</v>
      </c>
      <c r="KA86" s="63">
        <f>'WORKING WHOLESALE GRID'!IK17-('WORKING WHOLESALE GRID'!IK17*'READ THIS FIRST'!$F$3)</f>
        <v>7.8823050344593417</v>
      </c>
      <c r="KB86" s="63">
        <f>'WORKING WHOLESALE GRID'!IL17-('WORKING WHOLESALE GRID'!IL17*'READ THIS FIRST'!$F$3)</f>
        <v>8.4516228472379371</v>
      </c>
      <c r="KC86" s="63">
        <f>'WORKING WHOLESALE GRID'!IM17-('WORKING WHOLESALE GRID'!IM17*'READ THIS FIRST'!$F$3)</f>
        <v>9.0259155355852823</v>
      </c>
      <c r="KD86" s="63">
        <f>'WORKING WHOLESALE GRID'!IN17-('WORKING WHOLESALE GRID'!IN17*'READ THIS FIRST'!$F$3)</f>
        <v>9.0823050344593419</v>
      </c>
      <c r="KE86" s="63">
        <f>'WORKING WHOLESALE GRID'!IO17-('WORKING WHOLESALE GRID'!IO17*'READ THIS FIRST'!$F$3)</f>
        <v>7.8823050344593417</v>
      </c>
      <c r="KF86" s="63">
        <f>'WORKING WHOLESALE GRID'!IP17-('WORKING WHOLESALE GRID'!IP17*'READ THIS FIRST'!$F$3)</f>
        <v>8.4516228472379371</v>
      </c>
      <c r="KG86" s="63">
        <f>'WORKING WHOLESALE GRID'!IQ17-('WORKING WHOLESALE GRID'!IQ17*'READ THIS FIRST'!$F$3)</f>
        <v>9.0259155355852823</v>
      </c>
      <c r="KH86" s="63">
        <f>'WORKING WHOLESALE GRID'!IR17-('WORKING WHOLESALE GRID'!IR17*'READ THIS FIRST'!$F$3)</f>
        <v>9.6051830995013781</v>
      </c>
      <c r="KI86" s="63">
        <f>'WORKING WHOLESALE GRID'!IS17-('WORKING WHOLESALE GRID'!IS17*'READ THIS FIRST'!$F$3)</f>
        <v>9.6516228472379382</v>
      </c>
      <c r="KJ86" s="63">
        <f>'WORKING WHOLESALE GRID'!IT17-('WORKING WHOLESALE GRID'!IT17*'READ THIS FIRST'!$F$3)</f>
        <v>8.4516228472379371</v>
      </c>
      <c r="KK86" s="63">
        <f>'WORKING WHOLESALE GRID'!IU17-('WORKING WHOLESALE GRID'!IU17*'READ THIS FIRST'!$F$3)</f>
        <v>9.0259155355852823</v>
      </c>
      <c r="KL86" s="63">
        <f>'WORKING WHOLESALE GRID'!IV17-('WORKING WHOLESALE GRID'!IV17*'READ THIS FIRST'!$F$3)</f>
        <v>9.6051830995013781</v>
      </c>
      <c r="KM86" s="63"/>
      <c r="KN86" s="63">
        <f>'WORKING WHOLESALE GRID'!IX17-('WORKING WHOLESALE GRID'!IX17*'READ THIS FIRST'!$F$3)</f>
        <v>10.225915535585283</v>
      </c>
      <c r="KO86" s="23"/>
      <c r="KP86" s="23"/>
      <c r="KQ86" s="23"/>
      <c r="KR86" s="3">
        <v>0.25</v>
      </c>
      <c r="KS86" s="3">
        <v>0.33333333333333337</v>
      </c>
      <c r="KT86" s="3">
        <v>0.66666666666666674</v>
      </c>
      <c r="KU86" s="3">
        <v>1.3333333333333335</v>
      </c>
      <c r="KV86" s="3">
        <v>2</v>
      </c>
    </row>
    <row r="87" spans="2:308" s="6" customFormat="1" ht="14.5" hidden="1" customHeight="1" x14ac:dyDescent="0.35">
      <c r="B87" s="663"/>
      <c r="C87" s="34">
        <v>10000</v>
      </c>
      <c r="D87" s="35"/>
      <c r="E87" s="26"/>
      <c r="F87" s="26"/>
      <c r="G87" s="26"/>
      <c r="H87" s="26"/>
      <c r="I87" s="26"/>
      <c r="J87" s="26"/>
      <c r="K87" s="26"/>
      <c r="L87" s="26"/>
      <c r="M87" s="26"/>
      <c r="N87" s="26"/>
      <c r="O87" s="26"/>
      <c r="P87" s="26"/>
      <c r="Q87" s="26"/>
      <c r="R87" s="26"/>
      <c r="S87" s="26"/>
      <c r="T87" s="26"/>
      <c r="U87" s="538"/>
      <c r="V87" s="513"/>
      <c r="W87" s="508"/>
      <c r="X87" s="508"/>
      <c r="Y87" s="508"/>
      <c r="Z87" s="26"/>
      <c r="AA87" s="26"/>
      <c r="AB87" s="26"/>
      <c r="AC87" s="26"/>
      <c r="AD87" s="26"/>
      <c r="AE87" s="26"/>
      <c r="AF87" s="26"/>
      <c r="AG87" s="26"/>
      <c r="AH87" s="26"/>
      <c r="AI87" s="26"/>
      <c r="AJ87" s="26"/>
      <c r="AK87" s="26"/>
      <c r="AL87" s="26"/>
      <c r="AM87" s="26"/>
      <c r="AN87" s="26"/>
      <c r="AO87" s="26"/>
      <c r="AP87" s="26"/>
      <c r="AQ87" s="26"/>
      <c r="AR87" s="26"/>
      <c r="AS87" s="26"/>
      <c r="AT87" s="63">
        <f>'WORKING WHOLESALE GRID'!D18-('WORKING WHOLESALE GRID'!D18*'READ THIS FIRST'!$F$3)</f>
        <v>0.91952983127441423</v>
      </c>
      <c r="AU87" s="63">
        <f>'WORKING WHOLESALE GRID'!E18-('WORKING WHOLESALE GRID'!E18*'READ THIS FIRST'!$F$3)</f>
        <v>1.1775591752109373</v>
      </c>
      <c r="AV87" s="63">
        <f>'WORKING WHOLESALE GRID'!F18-('WORKING WHOLESALE GRID'!F18*'READ THIS FIRST'!$F$3)</f>
        <v>1.4340457934033202</v>
      </c>
      <c r="AW87" s="63">
        <f>'WORKING WHOLESALE GRID'!G18-('WORKING WHOLESALE GRID'!G18*'READ THIS FIRST'!$F$3)</f>
        <v>1.6969789740312495</v>
      </c>
      <c r="AX87" s="63">
        <f>'WORKING WHOLESALE GRID'!H18-('WORKING WHOLESALE GRID'!H18*'READ THIS FIRST'!$F$3)</f>
        <v>1.2775591752109374</v>
      </c>
      <c r="AY87" s="63" t="s">
        <v>1160</v>
      </c>
      <c r="AZ87" s="63">
        <f>'WORKING WHOLESALE GRID'!J18-('WORKING WHOLESALE GRID'!J18*'READ THIS FIRST'!$F$3)</f>
        <v>1.1775591752109373</v>
      </c>
      <c r="BA87" s="63">
        <f>'WORKING WHOLESALE GRID'!K18-('WORKING WHOLESALE GRID'!K18*'READ THIS FIRST'!$F$3)</f>
        <v>1.4340457934033202</v>
      </c>
      <c r="BB87" s="63">
        <f>'WORKING WHOLESALE GRID'!L18-('WORKING WHOLESALE GRID'!L18*'READ THIS FIRST'!$F$3)</f>
        <v>1.6969789740312495</v>
      </c>
      <c r="BC87" s="63">
        <f>'WORKING WHOLESALE GRID'!M18-('WORKING WHOLESALE GRID'!M18*'READ THIS FIRST'!$F$3)</f>
        <v>1.962373745266601</v>
      </c>
      <c r="BD87" s="63">
        <f>'WORKING WHOLESALE GRID'!N18-('WORKING WHOLESALE GRID'!N18*'READ THIS FIRST'!$F$3)</f>
        <v>1.5340457934033203</v>
      </c>
      <c r="BE87" s="63">
        <f>'WORKING WHOLESALE GRID'!O18-('WORKING WHOLESALE GRID'!O18*'READ THIS FIRST'!$F$3)</f>
        <v>1.4340457934033202</v>
      </c>
      <c r="BF87" s="63">
        <f>'WORKING WHOLESALE GRID'!P18-('WORKING WHOLESALE GRID'!P18*'READ THIS FIRST'!$F$3)</f>
        <v>1.6969789740312495</v>
      </c>
      <c r="BG87" s="63">
        <f>'WORKING WHOLESALE GRID'!Q18-('WORKING WHOLESALE GRID'!Q18*'READ THIS FIRST'!$F$3)</f>
        <v>1.962373745266601</v>
      </c>
      <c r="BH87" s="63">
        <f>'WORKING WHOLESALE GRID'!R18-('WORKING WHOLESALE GRID'!R18*'READ THIS FIRST'!$F$3)</f>
        <v>2.2261677571874996</v>
      </c>
      <c r="BI87" s="63">
        <f>'WORKING WHOLESALE GRID'!S18-('WORKING WHOLESALE GRID'!S18*'READ THIS FIRST'!$F$3)</f>
        <v>1.7969789740312494</v>
      </c>
      <c r="BJ87" s="63">
        <f>'WORKING WHOLESALE GRID'!T18-('WORKING WHOLESALE GRID'!T18*'READ THIS FIRST'!$F$3)</f>
        <v>1.6969789740312495</v>
      </c>
      <c r="BK87" s="63">
        <f>'WORKING WHOLESALE GRID'!U18-('WORKING WHOLESALE GRID'!U18*'READ THIS FIRST'!$F$3)</f>
        <v>1.962373745266601</v>
      </c>
      <c r="BL87" s="63">
        <f>'WORKING WHOLESALE GRID'!V18-('WORKING WHOLESALE GRID'!V18*'READ THIS FIRST'!$F$3)</f>
        <v>2.2261677571874996</v>
      </c>
      <c r="BM87" s="63">
        <f>'WORKING WHOLESALE GRID'!W18-('WORKING WHOLESALE GRID'!W18*'READ THIS FIRST'!$F$3)</f>
        <v>2.4964663651142578</v>
      </c>
      <c r="BN87" s="63">
        <f>'WORKING WHOLESALE GRID'!X18-('WORKING WHOLESALE GRID'!X18*'READ THIS FIRST'!$F$3)</f>
        <v>2.0623737452666009</v>
      </c>
      <c r="BO87" s="63">
        <f>'WORKING WHOLESALE GRID'!Y18-('WORKING WHOLESALE GRID'!Y18*'READ THIS FIRST'!$F$3)</f>
        <v>1.962373745266601</v>
      </c>
      <c r="BP87" s="63">
        <f>'WORKING WHOLESALE GRID'!Z18-('WORKING WHOLESALE GRID'!Z18*'READ THIS FIRST'!$F$3)</f>
        <v>2.2261677571874996</v>
      </c>
      <c r="BQ87" s="63">
        <f>'WORKING WHOLESALE GRID'!AA18-('WORKING WHOLESALE GRID'!AA18*'READ THIS FIRST'!$F$3)</f>
        <v>2.4964663651142578</v>
      </c>
      <c r="BR87" s="63">
        <f>'WORKING WHOLESALE GRID'!AB18-('WORKING WHOLESALE GRID'!AB18*'READ THIS FIRST'!$F$3)</f>
        <v>2.769226563648437</v>
      </c>
      <c r="BS87" s="63">
        <f>'WORKING WHOLESALE GRID'!AC18-('WORKING WHOLESALE GRID'!AC18*'READ THIS FIRST'!$F$3)</f>
        <v>2.3261677571874992</v>
      </c>
      <c r="BT87" s="63">
        <f>'WORKING WHOLESALE GRID'!AD18-('WORKING WHOLESALE GRID'!AD18*'READ THIS FIRST'!$F$3)</f>
        <v>2.2261677571874996</v>
      </c>
      <c r="BU87" s="63">
        <f>'WORKING WHOLESALE GRID'!AE18-('WORKING WHOLESALE GRID'!AE18*'READ THIS FIRST'!$F$3)</f>
        <v>2.4964663651142578</v>
      </c>
      <c r="BV87" s="63">
        <f>'WORKING WHOLESALE GRID'!AF18-('WORKING WHOLESALE GRID'!AF18*'READ THIS FIRST'!$F$3)</f>
        <v>2.769226563648437</v>
      </c>
      <c r="BW87" s="63">
        <f>'WORKING WHOLESALE GRID'!AG18-('WORKING WHOLESALE GRID'!AG18*'READ THIS FIRST'!$F$3)</f>
        <v>2.9991512421621085</v>
      </c>
      <c r="BX87" s="63">
        <f>'WORKING WHOLESALE GRID'!AH18-('WORKING WHOLESALE GRID'!AH18*'READ THIS FIRST'!$F$3)</f>
        <v>2.5964663651142574</v>
      </c>
      <c r="BY87" s="63">
        <f>'WORKING WHOLESALE GRID'!AI18-('WORKING WHOLESALE GRID'!AI18*'READ THIS FIRST'!$F$3)</f>
        <v>2.4964663651142578</v>
      </c>
      <c r="BZ87" s="63">
        <f>'WORKING WHOLESALE GRID'!AJ18-('WORKING WHOLESALE GRID'!AJ18*'READ THIS FIRST'!$F$3)</f>
        <v>2.769226563648437</v>
      </c>
      <c r="CA87" s="63">
        <f>'WORKING WHOLESALE GRID'!AK18-('WORKING WHOLESALE GRID'!AK18*'READ THIS FIRST'!$F$3)</f>
        <v>2.9991512421621085</v>
      </c>
      <c r="CB87" s="63">
        <f>'WORKING WHOLESALE GRID'!AL18-('WORKING WHOLESALE GRID'!AL18*'READ THIS FIRST'!$F$3)</f>
        <v>3.2311121863007806</v>
      </c>
      <c r="CC87" s="63">
        <f>'WORKING WHOLESALE GRID'!AM18-('WORKING WHOLESALE GRID'!AM18*'READ THIS FIRST'!$F$3)</f>
        <v>2.8692265636484375</v>
      </c>
      <c r="CD87" s="63">
        <f>'WORKING WHOLESALE GRID'!AN18-('WORKING WHOLESALE GRID'!AN18*'READ THIS FIRST'!$F$3)</f>
        <v>2.769226563648437</v>
      </c>
      <c r="CE87" s="63">
        <f>'WORKING WHOLESALE GRID'!AO18-('WORKING WHOLESALE GRID'!AO18*'READ THIS FIRST'!$F$3)</f>
        <v>2.9991512421621085</v>
      </c>
      <c r="CF87" s="63">
        <f>'WORKING WHOLESALE GRID'!AP18-('WORKING WHOLESALE GRID'!AP18*'READ THIS FIRST'!$F$3)</f>
        <v>3.2311121863007806</v>
      </c>
      <c r="CG87" s="63">
        <f>'WORKING WHOLESALE GRID'!AQ18-('WORKING WHOLESALE GRID'!AQ18*'READ THIS FIRST'!$F$3)</f>
        <v>3.4651093960644523</v>
      </c>
      <c r="CH87" s="63">
        <f>'WORKING WHOLESALE GRID'!AR18-('WORKING WHOLESALE GRID'!AR18*'READ THIS FIRST'!$F$3)</f>
        <v>3.0991512421621081</v>
      </c>
      <c r="CI87" s="63">
        <f>'WORKING WHOLESALE GRID'!AS18-('WORKING WHOLESALE GRID'!AS18*'READ THIS FIRST'!$F$3)</f>
        <v>2.9991512421621085</v>
      </c>
      <c r="CJ87" s="63">
        <f>'WORKING WHOLESALE GRID'!AT18-('WORKING WHOLESALE GRID'!AT18*'READ THIS FIRST'!$F$3)</f>
        <v>3.2311121863007806</v>
      </c>
      <c r="CK87" s="63">
        <f>'WORKING WHOLESALE GRID'!AU18-('WORKING WHOLESALE GRID'!AU18*'READ THIS FIRST'!$F$3)</f>
        <v>3.4651093960644523</v>
      </c>
      <c r="CL87" s="63">
        <f>'WORKING WHOLESALE GRID'!AV18-('WORKING WHOLESALE GRID'!AV18*'READ THIS FIRST'!$F$3)</f>
        <v>3.7011428714531247</v>
      </c>
      <c r="CM87" s="63">
        <f>'WORKING WHOLESALE GRID'!AW18-('WORKING WHOLESALE GRID'!AW18*'READ THIS FIRST'!$F$3)</f>
        <v>3.3311121863007811</v>
      </c>
      <c r="CN87" s="63">
        <f>'WORKING WHOLESALE GRID'!AX18-('WORKING WHOLESALE GRID'!AX18*'READ THIS FIRST'!$F$3)</f>
        <v>3.2311121863007806</v>
      </c>
      <c r="CO87" s="63">
        <f>'WORKING WHOLESALE GRID'!AY18-('WORKING WHOLESALE GRID'!AY18*'READ THIS FIRST'!$F$3)</f>
        <v>3.4651093960644523</v>
      </c>
      <c r="CP87" s="63">
        <f>'WORKING WHOLESALE GRID'!AZ18-('WORKING WHOLESALE GRID'!AZ18*'READ THIS FIRST'!$F$3)</f>
        <v>3.7011428714531247</v>
      </c>
      <c r="CQ87" s="63"/>
      <c r="CR87" s="63">
        <f>'WORKING WHOLESALE GRID'!BB18-('WORKING WHOLESALE GRID'!BB18*'READ THIS FIRST'!$F$3)</f>
        <v>4.1651093960644525</v>
      </c>
      <c r="CS87" s="63">
        <f>'WORKING WHOLESALE GRID'!BC18-('WORKING WHOLESALE GRID'!BC18*'READ THIS FIRST'!$F$3)</f>
        <v>0.97058067986991992</v>
      </c>
      <c r="CT87" s="63">
        <f>'WORKING WHOLESALE GRID'!BD18-('WORKING WHOLESALE GRID'!BD18*'READ THIS FIRST'!$F$3)</f>
        <v>1.2347293884503929</v>
      </c>
      <c r="CU87" s="63">
        <f>'WORKING WHOLESALE GRID'!BE18-('WORKING WHOLESALE GRID'!BE18*'READ THIS FIRST'!$F$3)</f>
        <v>1.5001603485192501</v>
      </c>
      <c r="CV87" s="63">
        <f>'WORKING WHOLESALE GRID'!BF18-('WORKING WHOLESALE GRID'!BF18*'READ THIS FIRST'!$F$3)</f>
        <v>1.7707133270755628</v>
      </c>
      <c r="CW87" s="63">
        <f>'WORKING WHOLESALE GRID'!BG18-('WORKING WHOLESALE GRID'!BG18*'READ THIS FIRST'!$F$3)</f>
        <v>1.3347293884503926</v>
      </c>
      <c r="CX87" s="63" t="s">
        <v>1160</v>
      </c>
      <c r="CY87" s="63">
        <f>'WORKING WHOLESALE GRID'!BI18-('WORKING WHOLESALE GRID'!BI18*'READ THIS FIRST'!$F$3)</f>
        <v>1.2347293884503929</v>
      </c>
      <c r="CZ87" s="63">
        <f>'WORKING WHOLESALE GRID'!BJ18-('WORKING WHOLESALE GRID'!BJ18*'READ THIS FIRST'!$F$3)</f>
        <v>1.5001603485192501</v>
      </c>
      <c r="DA87" s="63">
        <f>'WORKING WHOLESALE GRID'!BK18-('WORKING WHOLESALE GRID'!BK18*'READ THIS FIRST'!$F$3)</f>
        <v>1.7707133270755628</v>
      </c>
      <c r="DB87" s="63">
        <f>'WORKING WHOLESALE GRID'!BL18-('WORKING WHOLESALE GRID'!BL18*'READ THIS FIRST'!$F$3)</f>
        <v>2.0437980924310502</v>
      </c>
      <c r="DC87" s="63">
        <f>'WORKING WHOLESALE GRID'!BM18-('WORKING WHOLESALE GRID'!BM18*'READ THIS FIRST'!$F$3)</f>
        <v>1.6001603485192497</v>
      </c>
      <c r="DD87" s="63">
        <f>'WORKING WHOLESALE GRID'!BN18-('WORKING WHOLESALE GRID'!BN18*'READ THIS FIRST'!$F$3)</f>
        <v>1.5001603485192501</v>
      </c>
      <c r="DE87" s="63">
        <f>'WORKING WHOLESALE GRID'!BO18-('WORKING WHOLESALE GRID'!BO18*'READ THIS FIRST'!$F$3)</f>
        <v>1.7707133270755628</v>
      </c>
      <c r="DF87" s="63">
        <f>'WORKING WHOLESALE GRID'!BP18-('WORKING WHOLESALE GRID'!BP18*'READ THIS FIRST'!$F$3)</f>
        <v>2.0437980924310502</v>
      </c>
      <c r="DG87" s="63">
        <f>'WORKING WHOLESALE GRID'!BQ18-('WORKING WHOLESALE GRID'!BQ18*'READ THIS FIRST'!$F$3)</f>
        <v>2.3167741171364953</v>
      </c>
      <c r="DH87" s="63">
        <f>'WORKING WHOLESALE GRID'!BR18-('WORKING WHOLESALE GRID'!BR18*'READ THIS FIRST'!$F$3)</f>
        <v>1.8707133270755629</v>
      </c>
      <c r="DI87" s="63">
        <f>'WORKING WHOLESALE GRID'!BS18-('WORKING WHOLESALE GRID'!BS18*'READ THIS FIRST'!$F$3)</f>
        <v>1.7707133270755628</v>
      </c>
      <c r="DJ87" s="63">
        <f>'WORKING WHOLESALE GRID'!BT18-('WORKING WHOLESALE GRID'!BT18*'READ THIS FIRST'!$F$3)</f>
        <v>2.0437980924310502</v>
      </c>
      <c r="DK87" s="63">
        <f>'WORKING WHOLESALE GRID'!BU18-('WORKING WHOLESALE GRID'!BU18*'READ THIS FIRST'!$F$3)</f>
        <v>2.3167741171364953</v>
      </c>
      <c r="DL87" s="63">
        <f>'WORKING WHOLESALE GRID'!BV18-('WORKING WHOLESALE GRID'!BV18*'READ THIS FIRST'!$F$3)</f>
        <v>2.5935170039206357</v>
      </c>
      <c r="DM87" s="63">
        <f>'WORKING WHOLESALE GRID'!BW18-('WORKING WHOLESALE GRID'!BW18*'READ THIS FIRST'!$F$3)</f>
        <v>2.1437980924310502</v>
      </c>
      <c r="DN87" s="63">
        <f>'WORKING WHOLESALE GRID'!BX18-('WORKING WHOLESALE GRID'!BX18*'READ THIS FIRST'!$F$3)</f>
        <v>2.0437980924310502</v>
      </c>
      <c r="DO87" s="63">
        <f>'WORKING WHOLESALE GRID'!BY18-('WORKING WHOLESALE GRID'!BY18*'READ THIS FIRST'!$F$3)</f>
        <v>2.3167741171364953</v>
      </c>
      <c r="DP87" s="63">
        <f>'WORKING WHOLESALE GRID'!BZ18-('WORKING WHOLESALE GRID'!BZ18*'READ THIS FIRST'!$F$3)</f>
        <v>2.5935170039206357</v>
      </c>
      <c r="DQ87" s="63">
        <f>'WORKING WHOLESALE GRID'!CA18-('WORKING WHOLESALE GRID'!CA18*'READ THIS FIRST'!$F$3)</f>
        <v>2.8741779544147903</v>
      </c>
      <c r="DR87" s="63">
        <f>'WORKING WHOLESALE GRID'!CB18-('WORKING WHOLESALE GRID'!CB18*'READ THIS FIRST'!$F$3)</f>
        <v>2.4167741171364954</v>
      </c>
      <c r="DS87" s="63">
        <f>'WORKING WHOLESALE GRID'!CC18-('WORKING WHOLESALE GRID'!CC18*'READ THIS FIRST'!$F$3)</f>
        <v>2.3167741171364953</v>
      </c>
      <c r="DT87" s="63">
        <f>'WORKING WHOLESALE GRID'!CD18-('WORKING WHOLESALE GRID'!CD18*'READ THIS FIRST'!$F$3)</f>
        <v>2.5935170039206357</v>
      </c>
      <c r="DU87" s="63">
        <f>'WORKING WHOLESALE GRID'!CE18-('WORKING WHOLESALE GRID'!CE18*'READ THIS FIRST'!$F$3)</f>
        <v>2.8741779544147903</v>
      </c>
      <c r="DV87" s="63">
        <f>'WORKING WHOLESALE GRID'!CF18-('WORKING WHOLESALE GRID'!CF18*'READ THIS FIRST'!$F$3)</f>
        <v>3.1152239388225555</v>
      </c>
      <c r="DW87" s="63">
        <f>'WORKING WHOLESALE GRID'!CG18-('WORKING WHOLESALE GRID'!CG18*'READ THIS FIRST'!$F$3)</f>
        <v>2.6935170039206358</v>
      </c>
      <c r="DX87" s="63">
        <f>'WORKING WHOLESALE GRID'!CH18-('WORKING WHOLESALE GRID'!CH18*'READ THIS FIRST'!$F$3)</f>
        <v>2.5935170039206357</v>
      </c>
      <c r="DY87" s="63">
        <f>'WORKING WHOLESALE GRID'!CI18-('WORKING WHOLESALE GRID'!CI18*'READ THIS FIRST'!$F$3)</f>
        <v>2.8741779544147903</v>
      </c>
      <c r="DZ87" s="63">
        <f>'WORKING WHOLESALE GRID'!CJ18-('WORKING WHOLESALE GRID'!CJ18*'READ THIS FIRST'!$F$3)</f>
        <v>3.1152239388225555</v>
      </c>
      <c r="EA87" s="63">
        <f>'WORKING WHOLESALE GRID'!CK18-('WORKING WHOLESALE GRID'!CK18*'READ THIS FIRST'!$F$3)</f>
        <v>3.3584059658709453</v>
      </c>
      <c r="EB87" s="63">
        <f>'WORKING WHOLESALE GRID'!CL18-('WORKING WHOLESALE GRID'!CL18*'READ THIS FIRST'!$F$3)</f>
        <v>2.9741779544147908</v>
      </c>
      <c r="EC87" s="63">
        <f>'WORKING WHOLESALE GRID'!CM18-('WORKING WHOLESALE GRID'!CM18*'READ THIS FIRST'!$F$3)</f>
        <v>2.8741779544147903</v>
      </c>
      <c r="ED87" s="63">
        <f>'WORKING WHOLESALE GRID'!CN18-('WORKING WHOLESALE GRID'!CN18*'READ THIS FIRST'!$F$3)</f>
        <v>3.1152239388225555</v>
      </c>
      <c r="EE87" s="63">
        <f>'WORKING WHOLESALE GRID'!CO18-('WORKING WHOLESALE GRID'!CO18*'READ THIS FIRST'!$F$3)</f>
        <v>3.3584059658709453</v>
      </c>
      <c r="EF87" s="63">
        <f>'WORKING WHOLESALE GRID'!CP18-('WORKING WHOLESALE GRID'!CP18*'READ THIS FIRST'!$F$3)</f>
        <v>3.6037240355599587</v>
      </c>
      <c r="EG87" s="63">
        <f>'WORKING WHOLESALE GRID'!CQ18-('WORKING WHOLESALE GRID'!CQ18*'READ THIS FIRST'!$F$3)</f>
        <v>3.2152239388225556</v>
      </c>
      <c r="EH87" s="63">
        <f>'WORKING WHOLESALE GRID'!CR18-('WORKING WHOLESALE GRID'!CR18*'READ THIS FIRST'!$F$3)</f>
        <v>3.1152239388225555</v>
      </c>
      <c r="EI87" s="63">
        <f>'WORKING WHOLESALE GRID'!CS18-('WORKING WHOLESALE GRID'!CS18*'READ THIS FIRST'!$F$3)</f>
        <v>3.3584059658709453</v>
      </c>
      <c r="EJ87" s="63">
        <f>'WORKING WHOLESALE GRID'!CT18-('WORKING WHOLESALE GRID'!CT18*'READ THIS FIRST'!$F$3)</f>
        <v>3.6037240355599587</v>
      </c>
      <c r="EK87" s="63">
        <f>'WORKING WHOLESALE GRID'!CU18-('WORKING WHOLESALE GRID'!CU18*'READ THIS FIRST'!$F$3)</f>
        <v>3.8511781478895983</v>
      </c>
      <c r="EL87" s="63">
        <f>'WORKING WHOLESALE GRID'!CV18-('WORKING WHOLESALE GRID'!CV18*'READ THIS FIRST'!$F$3)</f>
        <v>3.4584059658709454</v>
      </c>
      <c r="EM87" s="63">
        <f>'WORKING WHOLESALE GRID'!CW18-('WORKING WHOLESALE GRID'!CW18*'READ THIS FIRST'!$F$3)</f>
        <v>3.3584059658709453</v>
      </c>
      <c r="EN87" s="63">
        <f>'WORKING WHOLESALE GRID'!CX18-('WORKING WHOLESALE GRID'!CX18*'READ THIS FIRST'!$F$3)</f>
        <v>3.6037240355599587</v>
      </c>
      <c r="EO87" s="63">
        <f>'WORKING WHOLESALE GRID'!CY18-('WORKING WHOLESALE GRID'!CY18*'READ THIS FIRST'!$F$3)</f>
        <v>3.8511781478895983</v>
      </c>
      <c r="EP87" s="63"/>
      <c r="EQ87" s="63">
        <f>'WORKING WHOLESALE GRID'!DA18-('WORKING WHOLESALE GRID'!DA18*'READ THIS FIRST'!$F$3)</f>
        <v>3.7037240355599588</v>
      </c>
      <c r="ER87" s="63">
        <f>'WORKING WHOLESALE GRID'!DB18-('WORKING WHOLESALE GRID'!DB18*'READ THIS FIRST'!$F$3)</f>
        <v>1.065389398690145</v>
      </c>
      <c r="ES87" s="63">
        <f>'WORKING WHOLESALE GRID'!DC18-('WORKING WHOLESALE GRID'!DC18*'READ THIS FIRST'!$F$3)</f>
        <v>1.3409026416093819</v>
      </c>
      <c r="ET87" s="63">
        <f>'WORKING WHOLESALE GRID'!DD18-('WORKING WHOLESALE GRID'!DD18*'READ THIS FIRST'!$F$3)</f>
        <v>1.6229445223059762</v>
      </c>
      <c r="EU87" s="63">
        <f>'WORKING WHOLESALE GRID'!DE18-('WORKING WHOLESALE GRID'!DE18*'READ THIS FIRST'!$F$3)</f>
        <v>1.9076485541578587</v>
      </c>
      <c r="EV87" s="63">
        <f>'WORKING WHOLESALE GRID'!DF18-('WORKING WHOLESALE GRID'!DF18*'READ THIS FIRST'!$F$3)</f>
        <v>1.440902641609382</v>
      </c>
      <c r="EW87" s="63" t="s">
        <v>1160</v>
      </c>
      <c r="EX87" s="63">
        <f>'WORKING WHOLESALE GRID'!DH18-('WORKING WHOLESALE GRID'!DH18*'READ THIS FIRST'!$F$3)</f>
        <v>1.3409026416093819</v>
      </c>
      <c r="EY87" s="63">
        <f>'WORKING WHOLESALE GRID'!DI18-('WORKING WHOLESALE GRID'!DI18*'READ THIS FIRST'!$F$3)</f>
        <v>1.6229445223059762</v>
      </c>
      <c r="EZ87" s="63">
        <f>'WORKING WHOLESALE GRID'!DJ18-('WORKING WHOLESALE GRID'!DJ18*'READ THIS FIRST'!$F$3)</f>
        <v>1.9076485541578587</v>
      </c>
      <c r="FA87" s="63">
        <f>'WORKING WHOLESALE GRID'!DK18-('WORKING WHOLESALE GRID'!DK18*'READ THIS FIRST'!$F$3)</f>
        <v>2.1950147371650277</v>
      </c>
      <c r="FB87" s="63">
        <f>'WORKING WHOLESALE GRID'!DL18-('WORKING WHOLESALE GRID'!DL18*'READ THIS FIRST'!$F$3)</f>
        <v>1.8229445223059759</v>
      </c>
      <c r="FC87" s="63">
        <f>'WORKING WHOLESALE GRID'!DM18-('WORKING WHOLESALE GRID'!DM18*'READ THIS FIRST'!$F$3)</f>
        <v>1.6229445223059762</v>
      </c>
      <c r="FD87" s="63">
        <f>'WORKING WHOLESALE GRID'!DN18-('WORKING WHOLESALE GRID'!DN18*'READ THIS FIRST'!$F$3)</f>
        <v>1.9076485541578587</v>
      </c>
      <c r="FE87" s="63">
        <f>'WORKING WHOLESALE GRID'!DO18-('WORKING WHOLESALE GRID'!DO18*'READ THIS FIRST'!$F$3)</f>
        <v>2.1950147371650277</v>
      </c>
      <c r="FF87" s="63">
        <f>'WORKING WHOLESALE GRID'!DP18-('WORKING WHOLESALE GRID'!DP18*'READ THIS FIRST'!$F$3)</f>
        <v>2.4850430713274863</v>
      </c>
      <c r="FG87" s="63">
        <f>'WORKING WHOLESALE GRID'!DQ18-('WORKING WHOLESALE GRID'!DQ18*'READ THIS FIRST'!$F$3)</f>
        <v>2.1076485541578585</v>
      </c>
      <c r="FH87" s="63">
        <f>'WORKING WHOLESALE GRID'!DR18-('WORKING WHOLESALE GRID'!DR18*'READ THIS FIRST'!$F$3)</f>
        <v>1.9076485541578587</v>
      </c>
      <c r="FI87" s="63">
        <f>'WORKING WHOLESALE GRID'!DS18-('WORKING WHOLESALE GRID'!DS18*'READ THIS FIRST'!$F$3)</f>
        <v>2.1950147371650277</v>
      </c>
      <c r="FJ87" s="63">
        <f>'WORKING WHOLESALE GRID'!DT18-('WORKING WHOLESALE GRID'!DT18*'READ THIS FIRST'!$F$3)</f>
        <v>2.4850430713274863</v>
      </c>
      <c r="FK87" s="63">
        <f>'WORKING WHOLESALE GRID'!DU18-('WORKING WHOLESALE GRID'!DU18*'READ THIS FIRST'!$F$3)</f>
        <v>2.773753904561052</v>
      </c>
      <c r="FL87" s="63">
        <f>'WORKING WHOLESALE GRID'!DV18-('WORKING WHOLESALE GRID'!DV18*'READ THIS FIRST'!$F$3)</f>
        <v>2.3950147371650279</v>
      </c>
      <c r="FM87" s="63">
        <f>'WORKING WHOLESALE GRID'!DW18-('WORKING WHOLESALE GRID'!DW18*'READ THIS FIRST'!$F$3)</f>
        <v>2.1950147371650277</v>
      </c>
      <c r="FN87" s="63">
        <f>'WORKING WHOLESALE GRID'!DX18-('WORKING WHOLESALE GRID'!DX18*'READ THIS FIRST'!$F$3)</f>
        <v>2.4850430713274863</v>
      </c>
      <c r="FO87" s="63">
        <f>'WORKING WHOLESALE GRID'!DY18-('WORKING WHOLESALE GRID'!DY18*'READ THIS FIRST'!$F$3)</f>
        <v>2.773753904561052</v>
      </c>
      <c r="FP87" s="63">
        <f>'WORKING WHOLESALE GRID'!DZ18-('WORKING WHOLESALE GRID'!DZ18*'READ THIS FIRST'!$F$3)</f>
        <v>3.0690876801237339</v>
      </c>
      <c r="FQ87" s="63">
        <f>'WORKING WHOLESALE GRID'!EA18-('WORKING WHOLESALE GRID'!EA18*'READ THIS FIRST'!$F$3)</f>
        <v>2.6850430713274864</v>
      </c>
      <c r="FR87" s="63">
        <f>'WORKING WHOLESALE GRID'!EB18-('WORKING WHOLESALE GRID'!EB18*'READ THIS FIRST'!$F$3)</f>
        <v>2.4850430713274863</v>
      </c>
      <c r="FS87" s="63">
        <f>'WORKING WHOLESALE GRID'!EC18-('WORKING WHOLESALE GRID'!EC18*'READ THIS FIRST'!$F$3)</f>
        <v>2.773753904561052</v>
      </c>
      <c r="FT87" s="63">
        <f>'WORKING WHOLESALE GRID'!ED18-('WORKING WHOLESALE GRID'!ED18*'READ THIS FIRST'!$F$3)</f>
        <v>3.0690876801237339</v>
      </c>
      <c r="FU87" s="63">
        <f>'WORKING WHOLESALE GRID'!EE18-('WORKING WHOLESALE GRID'!EE18*'READ THIS FIRST'!$F$3)</f>
        <v>3.3307875183348137</v>
      </c>
      <c r="FV87" s="63">
        <f>'WORKING WHOLESALE GRID'!EF18-('WORKING WHOLESALE GRID'!EF18*'READ THIS FIRST'!$F$3)</f>
        <v>2.9737539045610513</v>
      </c>
      <c r="FW87" s="63">
        <f>'WORKING WHOLESALE GRID'!EG18-('WORKING WHOLESALE GRID'!EG18*'READ THIS FIRST'!$F$3)</f>
        <v>2.773753904561052</v>
      </c>
      <c r="FX87" s="63">
        <f>'WORKING WHOLESALE GRID'!EH18-('WORKING WHOLESALE GRID'!EH18*'READ THIS FIRST'!$F$3)</f>
        <v>3.0690876801237339</v>
      </c>
      <c r="FY87" s="63">
        <f>'WORKING WHOLESALE GRID'!EI18-('WORKING WHOLESALE GRID'!EI18*'READ THIS FIRST'!$F$3)</f>
        <v>3.3307875183348137</v>
      </c>
      <c r="FZ87" s="63">
        <f>'WORKING WHOLESALE GRID'!EJ18-('WORKING WHOLESALE GRID'!EJ18*'READ THIS FIRST'!$F$3)</f>
        <v>3.5948086993583921</v>
      </c>
      <c r="GA87" s="63">
        <f>'WORKING WHOLESALE GRID'!EK18-('WORKING WHOLESALE GRID'!EK18*'READ THIS FIRST'!$F$3)</f>
        <v>3.2690876801237341</v>
      </c>
      <c r="GB87" s="63">
        <f>'WORKING WHOLESALE GRID'!EL18-('WORKING WHOLESALE GRID'!EL18*'READ THIS FIRST'!$F$3)</f>
        <v>3.0690876801237339</v>
      </c>
      <c r="GC87" s="63">
        <f>'WORKING WHOLESALE GRID'!EM18-('WORKING WHOLESALE GRID'!EM18*'READ THIS FIRST'!$F$3)</f>
        <v>3.3307875183348137</v>
      </c>
      <c r="GD87" s="63">
        <f>'WORKING WHOLESALE GRID'!EN18-('WORKING WHOLESALE GRID'!EN18*'READ THIS FIRST'!$F$3)</f>
        <v>3.5948086993583921</v>
      </c>
      <c r="GE87" s="63">
        <f>'WORKING WHOLESALE GRID'!EO18-('WORKING WHOLESALE GRID'!EO18*'READ THIS FIRST'!$F$3)</f>
        <v>3.8611512231944705</v>
      </c>
      <c r="GF87" s="63">
        <f>'WORKING WHOLESALE GRID'!EP18-('WORKING WHOLESALE GRID'!EP18*'READ THIS FIRST'!$F$3)</f>
        <v>3.5307875183348134</v>
      </c>
      <c r="GG87" s="63">
        <f>'WORKING WHOLESALE GRID'!EQ18-('WORKING WHOLESALE GRID'!EQ18*'READ THIS FIRST'!$F$3)</f>
        <v>3.3307875183348137</v>
      </c>
      <c r="GH87" s="63">
        <f>'WORKING WHOLESALE GRID'!ER18-('WORKING WHOLESALE GRID'!ER18*'READ THIS FIRST'!$F$3)</f>
        <v>3.5948086993583921</v>
      </c>
      <c r="GI87" s="63">
        <f>'WORKING WHOLESALE GRID'!ES18-('WORKING WHOLESALE GRID'!ES18*'READ THIS FIRST'!$F$3)</f>
        <v>3.8611512231944705</v>
      </c>
      <c r="GJ87" s="63">
        <f>'WORKING WHOLESALE GRID'!ET18-('WORKING WHOLESALE GRID'!ET18*'READ THIS FIRST'!$F$3)</f>
        <v>4.1298150898430492</v>
      </c>
      <c r="GK87" s="63">
        <f>'WORKING WHOLESALE GRID'!EU18-('WORKING WHOLESALE GRID'!EU18*'READ THIS FIRST'!$F$3)</f>
        <v>3.7948086993583918</v>
      </c>
      <c r="GL87" s="63">
        <f>'WORKING WHOLESALE GRID'!EV18-('WORKING WHOLESALE GRID'!EV18*'READ THIS FIRST'!$F$3)</f>
        <v>3.5948086993583921</v>
      </c>
      <c r="GM87" s="63">
        <f>'WORKING WHOLESALE GRID'!EW18-('WORKING WHOLESALE GRID'!EW18*'READ THIS FIRST'!$F$3)</f>
        <v>3.8611512231944705</v>
      </c>
      <c r="GN87" s="63">
        <f>'WORKING WHOLESALE GRID'!EX18-('WORKING WHOLESALE GRID'!EX18*'READ THIS FIRST'!$F$3)</f>
        <v>4.1298150898430492</v>
      </c>
      <c r="GO87" s="63"/>
      <c r="GP87" s="63">
        <f>'WORKING WHOLESALE GRID'!EZ18-('WORKING WHOLESALE GRID'!EZ18*'READ THIS FIRST'!$F$3)</f>
        <v>4.0611512231944706</v>
      </c>
      <c r="GQ87" s="63">
        <f>'WORKING WHOLESALE GRID'!FA18-('WORKING WHOLESALE GRID'!FA18*'READ THIS FIRST'!$F$3)</f>
        <v>1.4759868999838832</v>
      </c>
      <c r="GR87" s="63">
        <f>'WORKING WHOLESALE GRID'!FB18-('WORKING WHOLESALE GRID'!FB18*'READ THIS FIRST'!$F$3)</f>
        <v>1.8088991488793491</v>
      </c>
      <c r="GS87" s="63">
        <f>'WORKING WHOLESALE GRID'!FC18-('WORKING WHOLESALE GRID'!FC18*'READ THIS FIRST'!$F$3)</f>
        <v>2.1474626098309084</v>
      </c>
      <c r="GT87" s="63">
        <f>'WORKING WHOLESALE GRID'!FD18-('WORKING WHOLESALE GRID'!FD18*'READ THIS FIRST'!$F$3)</f>
        <v>2.4892123741363053</v>
      </c>
      <c r="GU87" s="63">
        <f>'WORKING WHOLESALE GRID'!FE18-('WORKING WHOLESALE GRID'!FE18*'READ THIS FIRST'!$F$3)</f>
        <v>2.208899148879349</v>
      </c>
      <c r="GV87" s="63" t="s">
        <v>1160</v>
      </c>
      <c r="GW87" s="63">
        <f>'WORKING WHOLESALE GRID'!FG18-('WORKING WHOLESALE GRID'!FG18*'READ THIS FIRST'!$F$3)</f>
        <v>1.8088991488793491</v>
      </c>
      <c r="GX87" s="63">
        <f>'WORKING WHOLESALE GRID'!FH18-('WORKING WHOLESALE GRID'!FH18*'READ THIS FIRST'!$F$3)</f>
        <v>2.1474626098309084</v>
      </c>
      <c r="GY87" s="63">
        <f>'WORKING WHOLESALE GRID'!FI18-('WORKING WHOLESALE GRID'!FI18*'READ THIS FIRST'!$F$3)</f>
        <v>2.4892123741363053</v>
      </c>
      <c r="GZ87" s="63">
        <f>'WORKING WHOLESALE GRID'!FJ18-('WORKING WHOLESALE GRID'!FJ18*'READ THIS FIRST'!$F$3)</f>
        <v>2.834148441795536</v>
      </c>
      <c r="HA87" s="63">
        <f>'WORKING WHOLESALE GRID'!FK18-('WORKING WHOLESALE GRID'!FK18*'READ THIS FIRST'!$F$3)</f>
        <v>2.5474626098309088</v>
      </c>
      <c r="HB87" s="63">
        <f>'WORKING WHOLESALE GRID'!FL18-('WORKING WHOLESALE GRID'!FL18*'READ THIS FIRST'!$F$3)</f>
        <v>2.1474626098309084</v>
      </c>
      <c r="HC87" s="63">
        <f>'WORKING WHOLESALE GRID'!FM18-('WORKING WHOLESALE GRID'!FM18*'READ THIS FIRST'!$F$3)</f>
        <v>2.4892123741363053</v>
      </c>
      <c r="HD87" s="63">
        <f>'WORKING WHOLESALE GRID'!FN18-('WORKING WHOLESALE GRID'!FN18*'READ THIS FIRST'!$F$3)</f>
        <v>2.834148441795536</v>
      </c>
      <c r="HE87" s="63">
        <f>'WORKING WHOLESALE GRID'!FO18-('WORKING WHOLESALE GRID'!FO18*'READ THIS FIRST'!$F$3)</f>
        <v>3.1797457843819021</v>
      </c>
      <c r="HF87" s="63">
        <f>'WORKING WHOLESALE GRID'!FP18-('WORKING WHOLESALE GRID'!FP18*'READ THIS FIRST'!$F$3)</f>
        <v>2.8892123741363052</v>
      </c>
      <c r="HG87" s="63">
        <f>'WORKING WHOLESALE GRID'!FQ18-('WORKING WHOLESALE GRID'!FQ18*'READ THIS FIRST'!$F$3)</f>
        <v>2.4892123741363053</v>
      </c>
      <c r="HH87" s="63">
        <f>'WORKING WHOLESALE GRID'!FR18-('WORKING WHOLESALE GRID'!FR18*'READ THIS FIRST'!$F$3)</f>
        <v>2.834148441795536</v>
      </c>
      <c r="HI87" s="63">
        <f>'WORKING WHOLESALE GRID'!FS18-('WORKING WHOLESALE GRID'!FS18*'READ THIS FIRST'!$F$3)</f>
        <v>3.1797457843819021</v>
      </c>
      <c r="HJ87" s="63">
        <f>'WORKING WHOLESALE GRID'!FT18-('WORKING WHOLESALE GRID'!FT18*'READ THIS FIRST'!$F$3)</f>
        <v>3.5310424348039184</v>
      </c>
      <c r="HK87" s="63">
        <f>'WORKING WHOLESALE GRID'!FU18-('WORKING WHOLESALE GRID'!FU18*'READ THIS FIRST'!$F$3)</f>
        <v>3.234148441795536</v>
      </c>
      <c r="HL87" s="63">
        <f>'WORKING WHOLESALE GRID'!FV18-('WORKING WHOLESALE GRID'!FV18*'READ THIS FIRST'!$F$3)</f>
        <v>2.834148441795536</v>
      </c>
      <c r="HM87" s="63">
        <f>'WORKING WHOLESALE GRID'!FW18-('WORKING WHOLESALE GRID'!FW18*'READ THIS FIRST'!$F$3)</f>
        <v>3.1797457843819021</v>
      </c>
      <c r="HN87" s="63">
        <f>'WORKING WHOLESALE GRID'!FX18-('WORKING WHOLESALE GRID'!FX18*'READ THIS FIRST'!$F$3)</f>
        <v>3.5310424348039184</v>
      </c>
      <c r="HO87" s="63">
        <f>'WORKING WHOLESALE GRID'!FY18-('WORKING WHOLESALE GRID'!FY18*'READ THIS FIRST'!$F$3)</f>
        <v>3.8829763122632901</v>
      </c>
      <c r="HP87" s="63">
        <f>'WORKING WHOLESALE GRID'!FZ18-('WORKING WHOLESALE GRID'!FZ18*'READ THIS FIRST'!$F$3)</f>
        <v>3.5797457843819025</v>
      </c>
      <c r="HQ87" s="63">
        <f>'WORKING WHOLESALE GRID'!GA18-('WORKING WHOLESALE GRID'!GA18*'READ THIS FIRST'!$F$3)</f>
        <v>3.1797457843819021</v>
      </c>
      <c r="HR87" s="63">
        <f>'WORKING WHOLESALE GRID'!GB18-('WORKING WHOLESALE GRID'!GB18*'READ THIS FIRST'!$F$3)</f>
        <v>3.5310424348039184</v>
      </c>
      <c r="HS87" s="63">
        <f>'WORKING WHOLESALE GRID'!GC18-('WORKING WHOLESALE GRID'!GC18*'READ THIS FIRST'!$F$3)</f>
        <v>3.8829763122632901</v>
      </c>
      <c r="HT87" s="63">
        <f>'WORKING WHOLESALE GRID'!GD18-('WORKING WHOLESALE GRID'!GD18*'READ THIS FIRST'!$F$3)</f>
        <v>4.1574022644015614</v>
      </c>
      <c r="HU87" s="63">
        <f>'WORKING WHOLESALE GRID'!GE18-('WORKING WHOLESALE GRID'!GE18*'READ THIS FIRST'!$F$3)</f>
        <v>3.9310424348039188</v>
      </c>
      <c r="HV87" s="63">
        <f>'WORKING WHOLESALE GRID'!GF18-('WORKING WHOLESALE GRID'!GF18*'READ THIS FIRST'!$F$3)</f>
        <v>3.5310424348039184</v>
      </c>
      <c r="HW87" s="63">
        <f>'WORKING WHOLESALE GRID'!GG18-('WORKING WHOLESALE GRID'!GG18*'READ THIS FIRST'!$F$3)</f>
        <v>3.8829763122632901</v>
      </c>
      <c r="HX87" s="63">
        <f>'WORKING WHOLESALE GRID'!GH18-('WORKING WHOLESALE GRID'!GH18*'READ THIS FIRST'!$F$3)</f>
        <v>4.1574022644015614</v>
      </c>
      <c r="HY87" s="63">
        <f>'WORKING WHOLESALE GRID'!GI18-('WORKING WHOLESALE GRID'!GI18*'READ THIS FIRST'!$F$3)</f>
        <v>4.4342330055176475</v>
      </c>
      <c r="HZ87" s="63">
        <f>'WORKING WHOLESALE GRID'!GJ18-('WORKING WHOLESALE GRID'!GJ18*'READ THIS FIRST'!$F$3)</f>
        <v>4.2829763122632896</v>
      </c>
      <c r="IA87" s="63">
        <f>'WORKING WHOLESALE GRID'!GK18-('WORKING WHOLESALE GRID'!GK18*'READ THIS FIRST'!$F$3)</f>
        <v>3.8829763122632901</v>
      </c>
      <c r="IB87" s="63">
        <f>'WORKING WHOLESALE GRID'!GL18-('WORKING WHOLESALE GRID'!GL18*'READ THIS FIRST'!$F$3)</f>
        <v>4.1574022644015614</v>
      </c>
      <c r="IC87" s="63">
        <f>'WORKING WHOLESALE GRID'!GM18-('WORKING WHOLESALE GRID'!GM18*'READ THIS FIRST'!$F$3)</f>
        <v>4.4342330055176475</v>
      </c>
      <c r="ID87" s="63">
        <f>'WORKING WHOLESALE GRID'!GN18-('WORKING WHOLESALE GRID'!GN18*'READ THIS FIRST'!$F$3)</f>
        <v>4.7134685356115469</v>
      </c>
      <c r="IE87" s="63">
        <f>'WORKING WHOLESALE GRID'!GO18-('WORKING WHOLESALE GRID'!GO18*'READ THIS FIRST'!$F$3)</f>
        <v>4.5574022644015617</v>
      </c>
      <c r="IF87" s="63">
        <f>'WORKING WHOLESALE GRID'!GP18-('WORKING WHOLESALE GRID'!GP18*'READ THIS FIRST'!$F$3)</f>
        <v>4.1574022644015614</v>
      </c>
      <c r="IG87" s="63">
        <f>'WORKING WHOLESALE GRID'!GQ18-('WORKING WHOLESALE GRID'!GQ18*'READ THIS FIRST'!$F$3)</f>
        <v>4.4342330055176475</v>
      </c>
      <c r="IH87" s="63">
        <f>'WORKING WHOLESALE GRID'!GR18-('WORKING WHOLESALE GRID'!GR18*'READ THIS FIRST'!$F$3)</f>
        <v>4.7134685356115469</v>
      </c>
      <c r="II87" s="63">
        <f>'WORKING WHOLESALE GRID'!GS18-('WORKING WHOLESALE GRID'!GS18*'READ THIS FIRST'!$F$3)</f>
        <v>4.9951088546832594</v>
      </c>
      <c r="IJ87" s="63">
        <f>'WORKING WHOLESALE GRID'!GT18-('WORKING WHOLESALE GRID'!GT18*'READ THIS FIRST'!$F$3)</f>
        <v>4.834233005517647</v>
      </c>
      <c r="IK87" s="63">
        <f>'WORKING WHOLESALE GRID'!GU18-('WORKING WHOLESALE GRID'!GU18*'READ THIS FIRST'!$F$3)</f>
        <v>4.4342330055176475</v>
      </c>
      <c r="IL87" s="63">
        <f>'WORKING WHOLESALE GRID'!GV18-('WORKING WHOLESALE GRID'!GV18*'READ THIS FIRST'!$F$3)</f>
        <v>4.7134685356115469</v>
      </c>
      <c r="IM87" s="63">
        <f>'WORKING WHOLESALE GRID'!GW18-('WORKING WHOLESALE GRID'!GW18*'READ THIS FIRST'!$F$3)</f>
        <v>4.9951088546832594</v>
      </c>
      <c r="IN87" s="63"/>
      <c r="IO87" s="63">
        <f>'WORKING WHOLESALE GRID'!GY18-('WORKING WHOLESALE GRID'!GY18*'READ THIS FIRST'!$F$3)</f>
        <v>5.1134685356115472</v>
      </c>
      <c r="IP87" s="63">
        <f>'WORKING WHOLESALE GRID'!GZ18-('WORKING WHOLESALE GRID'!GZ18*'READ THIS FIRST'!$F$3)</f>
        <v>2.5413762986740278</v>
      </c>
      <c r="IQ87" s="63">
        <f>'WORKING WHOLESALE GRID'!HA18-('WORKING WHOLESALE GRID'!HA18*'READ THIS FIRST'!$F$3)</f>
        <v>3.1498017904887305</v>
      </c>
      <c r="IR87" s="63">
        <f>'WORKING WHOLESALE GRID'!HB18-('WORKING WHOLESALE GRID'!HB18*'READ THIS FIRST'!$F$3)</f>
        <v>3.7704071321368842</v>
      </c>
      <c r="IS87" s="63">
        <f>'WORKING WHOLESALE GRID'!HC18-('WORKING WHOLESALE GRID'!HC18*'READ THIS FIRST'!$F$3)</f>
        <v>4.3968609282941644</v>
      </c>
      <c r="IT87" s="63">
        <f>'WORKING WHOLESALE GRID'!HD18-('WORKING WHOLESALE GRID'!HD18*'READ THIS FIRST'!$F$3)</f>
        <v>3.9498017904887308</v>
      </c>
      <c r="IU87" s="63" t="s">
        <v>1160</v>
      </c>
      <c r="IV87" s="63">
        <f>'WORKING WHOLESALE GRID'!HF18-('WORKING WHOLESALE GRID'!HF18*'READ THIS FIRST'!$F$3)</f>
        <v>3.1498017904887305</v>
      </c>
      <c r="IW87" s="63">
        <f>'WORKING WHOLESALE GRID'!HG18-('WORKING WHOLESALE GRID'!HG18*'READ THIS FIRST'!$F$3)</f>
        <v>3.7704071321368842</v>
      </c>
      <c r="IX87" s="63">
        <f>'WORKING WHOLESALE GRID'!HH18-('WORKING WHOLESALE GRID'!HH18*'READ THIS FIRST'!$F$3)</f>
        <v>4.3968609282941644</v>
      </c>
      <c r="IY87" s="63">
        <f>'WORKING WHOLESALE GRID'!HI18-('WORKING WHOLESALE GRID'!HI18*'READ THIS FIRST'!$F$3)</f>
        <v>5.0291631789605642</v>
      </c>
      <c r="IZ87" s="63">
        <f>'WORKING WHOLESALE GRID'!HJ18-('WORKING WHOLESALE GRID'!HJ18*'READ THIS FIRST'!$F$3)</f>
        <v>4.570407132136884</v>
      </c>
      <c r="JA87" s="63">
        <f>'WORKING WHOLESALE GRID'!HK18-('WORKING WHOLESALE GRID'!HK18*'READ THIS FIRST'!$F$3)</f>
        <v>3.7704071321368842</v>
      </c>
      <c r="JB87" s="63">
        <f>'WORKING WHOLESALE GRID'!HL18-('WORKING WHOLESALE GRID'!HL18*'READ THIS FIRST'!$F$3)</f>
        <v>4.3968609282941644</v>
      </c>
      <c r="JC87" s="63">
        <f>'WORKING WHOLESALE GRID'!HM18-('WORKING WHOLESALE GRID'!HM18*'READ THIS FIRST'!$F$3)</f>
        <v>5.0291631789605642</v>
      </c>
      <c r="JD87" s="63">
        <f>'WORKING WHOLESALE GRID'!HN18-('WORKING WHOLESALE GRID'!HN18*'READ THIS FIRST'!$F$3)</f>
        <v>5.6647888557093875</v>
      </c>
      <c r="JE87" s="63">
        <f>'WORKING WHOLESALE GRID'!HO18-('WORKING WHOLESALE GRID'!HO18*'READ THIS FIRST'!$F$3)</f>
        <v>5.1968609282941642</v>
      </c>
      <c r="JF87" s="63">
        <f>'WORKING WHOLESALE GRID'!HP18-('WORKING WHOLESALE GRID'!HP18*'READ THIS FIRST'!$F$3)</f>
        <v>4.3968609282941644</v>
      </c>
      <c r="JG87" s="63">
        <f>'WORKING WHOLESALE GRID'!HQ18-('WORKING WHOLESALE GRID'!HQ18*'READ THIS FIRST'!$F$3)</f>
        <v>5.0291631789605642</v>
      </c>
      <c r="JH87" s="63">
        <f>'WORKING WHOLESALE GRID'!HR18-('WORKING WHOLESALE GRID'!HR18*'READ THIS FIRST'!$F$3)</f>
        <v>5.6647888557093875</v>
      </c>
      <c r="JI87" s="63">
        <f>'WORKING WHOLESALE GRID'!HS18-('WORKING WHOLESALE GRID'!HS18*'READ THIS FIRST'!$F$3)</f>
        <v>6.3047963393649695</v>
      </c>
      <c r="JJ87" s="63">
        <f>'WORKING WHOLESALE GRID'!HT18-('WORKING WHOLESALE GRID'!HT18*'READ THIS FIRST'!$F$3)</f>
        <v>5.8291631789605649</v>
      </c>
      <c r="JK87" s="63">
        <f>'WORKING WHOLESALE GRID'!HU18-('WORKING WHOLESALE GRID'!HU18*'READ THIS FIRST'!$F$3)</f>
        <v>5.0291631789605642</v>
      </c>
      <c r="JL87" s="63">
        <f>'WORKING WHOLESALE GRID'!HV18-('WORKING WHOLESALE GRID'!HV18*'READ THIS FIRST'!$F$3)</f>
        <v>5.6647888557093875</v>
      </c>
      <c r="JM87" s="63">
        <f>'WORKING WHOLESALE GRID'!HW18-('WORKING WHOLESALE GRID'!HW18*'READ THIS FIRST'!$F$3)</f>
        <v>6.3047963393649695</v>
      </c>
      <c r="JN87" s="63">
        <f>'WORKING WHOLESALE GRID'!HX18-('WORKING WHOLESALE GRID'!HX18*'READ THIS FIRST'!$F$3)</f>
        <v>6.9520639923870231</v>
      </c>
      <c r="JO87" s="63">
        <f>'WORKING WHOLESALE GRID'!HY18-('WORKING WHOLESALE GRID'!HY18*'READ THIS FIRST'!$F$3)</f>
        <v>6.4647888557093873</v>
      </c>
      <c r="JP87" s="63">
        <f>'WORKING WHOLESALE GRID'!HZ18-('WORKING WHOLESALE GRID'!HZ18*'READ THIS FIRST'!$F$3)</f>
        <v>5.6647888557093875</v>
      </c>
      <c r="JQ87" s="63">
        <f>'WORKING WHOLESALE GRID'!IA18-('WORKING WHOLESALE GRID'!IA18*'READ THIS FIRST'!$F$3)</f>
        <v>6.3047963393649695</v>
      </c>
      <c r="JR87" s="63">
        <f>'WORKING WHOLESALE GRID'!IB18-('WORKING WHOLESALE GRID'!IB18*'READ THIS FIRST'!$F$3)</f>
        <v>6.9520639923870231</v>
      </c>
      <c r="JS87" s="63">
        <f>'WORKING WHOLESALE GRID'!IC18-('WORKING WHOLESALE GRID'!IC18*'READ THIS FIRST'!$F$3)</f>
        <v>7.4881897827363746</v>
      </c>
      <c r="JT87" s="63">
        <f>'WORKING WHOLESALE GRID'!ID18-('WORKING WHOLESALE GRID'!ID18*'READ THIS FIRST'!$F$3)</f>
        <v>7.1047963393649702</v>
      </c>
      <c r="JU87" s="63">
        <f>'WORKING WHOLESALE GRID'!IE18-('WORKING WHOLESALE GRID'!IE18*'READ THIS FIRST'!$F$3)</f>
        <v>6.3047963393649695</v>
      </c>
      <c r="JV87" s="63">
        <f>'WORKING WHOLESALE GRID'!IF18-('WORKING WHOLESALE GRID'!IF18*'READ THIS FIRST'!$F$3)</f>
        <v>6.9520639923870231</v>
      </c>
      <c r="JW87" s="63">
        <f>'WORKING WHOLESALE GRID'!IG18-('WORKING WHOLESALE GRID'!IG18*'READ THIS FIRST'!$F$3)</f>
        <v>7.4881897827363746</v>
      </c>
      <c r="JX87" s="63">
        <f>'WORKING WHOLESALE GRID'!IH18-('WORKING WHOLESALE GRID'!IH18*'READ THIS FIRST'!$F$3)</f>
        <v>8.0290417048760396</v>
      </c>
      <c r="JY87" s="63">
        <f>'WORKING WHOLESALE GRID'!II18-('WORKING WHOLESALE GRID'!II18*'READ THIS FIRST'!$F$3)</f>
        <v>7.7520639923870229</v>
      </c>
      <c r="JZ87" s="63">
        <f>'WORKING WHOLESALE GRID'!IJ18-('WORKING WHOLESALE GRID'!IJ18*'READ THIS FIRST'!$F$3)</f>
        <v>6.9520639923870231</v>
      </c>
      <c r="KA87" s="63">
        <f>'WORKING WHOLESALE GRID'!IK18-('WORKING WHOLESALE GRID'!IK18*'READ THIS FIRST'!$F$3)</f>
        <v>7.4881897827363746</v>
      </c>
      <c r="KB87" s="63">
        <f>'WORKING WHOLESALE GRID'!IL18-('WORKING WHOLESALE GRID'!IL18*'READ THIS FIRST'!$F$3)</f>
        <v>8.0290417048760396</v>
      </c>
      <c r="KC87" s="63">
        <f>'WORKING WHOLESALE GRID'!IM18-('WORKING WHOLESALE GRID'!IM18*'READ THIS FIRST'!$F$3)</f>
        <v>8.5746197588060156</v>
      </c>
      <c r="KD87" s="63">
        <f>'WORKING WHOLESALE GRID'!IN18-('WORKING WHOLESALE GRID'!IN18*'READ THIS FIRST'!$F$3)</f>
        <v>8.2881897827363744</v>
      </c>
      <c r="KE87" s="63">
        <f>'WORKING WHOLESALE GRID'!IO18-('WORKING WHOLESALE GRID'!IO18*'READ THIS FIRST'!$F$3)</f>
        <v>7.4881897827363746</v>
      </c>
      <c r="KF87" s="63">
        <f>'WORKING WHOLESALE GRID'!IP18-('WORKING WHOLESALE GRID'!IP18*'READ THIS FIRST'!$F$3)</f>
        <v>8.0290417048760396</v>
      </c>
      <c r="KG87" s="63">
        <f>'WORKING WHOLESALE GRID'!IQ18-('WORKING WHOLESALE GRID'!IQ18*'READ THIS FIRST'!$F$3)</f>
        <v>8.5746197588060156</v>
      </c>
      <c r="KH87" s="63">
        <f>'WORKING WHOLESALE GRID'!IR18-('WORKING WHOLESALE GRID'!IR18*'READ THIS FIRST'!$F$3)</f>
        <v>9.1249239445263086</v>
      </c>
      <c r="KI87" s="63">
        <f>'WORKING WHOLESALE GRID'!IS18-('WORKING WHOLESALE GRID'!IS18*'READ THIS FIRST'!$F$3)</f>
        <v>8.8290417048760386</v>
      </c>
      <c r="KJ87" s="63">
        <f>'WORKING WHOLESALE GRID'!IT18-('WORKING WHOLESALE GRID'!IT18*'READ THIS FIRST'!$F$3)</f>
        <v>8.0290417048760396</v>
      </c>
      <c r="KK87" s="63">
        <f>'WORKING WHOLESALE GRID'!IU18-('WORKING WHOLESALE GRID'!IU18*'READ THIS FIRST'!$F$3)</f>
        <v>8.5746197588060156</v>
      </c>
      <c r="KL87" s="63">
        <f>'WORKING WHOLESALE GRID'!IV18-('WORKING WHOLESALE GRID'!IV18*'READ THIS FIRST'!$F$3)</f>
        <v>9.1249239445263086</v>
      </c>
      <c r="KM87" s="63"/>
      <c r="KN87" s="63">
        <f>'WORKING WHOLESALE GRID'!IX18-('WORKING WHOLESALE GRID'!IX18*'READ THIS FIRST'!$F$3)</f>
        <v>9.3746197588060163</v>
      </c>
      <c r="KO87" s="23"/>
      <c r="KP87" s="23"/>
      <c r="KQ87" s="23"/>
      <c r="KR87" s="3">
        <v>0.16666666666666669</v>
      </c>
      <c r="KS87" s="3">
        <v>0.16666666666666669</v>
      </c>
      <c r="KT87" s="3">
        <v>0.33333333333333337</v>
      </c>
      <c r="KU87" s="3">
        <v>0.66666666666666674</v>
      </c>
      <c r="KV87" s="3">
        <v>1.3333333333333335</v>
      </c>
    </row>
    <row r="88" spans="2:308" s="6" customFormat="1" ht="33.75" hidden="1" customHeight="1" x14ac:dyDescent="0.35">
      <c r="B88" s="664" t="s">
        <v>78</v>
      </c>
      <c r="C88" s="36" t="s">
        <v>79</v>
      </c>
      <c r="D88" s="37"/>
      <c r="E88" s="26"/>
      <c r="F88" s="26"/>
      <c r="G88" s="26"/>
      <c r="H88" s="26"/>
      <c r="I88" s="26"/>
      <c r="J88" s="26"/>
      <c r="K88" s="26"/>
      <c r="L88" s="26"/>
      <c r="M88" s="26"/>
      <c r="N88" s="26"/>
      <c r="O88" s="26"/>
      <c r="P88" s="26"/>
      <c r="Q88" s="26"/>
      <c r="R88" s="26"/>
      <c r="S88" s="26"/>
      <c r="T88" s="26"/>
      <c r="U88" s="538"/>
      <c r="V88" s="513"/>
      <c r="W88" s="508"/>
      <c r="X88" s="508"/>
      <c r="Y88" s="508"/>
      <c r="Z88" s="26"/>
      <c r="AA88" s="26"/>
      <c r="AB88" s="26"/>
      <c r="AC88" s="26"/>
      <c r="AD88" s="26"/>
      <c r="AE88" s="26"/>
      <c r="AF88" s="26"/>
      <c r="AG88" s="26"/>
      <c r="AH88" s="26"/>
      <c r="AI88" s="26"/>
      <c r="AJ88" s="26"/>
      <c r="AK88" s="26"/>
      <c r="AL88" s="26"/>
      <c r="AM88" s="26"/>
      <c r="AN88" s="26"/>
      <c r="AO88" s="26"/>
      <c r="AP88" s="26"/>
      <c r="AQ88" s="26"/>
      <c r="AR88" s="26"/>
      <c r="AS88" s="26"/>
      <c r="AT88" s="63">
        <f>'WORKING WHOLESALE GRID'!D19-('WORKING WHOLESALE GRID'!D19*'READ THIS FIRST'!$F$3)</f>
        <v>27.859000000000002</v>
      </c>
      <c r="AU88" s="63">
        <f>'WORKING WHOLESALE GRID'!E19-('WORKING WHOLESALE GRID'!E19*'READ THIS FIRST'!$F$3)</f>
        <v>27.859000000000002</v>
      </c>
      <c r="AV88" s="63">
        <f>'WORKING WHOLESALE GRID'!F19-('WORKING WHOLESALE GRID'!F19*'READ THIS FIRST'!$F$3)</f>
        <v>27.859000000000002</v>
      </c>
      <c r="AW88" s="63">
        <f>'WORKING WHOLESALE GRID'!G19-('WORKING WHOLESALE GRID'!G19*'READ THIS FIRST'!$F$3)</f>
        <v>55.718000000000004</v>
      </c>
      <c r="AX88" s="63">
        <f>'WORKING WHOLESALE GRID'!H19-('WORKING WHOLESALE GRID'!H19*'READ THIS FIRST'!$F$3)</f>
        <v>27.859000000000002</v>
      </c>
      <c r="AY88" s="63">
        <f>'WORKING WHOLESALE GRID'!I19-('WORKING WHOLESALE GRID'!I19*'READ THIS FIRST'!$F$3)</f>
        <v>27.859000000000002</v>
      </c>
      <c r="AZ88" s="63">
        <f>'WORKING WHOLESALE GRID'!J19-('WORKING WHOLESALE GRID'!J19*'READ THIS FIRST'!$F$3)</f>
        <v>55.718000000000004</v>
      </c>
      <c r="BA88" s="63">
        <f>'WORKING WHOLESALE GRID'!K19-('WORKING WHOLESALE GRID'!K19*'READ THIS FIRST'!$F$3)</f>
        <v>55.718000000000004</v>
      </c>
      <c r="BB88" s="63">
        <f>'WORKING WHOLESALE GRID'!L19-('WORKING WHOLESALE GRID'!L19*'READ THIS FIRST'!$F$3)</f>
        <v>55.718000000000004</v>
      </c>
      <c r="BC88" s="63">
        <f>'WORKING WHOLESALE GRID'!M19-('WORKING WHOLESALE GRID'!M19*'READ THIS FIRST'!$F$3)</f>
        <v>83.576999999999998</v>
      </c>
      <c r="BD88" s="63">
        <f>'WORKING WHOLESALE GRID'!N19-('WORKING WHOLESALE GRID'!N19*'READ THIS FIRST'!$F$3)</f>
        <v>55.718000000000004</v>
      </c>
      <c r="BE88" s="63">
        <f>'WORKING WHOLESALE GRID'!O19-('WORKING WHOLESALE GRID'!O19*'READ THIS FIRST'!$F$3)</f>
        <v>83.576999999999998</v>
      </c>
      <c r="BF88" s="63">
        <f>'WORKING WHOLESALE GRID'!P19-('WORKING WHOLESALE GRID'!P19*'READ THIS FIRST'!$F$3)</f>
        <v>83.576999999999998</v>
      </c>
      <c r="BG88" s="63">
        <f>'WORKING WHOLESALE GRID'!Q19-('WORKING WHOLESALE GRID'!Q19*'READ THIS FIRST'!$F$3)</f>
        <v>83.576999999999998</v>
      </c>
      <c r="BH88" s="63">
        <f>'WORKING WHOLESALE GRID'!R19-('WORKING WHOLESALE GRID'!R19*'READ THIS FIRST'!$F$3)</f>
        <v>111.43600000000001</v>
      </c>
      <c r="BI88" s="63">
        <f>'WORKING WHOLESALE GRID'!S19-('WORKING WHOLESALE GRID'!S19*'READ THIS FIRST'!$F$3)</f>
        <v>83.576999999999998</v>
      </c>
      <c r="BJ88" s="63">
        <f>'WORKING WHOLESALE GRID'!T19-('WORKING WHOLESALE GRID'!T19*'READ THIS FIRST'!$F$3)</f>
        <v>111.43600000000001</v>
      </c>
      <c r="BK88" s="63">
        <f>'WORKING WHOLESALE GRID'!U19-('WORKING WHOLESALE GRID'!U19*'READ THIS FIRST'!$F$3)</f>
        <v>111.43600000000001</v>
      </c>
      <c r="BL88" s="63">
        <f>'WORKING WHOLESALE GRID'!V19-('WORKING WHOLESALE GRID'!V19*'READ THIS FIRST'!$F$3)</f>
        <v>111.43600000000001</v>
      </c>
      <c r="BM88" s="63">
        <f>'WORKING WHOLESALE GRID'!W19-('WORKING WHOLESALE GRID'!W19*'READ THIS FIRST'!$F$3)</f>
        <v>139.29500000000002</v>
      </c>
      <c r="BN88" s="63">
        <f>'WORKING WHOLESALE GRID'!X19-('WORKING WHOLESALE GRID'!X19*'READ THIS FIRST'!$F$3)</f>
        <v>111.43600000000001</v>
      </c>
      <c r="BO88" s="63">
        <f>'WORKING WHOLESALE GRID'!Y19-('WORKING WHOLESALE GRID'!Y19*'READ THIS FIRST'!$F$3)</f>
        <v>139.29500000000002</v>
      </c>
      <c r="BP88" s="63">
        <f>'WORKING WHOLESALE GRID'!Z19-('WORKING WHOLESALE GRID'!Z19*'READ THIS FIRST'!$F$3)</f>
        <v>139.29500000000002</v>
      </c>
      <c r="BQ88" s="63">
        <f>'WORKING WHOLESALE GRID'!AA19-('WORKING WHOLESALE GRID'!AA19*'READ THIS FIRST'!$F$3)</f>
        <v>139.29500000000002</v>
      </c>
      <c r="BR88" s="63">
        <f>'WORKING WHOLESALE GRID'!AB19-('WORKING WHOLESALE GRID'!AB19*'READ THIS FIRST'!$F$3)</f>
        <v>167.15400000000002</v>
      </c>
      <c r="BS88" s="63">
        <f>'WORKING WHOLESALE GRID'!AC19-('WORKING WHOLESALE GRID'!AC19*'READ THIS FIRST'!$F$3)</f>
        <v>139.29500000000002</v>
      </c>
      <c r="BT88" s="63">
        <f>'WORKING WHOLESALE GRID'!AD19-('WORKING WHOLESALE GRID'!AD19*'READ THIS FIRST'!$F$3)</f>
        <v>167.15400000000002</v>
      </c>
      <c r="BU88" s="63">
        <f>'WORKING WHOLESALE GRID'!AE19-('WORKING WHOLESALE GRID'!AE19*'READ THIS FIRST'!$F$3)</f>
        <v>167.15400000000002</v>
      </c>
      <c r="BV88" s="63">
        <f>'WORKING WHOLESALE GRID'!AF19-('WORKING WHOLESALE GRID'!AF19*'READ THIS FIRST'!$F$3)</f>
        <v>167.15400000000002</v>
      </c>
      <c r="BW88" s="63">
        <f>'WORKING WHOLESALE GRID'!AG19-('WORKING WHOLESALE GRID'!AG19*'READ THIS FIRST'!$F$3)</f>
        <v>195.01300000000003</v>
      </c>
      <c r="BX88" s="63">
        <f>'WORKING WHOLESALE GRID'!AH19-('WORKING WHOLESALE GRID'!AH19*'READ THIS FIRST'!$F$3)</f>
        <v>167.15400000000002</v>
      </c>
      <c r="BY88" s="63">
        <f>'WORKING WHOLESALE GRID'!AI19-('WORKING WHOLESALE GRID'!AI19*'READ THIS FIRST'!$F$3)</f>
        <v>195.01300000000003</v>
      </c>
      <c r="BZ88" s="63">
        <f>'WORKING WHOLESALE GRID'!AJ19-('WORKING WHOLESALE GRID'!AJ19*'READ THIS FIRST'!$F$3)</f>
        <v>195.01300000000003</v>
      </c>
      <c r="CA88" s="63">
        <f>'WORKING WHOLESALE GRID'!AK19-('WORKING WHOLESALE GRID'!AK19*'READ THIS FIRST'!$F$3)</f>
        <v>195.01300000000003</v>
      </c>
      <c r="CB88" s="63">
        <f>'WORKING WHOLESALE GRID'!AL19-('WORKING WHOLESALE GRID'!AL19*'READ THIS FIRST'!$F$3)</f>
        <v>222.87200000000004</v>
      </c>
      <c r="CC88" s="63">
        <f>'WORKING WHOLESALE GRID'!AM19-('WORKING WHOLESALE GRID'!AM19*'READ THIS FIRST'!$F$3)</f>
        <v>195.01300000000003</v>
      </c>
      <c r="CD88" s="63">
        <f>'WORKING WHOLESALE GRID'!AN19-('WORKING WHOLESALE GRID'!AN19*'READ THIS FIRST'!$F$3)</f>
        <v>222.87200000000004</v>
      </c>
      <c r="CE88" s="63">
        <f>'WORKING WHOLESALE GRID'!AO19-('WORKING WHOLESALE GRID'!AO19*'READ THIS FIRST'!$F$3)</f>
        <v>222.87200000000004</v>
      </c>
      <c r="CF88" s="63">
        <f>'WORKING WHOLESALE GRID'!AP19-('WORKING WHOLESALE GRID'!AP19*'READ THIS FIRST'!$F$3)</f>
        <v>222.87200000000004</v>
      </c>
      <c r="CG88" s="63">
        <f>'WORKING WHOLESALE GRID'!AQ19-('WORKING WHOLESALE GRID'!AQ19*'READ THIS FIRST'!$F$3)</f>
        <v>250.73100000000005</v>
      </c>
      <c r="CH88" s="63">
        <f>'WORKING WHOLESALE GRID'!AR19-('WORKING WHOLESALE GRID'!AR19*'READ THIS FIRST'!$F$3)</f>
        <v>222.87200000000004</v>
      </c>
      <c r="CI88" s="63">
        <f>'WORKING WHOLESALE GRID'!AS19-('WORKING WHOLESALE GRID'!AS19*'READ THIS FIRST'!$F$3)</f>
        <v>250.73100000000005</v>
      </c>
      <c r="CJ88" s="63">
        <f>'WORKING WHOLESALE GRID'!AT19-('WORKING WHOLESALE GRID'!AT19*'READ THIS FIRST'!$F$3)</f>
        <v>250.73100000000005</v>
      </c>
      <c r="CK88" s="63">
        <f>'WORKING WHOLESALE GRID'!AU19-('WORKING WHOLESALE GRID'!AU19*'READ THIS FIRST'!$F$3)</f>
        <v>250.73100000000005</v>
      </c>
      <c r="CL88" s="63">
        <f>'WORKING WHOLESALE GRID'!AV19-('WORKING WHOLESALE GRID'!AV19*'READ THIS FIRST'!$F$3)</f>
        <v>278.59000000000003</v>
      </c>
      <c r="CM88" s="63">
        <f>'WORKING WHOLESALE GRID'!AW19-('WORKING WHOLESALE GRID'!AW19*'READ THIS FIRST'!$F$3)</f>
        <v>250.73100000000005</v>
      </c>
      <c r="CN88" s="63">
        <f>'WORKING WHOLESALE GRID'!AX19-('WORKING WHOLESALE GRID'!AX19*'READ THIS FIRST'!$F$3)</f>
        <v>278.59000000000003</v>
      </c>
      <c r="CO88" s="63">
        <f>'WORKING WHOLESALE GRID'!AY19-('WORKING WHOLESALE GRID'!AY19*'READ THIS FIRST'!$F$3)</f>
        <v>278.59000000000003</v>
      </c>
      <c r="CP88" s="63">
        <f>'WORKING WHOLESALE GRID'!AZ19-('WORKING WHOLESALE GRID'!AZ19*'READ THIS FIRST'!$F$3)</f>
        <v>278.59000000000003</v>
      </c>
      <c r="CQ88" s="63">
        <f>'WORKING WHOLESALE GRID'!BA19-('WORKING WHOLESALE GRID'!BA19*'READ THIS FIRST'!$F$3)</f>
        <v>0</v>
      </c>
      <c r="CR88" s="63">
        <f>'WORKING WHOLESALE GRID'!BB19-('WORKING WHOLESALE GRID'!BB19*'READ THIS FIRST'!$F$3)</f>
        <v>278.59000000000003</v>
      </c>
      <c r="CS88" s="63">
        <f>'WORKING WHOLESALE GRID'!BC19-('WORKING WHOLESALE GRID'!BC19*'READ THIS FIRST'!$F$3)</f>
        <v>37.141000000000005</v>
      </c>
      <c r="CT88" s="63">
        <f>'WORKING WHOLESALE GRID'!BD19-('WORKING WHOLESALE GRID'!BD19*'READ THIS FIRST'!$F$3)</f>
        <v>37.141000000000005</v>
      </c>
      <c r="CU88" s="63">
        <f>'WORKING WHOLESALE GRID'!BE19-('WORKING WHOLESALE GRID'!BE19*'READ THIS FIRST'!$F$3)</f>
        <v>37.141000000000005</v>
      </c>
      <c r="CV88" s="63">
        <f>'WORKING WHOLESALE GRID'!BF19-('WORKING WHOLESALE GRID'!BF19*'READ THIS FIRST'!$F$3)</f>
        <v>74.282000000000011</v>
      </c>
      <c r="CW88" s="63">
        <f>'WORKING WHOLESALE GRID'!BG19-('WORKING WHOLESALE GRID'!BG19*'READ THIS FIRST'!$F$3)</f>
        <v>37.141000000000005</v>
      </c>
      <c r="CX88" s="63">
        <f>'WORKING WHOLESALE GRID'!BH19-('WORKING WHOLESALE GRID'!BH19*'READ THIS FIRST'!$F$3)</f>
        <v>37.141000000000005</v>
      </c>
      <c r="CY88" s="63">
        <f>'WORKING WHOLESALE GRID'!BI19-('WORKING WHOLESALE GRID'!BI19*'READ THIS FIRST'!$F$3)</f>
        <v>74.282000000000011</v>
      </c>
      <c r="CZ88" s="63">
        <f>'WORKING WHOLESALE GRID'!BJ19-('WORKING WHOLESALE GRID'!BJ19*'READ THIS FIRST'!$F$3)</f>
        <v>74.282000000000011</v>
      </c>
      <c r="DA88" s="63">
        <f>'WORKING WHOLESALE GRID'!BK19-('WORKING WHOLESALE GRID'!BK19*'READ THIS FIRST'!$F$3)</f>
        <v>74.282000000000011</v>
      </c>
      <c r="DB88" s="63">
        <f>'WORKING WHOLESALE GRID'!BL19-('WORKING WHOLESALE GRID'!BL19*'READ THIS FIRST'!$F$3)</f>
        <v>111.42300000000002</v>
      </c>
      <c r="DC88" s="63">
        <f>'WORKING WHOLESALE GRID'!BM19-('WORKING WHOLESALE GRID'!BM19*'READ THIS FIRST'!$F$3)</f>
        <v>74.282000000000011</v>
      </c>
      <c r="DD88" s="63">
        <f>'WORKING WHOLESALE GRID'!BN19-('WORKING WHOLESALE GRID'!BN19*'READ THIS FIRST'!$F$3)</f>
        <v>111.42300000000002</v>
      </c>
      <c r="DE88" s="63">
        <f>'WORKING WHOLESALE GRID'!BO19-('WORKING WHOLESALE GRID'!BO19*'READ THIS FIRST'!$F$3)</f>
        <v>111.42300000000002</v>
      </c>
      <c r="DF88" s="63">
        <f>'WORKING WHOLESALE GRID'!BP19-('WORKING WHOLESALE GRID'!BP19*'READ THIS FIRST'!$F$3)</f>
        <v>111.42300000000002</v>
      </c>
      <c r="DG88" s="63">
        <f>'WORKING WHOLESALE GRID'!BQ19-('WORKING WHOLESALE GRID'!BQ19*'READ THIS FIRST'!$F$3)</f>
        <v>148.56400000000002</v>
      </c>
      <c r="DH88" s="63">
        <f>'WORKING WHOLESALE GRID'!BR19-('WORKING WHOLESALE GRID'!BR19*'READ THIS FIRST'!$F$3)</f>
        <v>111.42300000000002</v>
      </c>
      <c r="DI88" s="63">
        <f>'WORKING WHOLESALE GRID'!BS19-('WORKING WHOLESALE GRID'!BS19*'READ THIS FIRST'!$F$3)</f>
        <v>185.70500000000004</v>
      </c>
      <c r="DJ88" s="63">
        <f>'WORKING WHOLESALE GRID'!BT19-('WORKING WHOLESALE GRID'!BT19*'READ THIS FIRST'!$F$3)</f>
        <v>185.70500000000004</v>
      </c>
      <c r="DK88" s="63">
        <f>'WORKING WHOLESALE GRID'!BU19-('WORKING WHOLESALE GRID'!BU19*'READ THIS FIRST'!$F$3)</f>
        <v>185.70500000000004</v>
      </c>
      <c r="DL88" s="63">
        <f>'WORKING WHOLESALE GRID'!BV19-('WORKING WHOLESALE GRID'!BV19*'READ THIS FIRST'!$F$3)</f>
        <v>222.84600000000003</v>
      </c>
      <c r="DM88" s="63">
        <f>'WORKING WHOLESALE GRID'!BW19-('WORKING WHOLESALE GRID'!BW19*'READ THIS FIRST'!$F$3)</f>
        <v>185.70500000000004</v>
      </c>
      <c r="DN88" s="63">
        <f>'WORKING WHOLESALE GRID'!BX19-('WORKING WHOLESALE GRID'!BX19*'READ THIS FIRST'!$F$3)</f>
        <v>222.84600000000003</v>
      </c>
      <c r="DO88" s="63">
        <f>'WORKING WHOLESALE GRID'!BY19-('WORKING WHOLESALE GRID'!BY19*'READ THIS FIRST'!$F$3)</f>
        <v>222.84600000000003</v>
      </c>
      <c r="DP88" s="63">
        <f>'WORKING WHOLESALE GRID'!BZ19-('WORKING WHOLESALE GRID'!BZ19*'READ THIS FIRST'!$F$3)</f>
        <v>222.84600000000003</v>
      </c>
      <c r="DQ88" s="63">
        <f>'WORKING WHOLESALE GRID'!CA19-('WORKING WHOLESALE GRID'!CA19*'READ THIS FIRST'!$F$3)</f>
        <v>259.98700000000002</v>
      </c>
      <c r="DR88" s="63">
        <f>'WORKING WHOLESALE GRID'!CB19-('WORKING WHOLESALE GRID'!CB19*'READ THIS FIRST'!$F$3)</f>
        <v>222.84600000000003</v>
      </c>
      <c r="DS88" s="63">
        <f>'WORKING WHOLESALE GRID'!CC19-('WORKING WHOLESALE GRID'!CC19*'READ THIS FIRST'!$F$3)</f>
        <v>259.98700000000002</v>
      </c>
      <c r="DT88" s="63">
        <f>'WORKING WHOLESALE GRID'!CD19-('WORKING WHOLESALE GRID'!CD19*'READ THIS FIRST'!$F$3)</f>
        <v>259.98700000000002</v>
      </c>
      <c r="DU88" s="63">
        <f>'WORKING WHOLESALE GRID'!CE19-('WORKING WHOLESALE GRID'!CE19*'READ THIS FIRST'!$F$3)</f>
        <v>259.98700000000002</v>
      </c>
      <c r="DV88" s="63">
        <f>'WORKING WHOLESALE GRID'!CF19-('WORKING WHOLESALE GRID'!CF19*'READ THIS FIRST'!$F$3)</f>
        <v>297.12800000000004</v>
      </c>
      <c r="DW88" s="63">
        <f>'WORKING WHOLESALE GRID'!CG19-('WORKING WHOLESALE GRID'!CG19*'READ THIS FIRST'!$F$3)</f>
        <v>259.98700000000002</v>
      </c>
      <c r="DX88" s="63">
        <f>'WORKING WHOLESALE GRID'!CH19-('WORKING WHOLESALE GRID'!CH19*'READ THIS FIRST'!$F$3)</f>
        <v>297.12800000000004</v>
      </c>
      <c r="DY88" s="63">
        <f>'WORKING WHOLESALE GRID'!CI19-('WORKING WHOLESALE GRID'!CI19*'READ THIS FIRST'!$F$3)</f>
        <v>297.12800000000004</v>
      </c>
      <c r="DZ88" s="63">
        <f>'WORKING WHOLESALE GRID'!CJ19-('WORKING WHOLESALE GRID'!CJ19*'READ THIS FIRST'!$F$3)</f>
        <v>297.12800000000004</v>
      </c>
      <c r="EA88" s="63">
        <f>'WORKING WHOLESALE GRID'!CK19-('WORKING WHOLESALE GRID'!CK19*'READ THIS FIRST'!$F$3)</f>
        <v>334.26900000000001</v>
      </c>
      <c r="EB88" s="63">
        <f>'WORKING WHOLESALE GRID'!CL19-('WORKING WHOLESALE GRID'!CL19*'READ THIS FIRST'!$F$3)</f>
        <v>297.12800000000004</v>
      </c>
      <c r="EC88" s="63">
        <f>'WORKING WHOLESALE GRID'!CM19-('WORKING WHOLESALE GRID'!CM19*'READ THIS FIRST'!$F$3)</f>
        <v>334.26900000000001</v>
      </c>
      <c r="ED88" s="63">
        <f>'WORKING WHOLESALE GRID'!CN19-('WORKING WHOLESALE GRID'!CN19*'READ THIS FIRST'!$F$3)</f>
        <v>334.26900000000001</v>
      </c>
      <c r="EE88" s="63">
        <f>'WORKING WHOLESALE GRID'!CO19-('WORKING WHOLESALE GRID'!CO19*'READ THIS FIRST'!$F$3)</f>
        <v>334.26900000000001</v>
      </c>
      <c r="EF88" s="63">
        <f>'WORKING WHOLESALE GRID'!CP19-('WORKING WHOLESALE GRID'!CP19*'READ THIS FIRST'!$F$3)</f>
        <v>371.40999999999997</v>
      </c>
      <c r="EG88" s="63">
        <f>'WORKING WHOLESALE GRID'!CQ19-('WORKING WHOLESALE GRID'!CQ19*'READ THIS FIRST'!$F$3)</f>
        <v>334.26900000000001</v>
      </c>
      <c r="EH88" s="63">
        <f>'WORKING WHOLESALE GRID'!CR19-('WORKING WHOLESALE GRID'!CR19*'READ THIS FIRST'!$F$3)</f>
        <v>371.40999999999997</v>
      </c>
      <c r="EI88" s="63">
        <f>'WORKING WHOLESALE GRID'!CS19-('WORKING WHOLESALE GRID'!CS19*'READ THIS FIRST'!$F$3)</f>
        <v>371.40999999999997</v>
      </c>
      <c r="EJ88" s="63">
        <f>'WORKING WHOLESALE GRID'!CT19-('WORKING WHOLESALE GRID'!CT19*'READ THIS FIRST'!$F$3)</f>
        <v>371.40999999999997</v>
      </c>
      <c r="EK88" s="63">
        <f>'WORKING WHOLESALE GRID'!CU19-('WORKING WHOLESALE GRID'!CU19*'READ THIS FIRST'!$F$3)</f>
        <v>408.55099999999999</v>
      </c>
      <c r="EL88" s="63">
        <f>'WORKING WHOLESALE GRID'!CV19-('WORKING WHOLESALE GRID'!CV19*'READ THIS FIRST'!$F$3)</f>
        <v>371.40999999999997</v>
      </c>
      <c r="EM88" s="63">
        <f>'WORKING WHOLESALE GRID'!CW19-('WORKING WHOLESALE GRID'!CW19*'READ THIS FIRST'!$F$3)</f>
        <v>408.55099999999999</v>
      </c>
      <c r="EN88" s="63">
        <f>'WORKING WHOLESALE GRID'!CX19-('WORKING WHOLESALE GRID'!CX19*'READ THIS FIRST'!$F$3)</f>
        <v>408.55099999999999</v>
      </c>
      <c r="EO88" s="63">
        <f>'WORKING WHOLESALE GRID'!CY19-('WORKING WHOLESALE GRID'!CY19*'READ THIS FIRST'!$F$3)</f>
        <v>408.55099999999999</v>
      </c>
      <c r="EP88" s="63">
        <f>'WORKING WHOLESALE GRID'!CZ19-('WORKING WHOLESALE GRID'!CZ19*'READ THIS FIRST'!$F$3)</f>
        <v>0</v>
      </c>
      <c r="EQ88" s="63">
        <f>'WORKING WHOLESALE GRID'!DA19-('WORKING WHOLESALE GRID'!DA19*'READ THIS FIRST'!$F$3)</f>
        <v>408.55099999999999</v>
      </c>
      <c r="ER88" s="63">
        <f>'WORKING WHOLESALE GRID'!DB19-('WORKING WHOLESALE GRID'!DB19*'READ THIS FIRST'!$F$3)</f>
        <v>46.429500000000004</v>
      </c>
      <c r="ES88" s="63">
        <f>'WORKING WHOLESALE GRID'!DC19-('WORKING WHOLESALE GRID'!DC19*'READ THIS FIRST'!$F$3)</f>
        <v>46.429500000000004</v>
      </c>
      <c r="ET88" s="63">
        <f>'WORKING WHOLESALE GRID'!DD19-('WORKING WHOLESALE GRID'!DD19*'READ THIS FIRST'!$F$3)</f>
        <v>46.429500000000004</v>
      </c>
      <c r="EU88" s="63">
        <f>'WORKING WHOLESALE GRID'!DE19-('WORKING WHOLESALE GRID'!DE19*'READ THIS FIRST'!$F$3)</f>
        <v>92.859000000000009</v>
      </c>
      <c r="EV88" s="63">
        <f>'WORKING WHOLESALE GRID'!DF19-('WORKING WHOLESALE GRID'!DF19*'READ THIS FIRST'!$F$3)</f>
        <v>46.429500000000004</v>
      </c>
      <c r="EW88" s="63">
        <f>'WORKING WHOLESALE GRID'!DG19-('WORKING WHOLESALE GRID'!DG19*'READ THIS FIRST'!$F$3)</f>
        <v>46.429500000000004</v>
      </c>
      <c r="EX88" s="63">
        <f>'WORKING WHOLESALE GRID'!DH19-('WORKING WHOLESALE GRID'!DH19*'READ THIS FIRST'!$F$3)</f>
        <v>92.859000000000009</v>
      </c>
      <c r="EY88" s="63">
        <f>'WORKING WHOLESALE GRID'!DI19-('WORKING WHOLESALE GRID'!DI19*'READ THIS FIRST'!$F$3)</f>
        <v>92.859000000000009</v>
      </c>
      <c r="EZ88" s="63">
        <f>'WORKING WHOLESALE GRID'!DJ19-('WORKING WHOLESALE GRID'!DJ19*'READ THIS FIRST'!$F$3)</f>
        <v>92.859000000000009</v>
      </c>
      <c r="FA88" s="63">
        <f>'WORKING WHOLESALE GRID'!DK19-('WORKING WHOLESALE GRID'!DK19*'READ THIS FIRST'!$F$3)</f>
        <v>139.2885</v>
      </c>
      <c r="FB88" s="63">
        <f>'WORKING WHOLESALE GRID'!DL19-('WORKING WHOLESALE GRID'!DL19*'READ THIS FIRST'!$F$3)</f>
        <v>92.859000000000009</v>
      </c>
      <c r="FC88" s="63">
        <f>'WORKING WHOLESALE GRID'!DM19-('WORKING WHOLESALE GRID'!DM19*'READ THIS FIRST'!$F$3)</f>
        <v>185.71800000000002</v>
      </c>
      <c r="FD88" s="63">
        <f>'WORKING WHOLESALE GRID'!DN19-('WORKING WHOLESALE GRID'!DN19*'READ THIS FIRST'!$F$3)</f>
        <v>185.71800000000002</v>
      </c>
      <c r="FE88" s="63">
        <f>'WORKING WHOLESALE GRID'!DO19-('WORKING WHOLESALE GRID'!DO19*'READ THIS FIRST'!$F$3)</f>
        <v>185.71800000000002</v>
      </c>
      <c r="FF88" s="63">
        <f>'WORKING WHOLESALE GRID'!DP19-('WORKING WHOLESALE GRID'!DP19*'READ THIS FIRST'!$F$3)</f>
        <v>232.14750000000004</v>
      </c>
      <c r="FG88" s="63">
        <f>'WORKING WHOLESALE GRID'!DQ19-('WORKING WHOLESALE GRID'!DQ19*'READ THIS FIRST'!$F$3)</f>
        <v>185.71800000000002</v>
      </c>
      <c r="FH88" s="63">
        <f>'WORKING WHOLESALE GRID'!DR19-('WORKING WHOLESALE GRID'!DR19*'READ THIS FIRST'!$F$3)</f>
        <v>278.577</v>
      </c>
      <c r="FI88" s="63">
        <f>'WORKING WHOLESALE GRID'!DS19-('WORKING WHOLESALE GRID'!DS19*'READ THIS FIRST'!$F$3)</f>
        <v>278.577</v>
      </c>
      <c r="FJ88" s="63">
        <f>'WORKING WHOLESALE GRID'!DT19-('WORKING WHOLESALE GRID'!DT19*'READ THIS FIRST'!$F$3)</f>
        <v>278.577</v>
      </c>
      <c r="FK88" s="63">
        <f>'WORKING WHOLESALE GRID'!DU19-('WORKING WHOLESALE GRID'!DU19*'READ THIS FIRST'!$F$3)</f>
        <v>325.00650000000007</v>
      </c>
      <c r="FL88" s="63">
        <f>'WORKING WHOLESALE GRID'!DV19-('WORKING WHOLESALE GRID'!DV19*'READ THIS FIRST'!$F$3)</f>
        <v>278.577</v>
      </c>
      <c r="FM88" s="63">
        <f>'WORKING WHOLESALE GRID'!DW19-('WORKING WHOLESALE GRID'!DW19*'READ THIS FIRST'!$F$3)</f>
        <v>371.43600000000004</v>
      </c>
      <c r="FN88" s="63">
        <f>'WORKING WHOLESALE GRID'!DX19-('WORKING WHOLESALE GRID'!DX19*'READ THIS FIRST'!$F$3)</f>
        <v>371.43600000000004</v>
      </c>
      <c r="FO88" s="63">
        <f>'WORKING WHOLESALE GRID'!DY19-('WORKING WHOLESALE GRID'!DY19*'READ THIS FIRST'!$F$3)</f>
        <v>371.43600000000004</v>
      </c>
      <c r="FP88" s="63">
        <f>'WORKING WHOLESALE GRID'!DZ19-('WORKING WHOLESALE GRID'!DZ19*'READ THIS FIRST'!$F$3)</f>
        <v>417.86550000000011</v>
      </c>
      <c r="FQ88" s="63">
        <f>'WORKING WHOLESALE GRID'!EA19-('WORKING WHOLESALE GRID'!EA19*'READ THIS FIRST'!$F$3)</f>
        <v>371.43600000000004</v>
      </c>
      <c r="FR88" s="63">
        <f>'WORKING WHOLESALE GRID'!EB19-('WORKING WHOLESALE GRID'!EB19*'READ THIS FIRST'!$F$3)</f>
        <v>464.29500000000013</v>
      </c>
      <c r="FS88" s="63">
        <f>'WORKING WHOLESALE GRID'!EC19-('WORKING WHOLESALE GRID'!EC19*'READ THIS FIRST'!$F$3)</f>
        <v>464.29500000000013</v>
      </c>
      <c r="FT88" s="63">
        <f>'WORKING WHOLESALE GRID'!ED19-('WORKING WHOLESALE GRID'!ED19*'READ THIS FIRST'!$F$3)</f>
        <v>464.29500000000013</v>
      </c>
      <c r="FU88" s="63">
        <f>'WORKING WHOLESALE GRID'!EE19-('WORKING WHOLESALE GRID'!EE19*'READ THIS FIRST'!$F$3)</f>
        <v>510.72450000000021</v>
      </c>
      <c r="FV88" s="63">
        <f>'WORKING WHOLESALE GRID'!EF19-('WORKING WHOLESALE GRID'!EF19*'READ THIS FIRST'!$F$3)</f>
        <v>464.29500000000013</v>
      </c>
      <c r="FW88" s="63">
        <f>'WORKING WHOLESALE GRID'!EG19-('WORKING WHOLESALE GRID'!EG19*'READ THIS FIRST'!$F$3)</f>
        <v>557.15400000000022</v>
      </c>
      <c r="FX88" s="63">
        <f>'WORKING WHOLESALE GRID'!EH19-('WORKING WHOLESALE GRID'!EH19*'READ THIS FIRST'!$F$3)</f>
        <v>557.15400000000022</v>
      </c>
      <c r="FY88" s="63">
        <f>'WORKING WHOLESALE GRID'!EI19-('WORKING WHOLESALE GRID'!EI19*'READ THIS FIRST'!$F$3)</f>
        <v>557.15400000000022</v>
      </c>
      <c r="FZ88" s="63">
        <f>'WORKING WHOLESALE GRID'!EJ19-('WORKING WHOLESALE GRID'!EJ19*'READ THIS FIRST'!$F$3)</f>
        <v>603.58350000000019</v>
      </c>
      <c r="GA88" s="63">
        <f>'WORKING WHOLESALE GRID'!EK19-('WORKING WHOLESALE GRID'!EK19*'READ THIS FIRST'!$F$3)</f>
        <v>557.15400000000022</v>
      </c>
      <c r="GB88" s="63">
        <f>'WORKING WHOLESALE GRID'!EL19-('WORKING WHOLESALE GRID'!EL19*'READ THIS FIRST'!$F$3)</f>
        <v>650.01300000000037</v>
      </c>
      <c r="GC88" s="63">
        <f>'WORKING WHOLESALE GRID'!EM19-('WORKING WHOLESALE GRID'!EM19*'READ THIS FIRST'!$F$3)</f>
        <v>650.01300000000037</v>
      </c>
      <c r="GD88" s="63">
        <f>'WORKING WHOLESALE GRID'!EN19-('WORKING WHOLESALE GRID'!EN19*'READ THIS FIRST'!$F$3)</f>
        <v>650.01300000000037</v>
      </c>
      <c r="GE88" s="63">
        <f>'WORKING WHOLESALE GRID'!EO19-('WORKING WHOLESALE GRID'!EO19*'READ THIS FIRST'!$F$3)</f>
        <v>696.44250000000034</v>
      </c>
      <c r="GF88" s="63">
        <f>'WORKING WHOLESALE GRID'!EP19-('WORKING WHOLESALE GRID'!EP19*'READ THIS FIRST'!$F$3)</f>
        <v>650.01300000000037</v>
      </c>
      <c r="GG88" s="63">
        <f>'WORKING WHOLESALE GRID'!EQ19-('WORKING WHOLESALE GRID'!EQ19*'READ THIS FIRST'!$F$3)</f>
        <v>742.87200000000041</v>
      </c>
      <c r="GH88" s="63">
        <f>'WORKING WHOLESALE GRID'!ER19-('WORKING WHOLESALE GRID'!ER19*'READ THIS FIRST'!$F$3)</f>
        <v>742.87200000000041</v>
      </c>
      <c r="GI88" s="63">
        <f>'WORKING WHOLESALE GRID'!ES19-('WORKING WHOLESALE GRID'!ES19*'READ THIS FIRST'!$F$3)</f>
        <v>742.87200000000041</v>
      </c>
      <c r="GJ88" s="63">
        <f>'WORKING WHOLESALE GRID'!ET19-('WORKING WHOLESALE GRID'!ET19*'READ THIS FIRST'!$F$3)</f>
        <v>789.30150000000049</v>
      </c>
      <c r="GK88" s="63">
        <f>'WORKING WHOLESALE GRID'!EU19-('WORKING WHOLESALE GRID'!EU19*'READ THIS FIRST'!$F$3)</f>
        <v>742.87200000000041</v>
      </c>
      <c r="GL88" s="63">
        <f>'WORKING WHOLESALE GRID'!EV19-('WORKING WHOLESALE GRID'!EV19*'READ THIS FIRST'!$F$3)</f>
        <v>835.73100000000045</v>
      </c>
      <c r="GM88" s="63">
        <f>'WORKING WHOLESALE GRID'!EW19-('WORKING WHOLESALE GRID'!EW19*'READ THIS FIRST'!$F$3)</f>
        <v>835.73100000000045</v>
      </c>
      <c r="GN88" s="63">
        <f>'WORKING WHOLESALE GRID'!EX19-('WORKING WHOLESALE GRID'!EX19*'READ THIS FIRST'!$F$3)</f>
        <v>835.73100000000045</v>
      </c>
      <c r="GO88" s="63">
        <f>'WORKING WHOLESALE GRID'!EY19-('WORKING WHOLESALE GRID'!EY19*'READ THIS FIRST'!$F$3)</f>
        <v>0</v>
      </c>
      <c r="GP88" s="63">
        <f>'WORKING WHOLESALE GRID'!EZ19-('WORKING WHOLESALE GRID'!EZ19*'READ THIS FIRST'!$F$3)</f>
        <v>835.73100000000045</v>
      </c>
      <c r="GQ88" s="63">
        <f>'WORKING WHOLESALE GRID'!FA19-('WORKING WHOLESALE GRID'!FA19*'READ THIS FIRST'!$F$3)</f>
        <v>60.359000000000002</v>
      </c>
      <c r="GR88" s="63">
        <f>'WORKING WHOLESALE GRID'!FB19-('WORKING WHOLESALE GRID'!FB19*'READ THIS FIRST'!$F$3)</f>
        <v>60.359000000000002</v>
      </c>
      <c r="GS88" s="63">
        <f>'WORKING WHOLESALE GRID'!FC19-('WORKING WHOLESALE GRID'!FC19*'READ THIS FIRST'!$F$3)</f>
        <v>60.359000000000002</v>
      </c>
      <c r="GT88" s="63">
        <f>'WORKING WHOLESALE GRID'!FD19-('WORKING WHOLESALE GRID'!FD19*'READ THIS FIRST'!$F$3)</f>
        <v>120.718</v>
      </c>
      <c r="GU88" s="63">
        <f>'WORKING WHOLESALE GRID'!FE19-('WORKING WHOLESALE GRID'!FE19*'READ THIS FIRST'!$F$3)</f>
        <v>60.359000000000002</v>
      </c>
      <c r="GV88" s="63">
        <f>'WORKING WHOLESALE GRID'!FF19-('WORKING WHOLESALE GRID'!FF19*'READ THIS FIRST'!$F$3)</f>
        <v>60.359000000000002</v>
      </c>
      <c r="GW88" s="63">
        <f>'WORKING WHOLESALE GRID'!FG19-('WORKING WHOLESALE GRID'!FG19*'READ THIS FIRST'!$F$3)</f>
        <v>120.718</v>
      </c>
      <c r="GX88" s="63">
        <f>'WORKING WHOLESALE GRID'!FH19-('WORKING WHOLESALE GRID'!FH19*'READ THIS FIRST'!$F$3)</f>
        <v>120.718</v>
      </c>
      <c r="GY88" s="63">
        <f>'WORKING WHOLESALE GRID'!FI19-('WORKING WHOLESALE GRID'!FI19*'READ THIS FIRST'!$F$3)</f>
        <v>120.718</v>
      </c>
      <c r="GZ88" s="63">
        <f>'WORKING WHOLESALE GRID'!FJ19-('WORKING WHOLESALE GRID'!FJ19*'READ THIS FIRST'!$F$3)</f>
        <v>181.077</v>
      </c>
      <c r="HA88" s="63">
        <f>'WORKING WHOLESALE GRID'!FK19-('WORKING WHOLESALE GRID'!FK19*'READ THIS FIRST'!$F$3)</f>
        <v>120.718</v>
      </c>
      <c r="HB88" s="63">
        <f>'WORKING WHOLESALE GRID'!FL19-('WORKING WHOLESALE GRID'!FL19*'READ THIS FIRST'!$F$3)</f>
        <v>181.077</v>
      </c>
      <c r="HC88" s="63">
        <f>'WORKING WHOLESALE GRID'!FM19-('WORKING WHOLESALE GRID'!FM19*'READ THIS FIRST'!$F$3)</f>
        <v>181.077</v>
      </c>
      <c r="HD88" s="63">
        <f>'WORKING WHOLESALE GRID'!FN19-('WORKING WHOLESALE GRID'!FN19*'READ THIS FIRST'!$F$3)</f>
        <v>181.077</v>
      </c>
      <c r="HE88" s="63">
        <f>'WORKING WHOLESALE GRID'!FO19-('WORKING WHOLESALE GRID'!FO19*'READ THIS FIRST'!$F$3)</f>
        <v>241.43600000000001</v>
      </c>
      <c r="HF88" s="63">
        <f>'WORKING WHOLESALE GRID'!FP19-('WORKING WHOLESALE GRID'!FP19*'READ THIS FIRST'!$F$3)</f>
        <v>181.077</v>
      </c>
      <c r="HG88" s="63">
        <f>'WORKING WHOLESALE GRID'!FQ19-('WORKING WHOLESALE GRID'!FQ19*'READ THIS FIRST'!$F$3)</f>
        <v>241.43600000000001</v>
      </c>
      <c r="HH88" s="63">
        <f>'WORKING WHOLESALE GRID'!FR19-('WORKING WHOLESALE GRID'!FR19*'READ THIS FIRST'!$F$3)</f>
        <v>241.43600000000001</v>
      </c>
      <c r="HI88" s="63">
        <f>'WORKING WHOLESALE GRID'!FS19-('WORKING WHOLESALE GRID'!FS19*'READ THIS FIRST'!$F$3)</f>
        <v>241.43600000000001</v>
      </c>
      <c r="HJ88" s="63">
        <f>'WORKING WHOLESALE GRID'!FT19-('WORKING WHOLESALE GRID'!FT19*'READ THIS FIRST'!$F$3)</f>
        <v>301.79500000000002</v>
      </c>
      <c r="HK88" s="63">
        <f>'WORKING WHOLESALE GRID'!FU19-('WORKING WHOLESALE GRID'!FU19*'READ THIS FIRST'!$F$3)</f>
        <v>241.43600000000001</v>
      </c>
      <c r="HL88" s="63">
        <f>'WORKING WHOLESALE GRID'!FV19-('WORKING WHOLESALE GRID'!FV19*'READ THIS FIRST'!$F$3)</f>
        <v>301.79500000000002</v>
      </c>
      <c r="HM88" s="63">
        <f>'WORKING WHOLESALE GRID'!FW19-('WORKING WHOLESALE GRID'!FW19*'READ THIS FIRST'!$F$3)</f>
        <v>301.79500000000002</v>
      </c>
      <c r="HN88" s="63">
        <f>'WORKING WHOLESALE GRID'!FX19-('WORKING WHOLESALE GRID'!FX19*'READ THIS FIRST'!$F$3)</f>
        <v>301.79500000000002</v>
      </c>
      <c r="HO88" s="63">
        <f>'WORKING WHOLESALE GRID'!FY19-('WORKING WHOLESALE GRID'!FY19*'READ THIS FIRST'!$F$3)</f>
        <v>362.154</v>
      </c>
      <c r="HP88" s="63">
        <f>'WORKING WHOLESALE GRID'!FZ19-('WORKING WHOLESALE GRID'!FZ19*'READ THIS FIRST'!$F$3)</f>
        <v>301.79500000000002</v>
      </c>
      <c r="HQ88" s="63">
        <f>'WORKING WHOLESALE GRID'!GA19-('WORKING WHOLESALE GRID'!GA19*'READ THIS FIRST'!$F$3)</f>
        <v>362.154</v>
      </c>
      <c r="HR88" s="63">
        <f>'WORKING WHOLESALE GRID'!GB19-('WORKING WHOLESALE GRID'!GB19*'READ THIS FIRST'!$F$3)</f>
        <v>362.154</v>
      </c>
      <c r="HS88" s="63">
        <f>'WORKING WHOLESALE GRID'!GC19-('WORKING WHOLESALE GRID'!GC19*'READ THIS FIRST'!$F$3)</f>
        <v>362.154</v>
      </c>
      <c r="HT88" s="63">
        <f>'WORKING WHOLESALE GRID'!GD19-('WORKING WHOLESALE GRID'!GD19*'READ THIS FIRST'!$F$3)</f>
        <v>422.51300000000003</v>
      </c>
      <c r="HU88" s="63">
        <f>'WORKING WHOLESALE GRID'!GE19-('WORKING WHOLESALE GRID'!GE19*'READ THIS FIRST'!$F$3)</f>
        <v>362.154</v>
      </c>
      <c r="HV88" s="63">
        <f>'WORKING WHOLESALE GRID'!GF19-('WORKING WHOLESALE GRID'!GF19*'READ THIS FIRST'!$F$3)</f>
        <v>422.51300000000003</v>
      </c>
      <c r="HW88" s="63">
        <f>'WORKING WHOLESALE GRID'!GG19-('WORKING WHOLESALE GRID'!GG19*'READ THIS FIRST'!$F$3)</f>
        <v>422.51300000000003</v>
      </c>
      <c r="HX88" s="63">
        <f>'WORKING WHOLESALE GRID'!GH19-('WORKING WHOLESALE GRID'!GH19*'READ THIS FIRST'!$F$3)</f>
        <v>422.51300000000003</v>
      </c>
      <c r="HY88" s="63">
        <f>'WORKING WHOLESALE GRID'!GI19-('WORKING WHOLESALE GRID'!GI19*'READ THIS FIRST'!$F$3)</f>
        <v>482.87200000000001</v>
      </c>
      <c r="HZ88" s="63">
        <f>'WORKING WHOLESALE GRID'!GJ19-('WORKING WHOLESALE GRID'!GJ19*'READ THIS FIRST'!$F$3)</f>
        <v>422.51300000000003</v>
      </c>
      <c r="IA88" s="63">
        <f>'WORKING WHOLESALE GRID'!GK19-('WORKING WHOLESALE GRID'!GK19*'READ THIS FIRST'!$F$3)</f>
        <v>482.87200000000001</v>
      </c>
      <c r="IB88" s="63">
        <f>'WORKING WHOLESALE GRID'!GL19-('WORKING WHOLESALE GRID'!GL19*'READ THIS FIRST'!$F$3)</f>
        <v>482.87200000000001</v>
      </c>
      <c r="IC88" s="63">
        <f>'WORKING WHOLESALE GRID'!GM19-('WORKING WHOLESALE GRID'!GM19*'READ THIS FIRST'!$F$3)</f>
        <v>482.87200000000001</v>
      </c>
      <c r="ID88" s="63">
        <f>'WORKING WHOLESALE GRID'!GN19-('WORKING WHOLESALE GRID'!GN19*'READ THIS FIRST'!$F$3)</f>
        <v>543.23099999999999</v>
      </c>
      <c r="IE88" s="63">
        <f>'WORKING WHOLESALE GRID'!GO19-('WORKING WHOLESALE GRID'!GO19*'READ THIS FIRST'!$F$3)</f>
        <v>482.87200000000001</v>
      </c>
      <c r="IF88" s="63">
        <f>'WORKING WHOLESALE GRID'!GP19-('WORKING WHOLESALE GRID'!GP19*'READ THIS FIRST'!$F$3)</f>
        <v>543.23099999999999</v>
      </c>
      <c r="IG88" s="63">
        <f>'WORKING WHOLESALE GRID'!GQ19-('WORKING WHOLESALE GRID'!GQ19*'READ THIS FIRST'!$F$3)</f>
        <v>543.23099999999999</v>
      </c>
      <c r="IH88" s="63">
        <f>'WORKING WHOLESALE GRID'!GR19-('WORKING WHOLESALE GRID'!GR19*'READ THIS FIRST'!$F$3)</f>
        <v>543.23099999999999</v>
      </c>
      <c r="II88" s="63">
        <f>'WORKING WHOLESALE GRID'!GS19-('WORKING WHOLESALE GRID'!GS19*'READ THIS FIRST'!$F$3)</f>
        <v>603.59</v>
      </c>
      <c r="IJ88" s="63">
        <f>'WORKING WHOLESALE GRID'!GT19-('WORKING WHOLESALE GRID'!GT19*'READ THIS FIRST'!$F$3)</f>
        <v>543.23099999999999</v>
      </c>
      <c r="IK88" s="63">
        <f>'WORKING WHOLESALE GRID'!GU19-('WORKING WHOLESALE GRID'!GU19*'READ THIS FIRST'!$F$3)</f>
        <v>603.59</v>
      </c>
      <c r="IL88" s="63">
        <f>'WORKING WHOLESALE GRID'!GV19-('WORKING WHOLESALE GRID'!GV19*'READ THIS FIRST'!$F$3)</f>
        <v>603.59</v>
      </c>
      <c r="IM88" s="63">
        <f>'WORKING WHOLESALE GRID'!GW19-('WORKING WHOLESALE GRID'!GW19*'READ THIS FIRST'!$F$3)</f>
        <v>603.59</v>
      </c>
      <c r="IN88" s="63">
        <f>'WORKING WHOLESALE GRID'!GX19-('WORKING WHOLESALE GRID'!GX19*'READ THIS FIRST'!$F$3)</f>
        <v>0</v>
      </c>
      <c r="IO88" s="63">
        <f>'WORKING WHOLESALE GRID'!GY19-('WORKING WHOLESALE GRID'!GY19*'READ THIS FIRST'!$F$3)</f>
        <v>603.59</v>
      </c>
      <c r="IP88" s="63">
        <f>'WORKING WHOLESALE GRID'!GZ19-('WORKING WHOLESALE GRID'!GZ19*'READ THIS FIRST'!$F$3)</f>
        <v>83.570499999999996</v>
      </c>
      <c r="IQ88" s="63">
        <f>'WORKING WHOLESALE GRID'!HA19-('WORKING WHOLESALE GRID'!HA19*'READ THIS FIRST'!$F$3)</f>
        <v>83.570499999999996</v>
      </c>
      <c r="IR88" s="63">
        <f>'WORKING WHOLESALE GRID'!HB19-('WORKING WHOLESALE GRID'!HB19*'READ THIS FIRST'!$F$3)</f>
        <v>83.570499999999996</v>
      </c>
      <c r="IS88" s="63">
        <f>'WORKING WHOLESALE GRID'!HC19-('WORKING WHOLESALE GRID'!HC19*'READ THIS FIRST'!$F$3)</f>
        <v>167.14099999999999</v>
      </c>
      <c r="IT88" s="63">
        <f>'WORKING WHOLESALE GRID'!HD19-('WORKING WHOLESALE GRID'!HD19*'READ THIS FIRST'!$F$3)</f>
        <v>83.570499999999996</v>
      </c>
      <c r="IU88" s="63">
        <f>'WORKING WHOLESALE GRID'!HE19-('WORKING WHOLESALE GRID'!HE19*'READ THIS FIRST'!$F$3)</f>
        <v>83.570499999999996</v>
      </c>
      <c r="IV88" s="63">
        <f>'WORKING WHOLESALE GRID'!HF19-('WORKING WHOLESALE GRID'!HF19*'READ THIS FIRST'!$F$3)</f>
        <v>167.14099999999999</v>
      </c>
      <c r="IW88" s="63">
        <f>'WORKING WHOLESALE GRID'!HG19-('WORKING WHOLESALE GRID'!HG19*'READ THIS FIRST'!$F$3)</f>
        <v>167.14099999999999</v>
      </c>
      <c r="IX88" s="63">
        <f>'WORKING WHOLESALE GRID'!HH19-('WORKING WHOLESALE GRID'!HH19*'READ THIS FIRST'!$F$3)</f>
        <v>167.14099999999999</v>
      </c>
      <c r="IY88" s="63">
        <f>'WORKING WHOLESALE GRID'!HI19-('WORKING WHOLESALE GRID'!HI19*'READ THIS FIRST'!$F$3)</f>
        <v>250.7115</v>
      </c>
      <c r="IZ88" s="63">
        <f>'WORKING WHOLESALE GRID'!HJ19-('WORKING WHOLESALE GRID'!HJ19*'READ THIS FIRST'!$F$3)</f>
        <v>167.14099999999999</v>
      </c>
      <c r="JA88" s="63">
        <f>'WORKING WHOLESALE GRID'!HK19-('WORKING WHOLESALE GRID'!HK19*'READ THIS FIRST'!$F$3)</f>
        <v>250.7115</v>
      </c>
      <c r="JB88" s="63">
        <f>'WORKING WHOLESALE GRID'!HL19-('WORKING WHOLESALE GRID'!HL19*'READ THIS FIRST'!$F$3)</f>
        <v>250.7115</v>
      </c>
      <c r="JC88" s="63">
        <f>'WORKING WHOLESALE GRID'!HM19-('WORKING WHOLESALE GRID'!HM19*'READ THIS FIRST'!$F$3)</f>
        <v>250.7115</v>
      </c>
      <c r="JD88" s="63">
        <f>'WORKING WHOLESALE GRID'!HN19-('WORKING WHOLESALE GRID'!HN19*'READ THIS FIRST'!$F$3)</f>
        <v>334.28199999999998</v>
      </c>
      <c r="JE88" s="63">
        <f>'WORKING WHOLESALE GRID'!HO19-('WORKING WHOLESALE GRID'!HO19*'READ THIS FIRST'!$F$3)</f>
        <v>250.7115</v>
      </c>
      <c r="JF88" s="63">
        <f>'WORKING WHOLESALE GRID'!HP19-('WORKING WHOLESALE GRID'!HP19*'READ THIS FIRST'!$F$3)</f>
        <v>334.28199999999998</v>
      </c>
      <c r="JG88" s="63">
        <f>'WORKING WHOLESALE GRID'!HQ19-('WORKING WHOLESALE GRID'!HQ19*'READ THIS FIRST'!$F$3)</f>
        <v>334.28199999999998</v>
      </c>
      <c r="JH88" s="63">
        <f>'WORKING WHOLESALE GRID'!HR19-('WORKING WHOLESALE GRID'!HR19*'READ THIS FIRST'!$F$3)</f>
        <v>334.28199999999998</v>
      </c>
      <c r="JI88" s="63">
        <f>'WORKING WHOLESALE GRID'!HS19-('WORKING WHOLESALE GRID'!HS19*'READ THIS FIRST'!$F$3)</f>
        <v>417.85249999999996</v>
      </c>
      <c r="JJ88" s="63">
        <f>'WORKING WHOLESALE GRID'!HT19-('WORKING WHOLESALE GRID'!HT19*'READ THIS FIRST'!$F$3)</f>
        <v>334.28199999999998</v>
      </c>
      <c r="JK88" s="63">
        <f>'WORKING WHOLESALE GRID'!HU19-('WORKING WHOLESALE GRID'!HU19*'READ THIS FIRST'!$F$3)</f>
        <v>417.85249999999996</v>
      </c>
      <c r="JL88" s="63">
        <f>'WORKING WHOLESALE GRID'!HV19-('WORKING WHOLESALE GRID'!HV19*'READ THIS FIRST'!$F$3)</f>
        <v>417.85249999999996</v>
      </c>
      <c r="JM88" s="63">
        <f>'WORKING WHOLESALE GRID'!HW19-('WORKING WHOLESALE GRID'!HW19*'READ THIS FIRST'!$F$3)</f>
        <v>417.85249999999996</v>
      </c>
      <c r="JN88" s="63">
        <f>'WORKING WHOLESALE GRID'!HX19-('WORKING WHOLESALE GRID'!HX19*'READ THIS FIRST'!$F$3)</f>
        <v>501.42299999999994</v>
      </c>
      <c r="JO88" s="63">
        <f>'WORKING WHOLESALE GRID'!HY19-('WORKING WHOLESALE GRID'!HY19*'READ THIS FIRST'!$F$3)</f>
        <v>417.85249999999996</v>
      </c>
      <c r="JP88" s="63">
        <f>'WORKING WHOLESALE GRID'!HZ19-('WORKING WHOLESALE GRID'!HZ19*'READ THIS FIRST'!$F$3)</f>
        <v>501.42299999999994</v>
      </c>
      <c r="JQ88" s="63">
        <f>'WORKING WHOLESALE GRID'!IA19-('WORKING WHOLESALE GRID'!IA19*'READ THIS FIRST'!$F$3)</f>
        <v>501.42299999999994</v>
      </c>
      <c r="JR88" s="63">
        <f>'WORKING WHOLESALE GRID'!IB19-('WORKING WHOLESALE GRID'!IB19*'READ THIS FIRST'!$F$3)</f>
        <v>501.42299999999994</v>
      </c>
      <c r="JS88" s="63">
        <f>'WORKING WHOLESALE GRID'!IC19-('WORKING WHOLESALE GRID'!IC19*'READ THIS FIRST'!$F$3)</f>
        <v>584.99349999999981</v>
      </c>
      <c r="JT88" s="63">
        <f>'WORKING WHOLESALE GRID'!ID19-('WORKING WHOLESALE GRID'!ID19*'READ THIS FIRST'!$F$3)</f>
        <v>501.42299999999994</v>
      </c>
      <c r="JU88" s="63">
        <f>'WORKING WHOLESALE GRID'!IE19-('WORKING WHOLESALE GRID'!IE19*'READ THIS FIRST'!$F$3)</f>
        <v>584.99349999999981</v>
      </c>
      <c r="JV88" s="63">
        <f>'WORKING WHOLESALE GRID'!IF19-('WORKING WHOLESALE GRID'!IF19*'READ THIS FIRST'!$F$3)</f>
        <v>584.99349999999981</v>
      </c>
      <c r="JW88" s="63">
        <f>'WORKING WHOLESALE GRID'!IG19-('WORKING WHOLESALE GRID'!IG19*'READ THIS FIRST'!$F$3)</f>
        <v>584.99349999999981</v>
      </c>
      <c r="JX88" s="63">
        <f>'WORKING WHOLESALE GRID'!IH19-('WORKING WHOLESALE GRID'!IH19*'READ THIS FIRST'!$F$3)</f>
        <v>668.56399999999985</v>
      </c>
      <c r="JY88" s="63">
        <f>'WORKING WHOLESALE GRID'!II19-('WORKING WHOLESALE GRID'!II19*'READ THIS FIRST'!$F$3)</f>
        <v>584.99349999999981</v>
      </c>
      <c r="JZ88" s="63">
        <f>'WORKING WHOLESALE GRID'!IJ19-('WORKING WHOLESALE GRID'!IJ19*'READ THIS FIRST'!$F$3)</f>
        <v>668.56399999999985</v>
      </c>
      <c r="KA88" s="63">
        <f>'WORKING WHOLESALE GRID'!IK19-('WORKING WHOLESALE GRID'!IK19*'READ THIS FIRST'!$F$3)</f>
        <v>668.56399999999985</v>
      </c>
      <c r="KB88" s="63">
        <f>'WORKING WHOLESALE GRID'!IL19-('WORKING WHOLESALE GRID'!IL19*'READ THIS FIRST'!$F$3)</f>
        <v>668.56399999999985</v>
      </c>
      <c r="KC88" s="63">
        <f>'WORKING WHOLESALE GRID'!IM19-('WORKING WHOLESALE GRID'!IM19*'READ THIS FIRST'!$F$3)</f>
        <v>752.13449999999978</v>
      </c>
      <c r="KD88" s="63">
        <f>'WORKING WHOLESALE GRID'!IN19-('WORKING WHOLESALE GRID'!IN19*'READ THIS FIRST'!$F$3)</f>
        <v>668.56399999999985</v>
      </c>
      <c r="KE88" s="63">
        <f>'WORKING WHOLESALE GRID'!IO19-('WORKING WHOLESALE GRID'!IO19*'READ THIS FIRST'!$F$3)</f>
        <v>752.13449999999978</v>
      </c>
      <c r="KF88" s="63">
        <f>'WORKING WHOLESALE GRID'!IP19-('WORKING WHOLESALE GRID'!IP19*'READ THIS FIRST'!$F$3)</f>
        <v>752.13449999999978</v>
      </c>
      <c r="KG88" s="63">
        <f>'WORKING WHOLESALE GRID'!IQ19-('WORKING WHOLESALE GRID'!IQ19*'READ THIS FIRST'!$F$3)</f>
        <v>752.13449999999978</v>
      </c>
      <c r="KH88" s="63">
        <f>'WORKING WHOLESALE GRID'!IR19-('WORKING WHOLESALE GRID'!IR19*'READ THIS FIRST'!$F$3)</f>
        <v>835.7049999999997</v>
      </c>
      <c r="KI88" s="63">
        <f>'WORKING WHOLESALE GRID'!IS19-('WORKING WHOLESALE GRID'!IS19*'READ THIS FIRST'!$F$3)</f>
        <v>752.13449999999978</v>
      </c>
      <c r="KJ88" s="63">
        <f>'WORKING WHOLESALE GRID'!IT19-('WORKING WHOLESALE GRID'!IT19*'READ THIS FIRST'!$F$3)</f>
        <v>835.7049999999997</v>
      </c>
      <c r="KK88" s="63">
        <f>'WORKING WHOLESALE GRID'!IU19-('WORKING WHOLESALE GRID'!IU19*'READ THIS FIRST'!$F$3)</f>
        <v>835.7049999999997</v>
      </c>
      <c r="KL88" s="63">
        <f>'WORKING WHOLESALE GRID'!IV19-('WORKING WHOLESALE GRID'!IV19*'READ THIS FIRST'!$F$3)</f>
        <v>835.7049999999997</v>
      </c>
      <c r="KM88" s="63">
        <f>'WORKING WHOLESALE GRID'!IW19-('WORKING WHOLESALE GRID'!IW19*'READ THIS FIRST'!$F$3)</f>
        <v>0</v>
      </c>
      <c r="KN88" s="63">
        <f>'WORKING WHOLESALE GRID'!IX19-('WORKING WHOLESALE GRID'!IX19*'READ THIS FIRST'!$F$3)</f>
        <v>835.7049999999997</v>
      </c>
      <c r="KO88" s="45"/>
      <c r="KP88" s="45"/>
      <c r="KQ88" s="45"/>
      <c r="KR88" s="38"/>
      <c r="KS88" s="38"/>
      <c r="KT88" s="40"/>
      <c r="KU88" s="42"/>
      <c r="KV88" s="44"/>
    </row>
    <row r="89" spans="2:308" s="6" customFormat="1" ht="14.5" hidden="1" customHeight="1" x14ac:dyDescent="0.35">
      <c r="B89" s="665"/>
      <c r="C89" s="46" t="s">
        <v>26</v>
      </c>
      <c r="D89" s="35"/>
      <c r="E89" s="26"/>
      <c r="F89" s="26"/>
      <c r="G89" s="26"/>
      <c r="H89" s="26"/>
      <c r="I89" s="26"/>
      <c r="J89" s="26"/>
      <c r="K89" s="26"/>
      <c r="L89" s="26"/>
      <c r="M89" s="26"/>
      <c r="N89" s="26"/>
      <c r="O89" s="26"/>
      <c r="P89" s="26"/>
      <c r="Q89" s="26"/>
      <c r="R89" s="26"/>
      <c r="S89" s="26"/>
      <c r="T89" s="26"/>
      <c r="U89" s="538"/>
      <c r="V89" s="513"/>
      <c r="W89" s="508"/>
      <c r="X89" s="508"/>
      <c r="Y89" s="508"/>
      <c r="Z89" s="26"/>
      <c r="AA89" s="26"/>
      <c r="AB89" s="26"/>
      <c r="AC89" s="26"/>
      <c r="AD89" s="26"/>
      <c r="AE89" s="26"/>
      <c r="AF89" s="26"/>
      <c r="AG89" s="26"/>
      <c r="AH89" s="26"/>
      <c r="AI89" s="26"/>
      <c r="AJ89" s="26"/>
      <c r="AK89" s="26"/>
      <c r="AL89" s="26"/>
      <c r="AM89" s="26"/>
      <c r="AN89" s="26"/>
      <c r="AO89" s="26"/>
      <c r="AP89" s="26"/>
      <c r="AQ89" s="26"/>
      <c r="AR89" s="26"/>
      <c r="AS89" s="26"/>
      <c r="AT89" s="63">
        <f>'WORKING WHOLESALE GRID'!D20-('WORKING WHOLESALE GRID'!D20*'READ THIS FIRST'!$F$3)</f>
        <v>13.929500000000001</v>
      </c>
      <c r="AU89" s="63">
        <f>'WORKING WHOLESALE GRID'!E20-('WORKING WHOLESALE GRID'!E20*'READ THIS FIRST'!$F$3)</f>
        <v>13.929500000000001</v>
      </c>
      <c r="AV89" s="63">
        <f>'WORKING WHOLESALE GRID'!F20-('WORKING WHOLESALE GRID'!F20*'READ THIS FIRST'!$F$3)</f>
        <v>13.929500000000001</v>
      </c>
      <c r="AW89" s="63">
        <f>'WORKING WHOLESALE GRID'!G20-('WORKING WHOLESALE GRID'!G20*'READ THIS FIRST'!$F$3)</f>
        <v>27.859000000000002</v>
      </c>
      <c r="AX89" s="63">
        <f>'WORKING WHOLESALE GRID'!H20-('WORKING WHOLESALE GRID'!H20*'READ THIS FIRST'!$F$3)</f>
        <v>13.929500000000001</v>
      </c>
      <c r="AY89" s="63">
        <f>'WORKING WHOLESALE GRID'!I20-('WORKING WHOLESALE GRID'!I20*'READ THIS FIRST'!$F$3)</f>
        <v>13.929500000000001</v>
      </c>
      <c r="AZ89" s="63">
        <f>'WORKING WHOLESALE GRID'!J20-('WORKING WHOLESALE GRID'!J20*'READ THIS FIRST'!$F$3)</f>
        <v>27.859000000000002</v>
      </c>
      <c r="BA89" s="63">
        <f>'WORKING WHOLESALE GRID'!K20-('WORKING WHOLESALE GRID'!K20*'READ THIS FIRST'!$F$3)</f>
        <v>27.859000000000002</v>
      </c>
      <c r="BB89" s="63">
        <f>'WORKING WHOLESALE GRID'!L20-('WORKING WHOLESALE GRID'!L20*'READ THIS FIRST'!$F$3)</f>
        <v>27.859000000000002</v>
      </c>
      <c r="BC89" s="63">
        <f>'WORKING WHOLESALE GRID'!M20-('WORKING WHOLESALE GRID'!M20*'READ THIS FIRST'!$F$3)</f>
        <v>41.788499999999999</v>
      </c>
      <c r="BD89" s="63">
        <f>'WORKING WHOLESALE GRID'!N20-('WORKING WHOLESALE GRID'!N20*'READ THIS FIRST'!$F$3)</f>
        <v>27.859000000000002</v>
      </c>
      <c r="BE89" s="63">
        <f>'WORKING WHOLESALE GRID'!O20-('WORKING WHOLESALE GRID'!O20*'READ THIS FIRST'!$F$3)</f>
        <v>41.788499999999999</v>
      </c>
      <c r="BF89" s="63">
        <f>'WORKING WHOLESALE GRID'!P20-('WORKING WHOLESALE GRID'!P20*'READ THIS FIRST'!$F$3)</f>
        <v>41.788499999999999</v>
      </c>
      <c r="BG89" s="63">
        <f>'WORKING WHOLESALE GRID'!Q20-('WORKING WHOLESALE GRID'!Q20*'READ THIS FIRST'!$F$3)</f>
        <v>41.788499999999999</v>
      </c>
      <c r="BH89" s="63">
        <f>'WORKING WHOLESALE GRID'!R20-('WORKING WHOLESALE GRID'!R20*'READ THIS FIRST'!$F$3)</f>
        <v>55.718000000000004</v>
      </c>
      <c r="BI89" s="63">
        <f>'WORKING WHOLESALE GRID'!S20-('WORKING WHOLESALE GRID'!S20*'READ THIS FIRST'!$F$3)</f>
        <v>41.788499999999999</v>
      </c>
      <c r="BJ89" s="63">
        <f>'WORKING WHOLESALE GRID'!T20-('WORKING WHOLESALE GRID'!T20*'READ THIS FIRST'!$F$3)</f>
        <v>55.718000000000004</v>
      </c>
      <c r="BK89" s="63">
        <f>'WORKING WHOLESALE GRID'!U20-('WORKING WHOLESALE GRID'!U20*'READ THIS FIRST'!$F$3)</f>
        <v>55.718000000000004</v>
      </c>
      <c r="BL89" s="63">
        <f>'WORKING WHOLESALE GRID'!V20-('WORKING WHOLESALE GRID'!V20*'READ THIS FIRST'!$F$3)</f>
        <v>55.718000000000004</v>
      </c>
      <c r="BM89" s="63">
        <f>'WORKING WHOLESALE GRID'!W20-('WORKING WHOLESALE GRID'!W20*'READ THIS FIRST'!$F$3)</f>
        <v>69.647500000000008</v>
      </c>
      <c r="BN89" s="63">
        <f>'WORKING WHOLESALE GRID'!X20-('WORKING WHOLESALE GRID'!X20*'READ THIS FIRST'!$F$3)</f>
        <v>55.718000000000004</v>
      </c>
      <c r="BO89" s="63">
        <f>'WORKING WHOLESALE GRID'!Y20-('WORKING WHOLESALE GRID'!Y20*'READ THIS FIRST'!$F$3)</f>
        <v>69.647500000000008</v>
      </c>
      <c r="BP89" s="63">
        <f>'WORKING WHOLESALE GRID'!Z20-('WORKING WHOLESALE GRID'!Z20*'READ THIS FIRST'!$F$3)</f>
        <v>69.647500000000008</v>
      </c>
      <c r="BQ89" s="63">
        <f>'WORKING WHOLESALE GRID'!AA20-('WORKING WHOLESALE GRID'!AA20*'READ THIS FIRST'!$F$3)</f>
        <v>69.647500000000008</v>
      </c>
      <c r="BR89" s="63">
        <f>'WORKING WHOLESALE GRID'!AB20-('WORKING WHOLESALE GRID'!AB20*'READ THIS FIRST'!$F$3)</f>
        <v>83.577000000000012</v>
      </c>
      <c r="BS89" s="63">
        <f>'WORKING WHOLESALE GRID'!AC20-('WORKING WHOLESALE GRID'!AC20*'READ THIS FIRST'!$F$3)</f>
        <v>69.647500000000008</v>
      </c>
      <c r="BT89" s="63">
        <f>'WORKING WHOLESALE GRID'!AD20-('WORKING WHOLESALE GRID'!AD20*'READ THIS FIRST'!$F$3)</f>
        <v>83.577000000000012</v>
      </c>
      <c r="BU89" s="63">
        <f>'WORKING WHOLESALE GRID'!AE20-('WORKING WHOLESALE GRID'!AE20*'READ THIS FIRST'!$F$3)</f>
        <v>83.577000000000012</v>
      </c>
      <c r="BV89" s="63">
        <f>'WORKING WHOLESALE GRID'!AF20-('WORKING WHOLESALE GRID'!AF20*'READ THIS FIRST'!$F$3)</f>
        <v>83.577000000000012</v>
      </c>
      <c r="BW89" s="63">
        <f>'WORKING WHOLESALE GRID'!AG20-('WORKING WHOLESALE GRID'!AG20*'READ THIS FIRST'!$F$3)</f>
        <v>97.506500000000017</v>
      </c>
      <c r="BX89" s="63">
        <f>'WORKING WHOLESALE GRID'!AH20-('WORKING WHOLESALE GRID'!AH20*'READ THIS FIRST'!$F$3)</f>
        <v>83.577000000000012</v>
      </c>
      <c r="BY89" s="63">
        <f>'WORKING WHOLESALE GRID'!AI20-('WORKING WHOLESALE GRID'!AI20*'READ THIS FIRST'!$F$3)</f>
        <v>97.506500000000017</v>
      </c>
      <c r="BZ89" s="63">
        <f>'WORKING WHOLESALE GRID'!AJ20-('WORKING WHOLESALE GRID'!AJ20*'READ THIS FIRST'!$F$3)</f>
        <v>97.506500000000017</v>
      </c>
      <c r="CA89" s="63">
        <f>'WORKING WHOLESALE GRID'!AK20-('WORKING WHOLESALE GRID'!AK20*'READ THIS FIRST'!$F$3)</f>
        <v>97.506500000000017</v>
      </c>
      <c r="CB89" s="63">
        <f>'WORKING WHOLESALE GRID'!AL20-('WORKING WHOLESALE GRID'!AL20*'READ THIS FIRST'!$F$3)</f>
        <v>111.43600000000002</v>
      </c>
      <c r="CC89" s="63">
        <f>'WORKING WHOLESALE GRID'!AM20-('WORKING WHOLESALE GRID'!AM20*'READ THIS FIRST'!$F$3)</f>
        <v>97.506500000000017</v>
      </c>
      <c r="CD89" s="63">
        <f>'WORKING WHOLESALE GRID'!AN20-('WORKING WHOLESALE GRID'!AN20*'READ THIS FIRST'!$F$3)</f>
        <v>111.43600000000002</v>
      </c>
      <c r="CE89" s="63">
        <f>'WORKING WHOLESALE GRID'!AO20-('WORKING WHOLESALE GRID'!AO20*'READ THIS FIRST'!$F$3)</f>
        <v>111.43600000000002</v>
      </c>
      <c r="CF89" s="63">
        <f>'WORKING WHOLESALE GRID'!AP20-('WORKING WHOLESALE GRID'!AP20*'READ THIS FIRST'!$F$3)</f>
        <v>111.43600000000002</v>
      </c>
      <c r="CG89" s="63">
        <f>'WORKING WHOLESALE GRID'!AQ20-('WORKING WHOLESALE GRID'!AQ20*'READ THIS FIRST'!$F$3)</f>
        <v>125.36550000000003</v>
      </c>
      <c r="CH89" s="63">
        <f>'WORKING WHOLESALE GRID'!AR20-('WORKING WHOLESALE GRID'!AR20*'READ THIS FIRST'!$F$3)</f>
        <v>111.43600000000002</v>
      </c>
      <c r="CI89" s="63">
        <f>'WORKING WHOLESALE GRID'!AS20-('WORKING WHOLESALE GRID'!AS20*'READ THIS FIRST'!$F$3)</f>
        <v>125.36550000000003</v>
      </c>
      <c r="CJ89" s="63">
        <f>'WORKING WHOLESALE GRID'!AT20-('WORKING WHOLESALE GRID'!AT20*'READ THIS FIRST'!$F$3)</f>
        <v>125.36550000000003</v>
      </c>
      <c r="CK89" s="63">
        <f>'WORKING WHOLESALE GRID'!AU20-('WORKING WHOLESALE GRID'!AU20*'READ THIS FIRST'!$F$3)</f>
        <v>125.36550000000003</v>
      </c>
      <c r="CL89" s="63">
        <f>'WORKING WHOLESALE GRID'!AV20-('WORKING WHOLESALE GRID'!AV20*'READ THIS FIRST'!$F$3)</f>
        <v>139.29500000000002</v>
      </c>
      <c r="CM89" s="63">
        <f>'WORKING WHOLESALE GRID'!AW20-('WORKING WHOLESALE GRID'!AW20*'READ THIS FIRST'!$F$3)</f>
        <v>125.36550000000003</v>
      </c>
      <c r="CN89" s="63">
        <f>'WORKING WHOLESALE GRID'!AX20-('WORKING WHOLESALE GRID'!AX20*'READ THIS FIRST'!$F$3)</f>
        <v>139.29500000000002</v>
      </c>
      <c r="CO89" s="63">
        <f>'WORKING WHOLESALE GRID'!AY20-('WORKING WHOLESALE GRID'!AY20*'READ THIS FIRST'!$F$3)</f>
        <v>139.29500000000002</v>
      </c>
      <c r="CP89" s="63">
        <f>'WORKING WHOLESALE GRID'!AZ20-('WORKING WHOLESALE GRID'!AZ20*'READ THIS FIRST'!$F$3)</f>
        <v>139.29500000000002</v>
      </c>
      <c r="CQ89" s="63">
        <f>'WORKING WHOLESALE GRID'!BA20-('WORKING WHOLESALE GRID'!BA20*'READ THIS FIRST'!$F$3)</f>
        <v>0</v>
      </c>
      <c r="CR89" s="63">
        <f>'WORKING WHOLESALE GRID'!BB20-('WORKING WHOLESALE GRID'!BB20*'READ THIS FIRST'!$F$3)</f>
        <v>139.29500000000002</v>
      </c>
      <c r="CS89" s="63">
        <f>'WORKING WHOLESALE GRID'!BC20-('WORKING WHOLESALE GRID'!BC20*'READ THIS FIRST'!$F$3)</f>
        <v>18.570500000000003</v>
      </c>
      <c r="CT89" s="63">
        <f>'WORKING WHOLESALE GRID'!BD20-('WORKING WHOLESALE GRID'!BD20*'READ THIS FIRST'!$F$3)</f>
        <v>18.570500000000003</v>
      </c>
      <c r="CU89" s="63">
        <f>'WORKING WHOLESALE GRID'!BE20-('WORKING WHOLESALE GRID'!BE20*'READ THIS FIRST'!$F$3)</f>
        <v>18.570500000000003</v>
      </c>
      <c r="CV89" s="63">
        <f>'WORKING WHOLESALE GRID'!BF20-('WORKING WHOLESALE GRID'!BF20*'READ THIS FIRST'!$F$3)</f>
        <v>37.141000000000005</v>
      </c>
      <c r="CW89" s="63">
        <f>'WORKING WHOLESALE GRID'!BG20-('WORKING WHOLESALE GRID'!BG20*'READ THIS FIRST'!$F$3)</f>
        <v>18.570500000000003</v>
      </c>
      <c r="CX89" s="63">
        <f>'WORKING WHOLESALE GRID'!BH20-('WORKING WHOLESALE GRID'!BH20*'READ THIS FIRST'!$F$3)</f>
        <v>18.570500000000003</v>
      </c>
      <c r="CY89" s="63">
        <f>'WORKING WHOLESALE GRID'!BI20-('WORKING WHOLESALE GRID'!BI20*'READ THIS FIRST'!$F$3)</f>
        <v>37.141000000000005</v>
      </c>
      <c r="CZ89" s="63">
        <f>'WORKING WHOLESALE GRID'!BJ20-('WORKING WHOLESALE GRID'!BJ20*'READ THIS FIRST'!$F$3)</f>
        <v>37.141000000000005</v>
      </c>
      <c r="DA89" s="63">
        <f>'WORKING WHOLESALE GRID'!BK20-('WORKING WHOLESALE GRID'!BK20*'READ THIS FIRST'!$F$3)</f>
        <v>37.141000000000005</v>
      </c>
      <c r="DB89" s="63">
        <f>'WORKING WHOLESALE GRID'!BL20-('WORKING WHOLESALE GRID'!BL20*'READ THIS FIRST'!$F$3)</f>
        <v>55.711500000000008</v>
      </c>
      <c r="DC89" s="63">
        <f>'WORKING WHOLESALE GRID'!BM20-('WORKING WHOLESALE GRID'!BM20*'READ THIS FIRST'!$F$3)</f>
        <v>37.141000000000005</v>
      </c>
      <c r="DD89" s="63">
        <f>'WORKING WHOLESALE GRID'!BN20-('WORKING WHOLESALE GRID'!BN20*'READ THIS FIRST'!$F$3)</f>
        <v>55.711500000000008</v>
      </c>
      <c r="DE89" s="63">
        <f>'WORKING WHOLESALE GRID'!BO20-('WORKING WHOLESALE GRID'!BO20*'READ THIS FIRST'!$F$3)</f>
        <v>55.711500000000008</v>
      </c>
      <c r="DF89" s="63">
        <f>'WORKING WHOLESALE GRID'!BP20-('WORKING WHOLESALE GRID'!BP20*'READ THIS FIRST'!$F$3)</f>
        <v>55.711500000000008</v>
      </c>
      <c r="DG89" s="63">
        <f>'WORKING WHOLESALE GRID'!BQ20-('WORKING WHOLESALE GRID'!BQ20*'READ THIS FIRST'!$F$3)</f>
        <v>74.282000000000011</v>
      </c>
      <c r="DH89" s="63">
        <f>'WORKING WHOLESALE GRID'!BR20-('WORKING WHOLESALE GRID'!BR20*'READ THIS FIRST'!$F$3)</f>
        <v>55.711500000000008</v>
      </c>
      <c r="DI89" s="63">
        <f>'WORKING WHOLESALE GRID'!BS20-('WORKING WHOLESALE GRID'!BS20*'READ THIS FIRST'!$F$3)</f>
        <v>92.85250000000002</v>
      </c>
      <c r="DJ89" s="63">
        <f>'WORKING WHOLESALE GRID'!BT20-('WORKING WHOLESALE GRID'!BT20*'READ THIS FIRST'!$F$3)</f>
        <v>92.85250000000002</v>
      </c>
      <c r="DK89" s="63">
        <f>'WORKING WHOLESALE GRID'!BU20-('WORKING WHOLESALE GRID'!BU20*'READ THIS FIRST'!$F$3)</f>
        <v>92.85250000000002</v>
      </c>
      <c r="DL89" s="63">
        <f>'WORKING WHOLESALE GRID'!BV20-('WORKING WHOLESALE GRID'!BV20*'READ THIS FIRST'!$F$3)</f>
        <v>111.42300000000002</v>
      </c>
      <c r="DM89" s="63">
        <f>'WORKING WHOLESALE GRID'!BW20-('WORKING WHOLESALE GRID'!BW20*'READ THIS FIRST'!$F$3)</f>
        <v>92.85250000000002</v>
      </c>
      <c r="DN89" s="63">
        <f>'WORKING WHOLESALE GRID'!BX20-('WORKING WHOLESALE GRID'!BX20*'READ THIS FIRST'!$F$3)</f>
        <v>111.42300000000002</v>
      </c>
      <c r="DO89" s="63">
        <f>'WORKING WHOLESALE GRID'!BY20-('WORKING WHOLESALE GRID'!BY20*'READ THIS FIRST'!$F$3)</f>
        <v>111.42300000000002</v>
      </c>
      <c r="DP89" s="63">
        <f>'WORKING WHOLESALE GRID'!BZ20-('WORKING WHOLESALE GRID'!BZ20*'READ THIS FIRST'!$F$3)</f>
        <v>111.42300000000002</v>
      </c>
      <c r="DQ89" s="63">
        <f>'WORKING WHOLESALE GRID'!CA20-('WORKING WHOLESALE GRID'!CA20*'READ THIS FIRST'!$F$3)</f>
        <v>129.99350000000001</v>
      </c>
      <c r="DR89" s="63">
        <f>'WORKING WHOLESALE GRID'!CB20-('WORKING WHOLESALE GRID'!CB20*'READ THIS FIRST'!$F$3)</f>
        <v>111.42300000000002</v>
      </c>
      <c r="DS89" s="63">
        <f>'WORKING WHOLESALE GRID'!CC20-('WORKING WHOLESALE GRID'!CC20*'READ THIS FIRST'!$F$3)</f>
        <v>129.99350000000001</v>
      </c>
      <c r="DT89" s="63">
        <f>'WORKING WHOLESALE GRID'!CD20-('WORKING WHOLESALE GRID'!CD20*'READ THIS FIRST'!$F$3)</f>
        <v>129.99350000000001</v>
      </c>
      <c r="DU89" s="63">
        <f>'WORKING WHOLESALE GRID'!CE20-('WORKING WHOLESALE GRID'!CE20*'READ THIS FIRST'!$F$3)</f>
        <v>129.99350000000001</v>
      </c>
      <c r="DV89" s="63">
        <f>'WORKING WHOLESALE GRID'!CF20-('WORKING WHOLESALE GRID'!CF20*'READ THIS FIRST'!$F$3)</f>
        <v>148.56400000000002</v>
      </c>
      <c r="DW89" s="63">
        <f>'WORKING WHOLESALE GRID'!CG20-('WORKING WHOLESALE GRID'!CG20*'READ THIS FIRST'!$F$3)</f>
        <v>129.99350000000001</v>
      </c>
      <c r="DX89" s="63">
        <f>'WORKING WHOLESALE GRID'!CH20-('WORKING WHOLESALE GRID'!CH20*'READ THIS FIRST'!$F$3)</f>
        <v>148.56400000000002</v>
      </c>
      <c r="DY89" s="63">
        <f>'WORKING WHOLESALE GRID'!CI20-('WORKING WHOLESALE GRID'!CI20*'READ THIS FIRST'!$F$3)</f>
        <v>148.56400000000002</v>
      </c>
      <c r="DZ89" s="63">
        <f>'WORKING WHOLESALE GRID'!CJ20-('WORKING WHOLESALE GRID'!CJ20*'READ THIS FIRST'!$F$3)</f>
        <v>148.56400000000002</v>
      </c>
      <c r="EA89" s="63">
        <f>'WORKING WHOLESALE GRID'!CK20-('WORKING WHOLESALE GRID'!CK20*'READ THIS FIRST'!$F$3)</f>
        <v>167.1345</v>
      </c>
      <c r="EB89" s="63">
        <f>'WORKING WHOLESALE GRID'!CL20-('WORKING WHOLESALE GRID'!CL20*'READ THIS FIRST'!$F$3)</f>
        <v>148.56400000000002</v>
      </c>
      <c r="EC89" s="63">
        <f>'WORKING WHOLESALE GRID'!CM20-('WORKING WHOLESALE GRID'!CM20*'READ THIS FIRST'!$F$3)</f>
        <v>167.1345</v>
      </c>
      <c r="ED89" s="63">
        <f>'WORKING WHOLESALE GRID'!CN20-('WORKING WHOLESALE GRID'!CN20*'READ THIS FIRST'!$F$3)</f>
        <v>167.1345</v>
      </c>
      <c r="EE89" s="63">
        <f>'WORKING WHOLESALE GRID'!CO20-('WORKING WHOLESALE GRID'!CO20*'READ THIS FIRST'!$F$3)</f>
        <v>167.1345</v>
      </c>
      <c r="EF89" s="63">
        <f>'WORKING WHOLESALE GRID'!CP20-('WORKING WHOLESALE GRID'!CP20*'READ THIS FIRST'!$F$3)</f>
        <v>185.70499999999998</v>
      </c>
      <c r="EG89" s="63">
        <f>'WORKING WHOLESALE GRID'!CQ20-('WORKING WHOLESALE GRID'!CQ20*'READ THIS FIRST'!$F$3)</f>
        <v>167.1345</v>
      </c>
      <c r="EH89" s="63">
        <f>'WORKING WHOLESALE GRID'!CR20-('WORKING WHOLESALE GRID'!CR20*'READ THIS FIRST'!$F$3)</f>
        <v>185.70499999999998</v>
      </c>
      <c r="EI89" s="63">
        <f>'WORKING WHOLESALE GRID'!CS20-('WORKING WHOLESALE GRID'!CS20*'READ THIS FIRST'!$F$3)</f>
        <v>185.70499999999998</v>
      </c>
      <c r="EJ89" s="63">
        <f>'WORKING WHOLESALE GRID'!CT20-('WORKING WHOLESALE GRID'!CT20*'READ THIS FIRST'!$F$3)</f>
        <v>185.70499999999998</v>
      </c>
      <c r="EK89" s="63">
        <f>'WORKING WHOLESALE GRID'!CU20-('WORKING WHOLESALE GRID'!CU20*'READ THIS FIRST'!$F$3)</f>
        <v>204.27549999999999</v>
      </c>
      <c r="EL89" s="63">
        <f>'WORKING WHOLESALE GRID'!CV20-('WORKING WHOLESALE GRID'!CV20*'READ THIS FIRST'!$F$3)</f>
        <v>185.70499999999998</v>
      </c>
      <c r="EM89" s="63">
        <f>'WORKING WHOLESALE GRID'!CW20-('WORKING WHOLESALE GRID'!CW20*'READ THIS FIRST'!$F$3)</f>
        <v>204.27549999999999</v>
      </c>
      <c r="EN89" s="63">
        <f>'WORKING WHOLESALE GRID'!CX20-('WORKING WHOLESALE GRID'!CX20*'READ THIS FIRST'!$F$3)</f>
        <v>204.27549999999999</v>
      </c>
      <c r="EO89" s="63">
        <f>'WORKING WHOLESALE GRID'!CY20-('WORKING WHOLESALE GRID'!CY20*'READ THIS FIRST'!$F$3)</f>
        <v>204.27549999999999</v>
      </c>
      <c r="EP89" s="63">
        <f>'WORKING WHOLESALE GRID'!CZ20-('WORKING WHOLESALE GRID'!CZ20*'READ THIS FIRST'!$F$3)</f>
        <v>0</v>
      </c>
      <c r="EQ89" s="63">
        <f>'WORKING WHOLESALE GRID'!DA20-('WORKING WHOLESALE GRID'!DA20*'READ THIS FIRST'!$F$3)</f>
        <v>204.27549999999999</v>
      </c>
      <c r="ER89" s="63">
        <f>'WORKING WHOLESALE GRID'!DB20-('WORKING WHOLESALE GRID'!DB20*'READ THIS FIRST'!$F$3)</f>
        <v>23.214750000000002</v>
      </c>
      <c r="ES89" s="63">
        <f>'WORKING WHOLESALE GRID'!DC20-('WORKING WHOLESALE GRID'!DC20*'READ THIS FIRST'!$F$3)</f>
        <v>23.214750000000002</v>
      </c>
      <c r="ET89" s="63">
        <f>'WORKING WHOLESALE GRID'!DD20-('WORKING WHOLESALE GRID'!DD20*'READ THIS FIRST'!$F$3)</f>
        <v>23.214750000000002</v>
      </c>
      <c r="EU89" s="63">
        <f>'WORKING WHOLESALE GRID'!DE20-('WORKING WHOLESALE GRID'!DE20*'READ THIS FIRST'!$F$3)</f>
        <v>46.429500000000004</v>
      </c>
      <c r="EV89" s="63">
        <f>'WORKING WHOLESALE GRID'!DF20-('WORKING WHOLESALE GRID'!DF20*'READ THIS FIRST'!$F$3)</f>
        <v>23.214750000000002</v>
      </c>
      <c r="EW89" s="63">
        <f>'WORKING WHOLESALE GRID'!DG20-('WORKING WHOLESALE GRID'!DG20*'READ THIS FIRST'!$F$3)</f>
        <v>23.214750000000002</v>
      </c>
      <c r="EX89" s="63">
        <f>'WORKING WHOLESALE GRID'!DH20-('WORKING WHOLESALE GRID'!DH20*'READ THIS FIRST'!$F$3)</f>
        <v>46.429500000000004</v>
      </c>
      <c r="EY89" s="63">
        <f>'WORKING WHOLESALE GRID'!DI20-('WORKING WHOLESALE GRID'!DI20*'READ THIS FIRST'!$F$3)</f>
        <v>46.429500000000004</v>
      </c>
      <c r="EZ89" s="63">
        <f>'WORKING WHOLESALE GRID'!DJ20-('WORKING WHOLESALE GRID'!DJ20*'READ THIS FIRST'!$F$3)</f>
        <v>46.429500000000004</v>
      </c>
      <c r="FA89" s="63">
        <f>'WORKING WHOLESALE GRID'!DK20-('WORKING WHOLESALE GRID'!DK20*'READ THIS FIRST'!$F$3)</f>
        <v>69.64425</v>
      </c>
      <c r="FB89" s="63">
        <f>'WORKING WHOLESALE GRID'!DL20-('WORKING WHOLESALE GRID'!DL20*'READ THIS FIRST'!$F$3)</f>
        <v>46.429500000000004</v>
      </c>
      <c r="FC89" s="63">
        <f>'WORKING WHOLESALE GRID'!DM20-('WORKING WHOLESALE GRID'!DM20*'READ THIS FIRST'!$F$3)</f>
        <v>92.859000000000009</v>
      </c>
      <c r="FD89" s="63">
        <f>'WORKING WHOLESALE GRID'!DN20-('WORKING WHOLESALE GRID'!DN20*'READ THIS FIRST'!$F$3)</f>
        <v>92.859000000000009</v>
      </c>
      <c r="FE89" s="63">
        <f>'WORKING WHOLESALE GRID'!DO20-('WORKING WHOLESALE GRID'!DO20*'READ THIS FIRST'!$F$3)</f>
        <v>92.859000000000009</v>
      </c>
      <c r="FF89" s="63">
        <f>'WORKING WHOLESALE GRID'!DP20-('WORKING WHOLESALE GRID'!DP20*'READ THIS FIRST'!$F$3)</f>
        <v>116.07375000000002</v>
      </c>
      <c r="FG89" s="63">
        <f>'WORKING WHOLESALE GRID'!DQ20-('WORKING WHOLESALE GRID'!DQ20*'READ THIS FIRST'!$F$3)</f>
        <v>92.859000000000009</v>
      </c>
      <c r="FH89" s="63">
        <f>'WORKING WHOLESALE GRID'!DR20-('WORKING WHOLESALE GRID'!DR20*'READ THIS FIRST'!$F$3)</f>
        <v>139.2885</v>
      </c>
      <c r="FI89" s="63">
        <f>'WORKING WHOLESALE GRID'!DS20-('WORKING WHOLESALE GRID'!DS20*'READ THIS FIRST'!$F$3)</f>
        <v>139.2885</v>
      </c>
      <c r="FJ89" s="63">
        <f>'WORKING WHOLESALE GRID'!DT20-('WORKING WHOLESALE GRID'!DT20*'READ THIS FIRST'!$F$3)</f>
        <v>139.2885</v>
      </c>
      <c r="FK89" s="63">
        <f>'WORKING WHOLESALE GRID'!DU20-('WORKING WHOLESALE GRID'!DU20*'READ THIS FIRST'!$F$3)</f>
        <v>162.50325000000004</v>
      </c>
      <c r="FL89" s="63">
        <f>'WORKING WHOLESALE GRID'!DV20-('WORKING WHOLESALE GRID'!DV20*'READ THIS FIRST'!$F$3)</f>
        <v>139.2885</v>
      </c>
      <c r="FM89" s="63">
        <f>'WORKING WHOLESALE GRID'!DW20-('WORKING WHOLESALE GRID'!DW20*'READ THIS FIRST'!$F$3)</f>
        <v>185.71800000000002</v>
      </c>
      <c r="FN89" s="63">
        <f>'WORKING WHOLESALE GRID'!DX20-('WORKING WHOLESALE GRID'!DX20*'READ THIS FIRST'!$F$3)</f>
        <v>185.71800000000002</v>
      </c>
      <c r="FO89" s="63">
        <f>'WORKING WHOLESALE GRID'!DY20-('WORKING WHOLESALE GRID'!DY20*'READ THIS FIRST'!$F$3)</f>
        <v>185.71800000000002</v>
      </c>
      <c r="FP89" s="63">
        <f>'WORKING WHOLESALE GRID'!DZ20-('WORKING WHOLESALE GRID'!DZ20*'READ THIS FIRST'!$F$3)</f>
        <v>208.93275000000006</v>
      </c>
      <c r="FQ89" s="63">
        <f>'WORKING WHOLESALE GRID'!EA20-('WORKING WHOLESALE GRID'!EA20*'READ THIS FIRST'!$F$3)</f>
        <v>185.71800000000002</v>
      </c>
      <c r="FR89" s="63">
        <f>'WORKING WHOLESALE GRID'!EB20-('WORKING WHOLESALE GRID'!EB20*'READ THIS FIRST'!$F$3)</f>
        <v>232.14750000000006</v>
      </c>
      <c r="FS89" s="63">
        <f>'WORKING WHOLESALE GRID'!EC20-('WORKING WHOLESALE GRID'!EC20*'READ THIS FIRST'!$F$3)</f>
        <v>232.14750000000006</v>
      </c>
      <c r="FT89" s="63">
        <f>'WORKING WHOLESALE GRID'!ED20-('WORKING WHOLESALE GRID'!ED20*'READ THIS FIRST'!$F$3)</f>
        <v>232.14750000000006</v>
      </c>
      <c r="FU89" s="63">
        <f>'WORKING WHOLESALE GRID'!EE20-('WORKING WHOLESALE GRID'!EE20*'READ THIS FIRST'!$F$3)</f>
        <v>255.3622500000001</v>
      </c>
      <c r="FV89" s="63">
        <f>'WORKING WHOLESALE GRID'!EF20-('WORKING WHOLESALE GRID'!EF20*'READ THIS FIRST'!$F$3)</f>
        <v>232.14750000000006</v>
      </c>
      <c r="FW89" s="63">
        <f>'WORKING WHOLESALE GRID'!EG20-('WORKING WHOLESALE GRID'!EG20*'READ THIS FIRST'!$F$3)</f>
        <v>278.57700000000011</v>
      </c>
      <c r="FX89" s="63">
        <f>'WORKING WHOLESALE GRID'!EH20-('WORKING WHOLESALE GRID'!EH20*'READ THIS FIRST'!$F$3)</f>
        <v>278.57700000000011</v>
      </c>
      <c r="FY89" s="63">
        <f>'WORKING WHOLESALE GRID'!EI20-('WORKING WHOLESALE GRID'!EI20*'READ THIS FIRST'!$F$3)</f>
        <v>278.57700000000011</v>
      </c>
      <c r="FZ89" s="63">
        <f>'WORKING WHOLESALE GRID'!EJ20-('WORKING WHOLESALE GRID'!EJ20*'READ THIS FIRST'!$F$3)</f>
        <v>301.79175000000009</v>
      </c>
      <c r="GA89" s="63">
        <f>'WORKING WHOLESALE GRID'!EK20-('WORKING WHOLESALE GRID'!EK20*'READ THIS FIRST'!$F$3)</f>
        <v>278.57700000000011</v>
      </c>
      <c r="GB89" s="63">
        <f>'WORKING WHOLESALE GRID'!EL20-('WORKING WHOLESALE GRID'!EL20*'READ THIS FIRST'!$F$3)</f>
        <v>325.00650000000019</v>
      </c>
      <c r="GC89" s="63">
        <f>'WORKING WHOLESALE GRID'!EM20-('WORKING WHOLESALE GRID'!EM20*'READ THIS FIRST'!$F$3)</f>
        <v>325.00650000000019</v>
      </c>
      <c r="GD89" s="63">
        <f>'WORKING WHOLESALE GRID'!EN20-('WORKING WHOLESALE GRID'!EN20*'READ THIS FIRST'!$F$3)</f>
        <v>325.00650000000019</v>
      </c>
      <c r="GE89" s="63">
        <f>'WORKING WHOLESALE GRID'!EO20-('WORKING WHOLESALE GRID'!EO20*'READ THIS FIRST'!$F$3)</f>
        <v>348.22125000000017</v>
      </c>
      <c r="GF89" s="63">
        <f>'WORKING WHOLESALE GRID'!EP20-('WORKING WHOLESALE GRID'!EP20*'READ THIS FIRST'!$F$3)</f>
        <v>325.00650000000019</v>
      </c>
      <c r="GG89" s="63">
        <f>'WORKING WHOLESALE GRID'!EQ20-('WORKING WHOLESALE GRID'!EQ20*'READ THIS FIRST'!$F$3)</f>
        <v>371.43600000000021</v>
      </c>
      <c r="GH89" s="63">
        <f>'WORKING WHOLESALE GRID'!ER20-('WORKING WHOLESALE GRID'!ER20*'READ THIS FIRST'!$F$3)</f>
        <v>371.43600000000021</v>
      </c>
      <c r="GI89" s="63">
        <f>'WORKING WHOLESALE GRID'!ES20-('WORKING WHOLESALE GRID'!ES20*'READ THIS FIRST'!$F$3)</f>
        <v>371.43600000000021</v>
      </c>
      <c r="GJ89" s="63">
        <f>'WORKING WHOLESALE GRID'!ET20-('WORKING WHOLESALE GRID'!ET20*'READ THIS FIRST'!$F$3)</f>
        <v>394.65075000000024</v>
      </c>
      <c r="GK89" s="63">
        <f>'WORKING WHOLESALE GRID'!EU20-('WORKING WHOLESALE GRID'!EU20*'READ THIS FIRST'!$F$3)</f>
        <v>371.43600000000021</v>
      </c>
      <c r="GL89" s="63">
        <f>'WORKING WHOLESALE GRID'!EV20-('WORKING WHOLESALE GRID'!EV20*'READ THIS FIRST'!$F$3)</f>
        <v>417.86550000000022</v>
      </c>
      <c r="GM89" s="63">
        <f>'WORKING WHOLESALE GRID'!EW20-('WORKING WHOLESALE GRID'!EW20*'READ THIS FIRST'!$F$3)</f>
        <v>417.86550000000022</v>
      </c>
      <c r="GN89" s="63">
        <f>'WORKING WHOLESALE GRID'!EX20-('WORKING WHOLESALE GRID'!EX20*'READ THIS FIRST'!$F$3)</f>
        <v>417.86550000000022</v>
      </c>
      <c r="GO89" s="63">
        <f>'WORKING WHOLESALE GRID'!EY20-('WORKING WHOLESALE GRID'!EY20*'READ THIS FIRST'!$F$3)</f>
        <v>0</v>
      </c>
      <c r="GP89" s="63">
        <f>'WORKING WHOLESALE GRID'!EZ20-('WORKING WHOLESALE GRID'!EZ20*'READ THIS FIRST'!$F$3)</f>
        <v>417.86550000000022</v>
      </c>
      <c r="GQ89" s="63">
        <f>'WORKING WHOLESALE GRID'!FA20-('WORKING WHOLESALE GRID'!FA20*'READ THIS FIRST'!$F$3)</f>
        <v>30.179500000000001</v>
      </c>
      <c r="GR89" s="63">
        <f>'WORKING WHOLESALE GRID'!FB20-('WORKING WHOLESALE GRID'!FB20*'READ THIS FIRST'!$F$3)</f>
        <v>30.179500000000001</v>
      </c>
      <c r="GS89" s="63">
        <f>'WORKING WHOLESALE GRID'!FC20-('WORKING WHOLESALE GRID'!FC20*'READ THIS FIRST'!$F$3)</f>
        <v>30.179500000000001</v>
      </c>
      <c r="GT89" s="63">
        <f>'WORKING WHOLESALE GRID'!FD20-('WORKING WHOLESALE GRID'!FD20*'READ THIS FIRST'!$F$3)</f>
        <v>60.359000000000002</v>
      </c>
      <c r="GU89" s="63">
        <f>'WORKING WHOLESALE GRID'!FE20-('WORKING WHOLESALE GRID'!FE20*'READ THIS FIRST'!$F$3)</f>
        <v>30.179500000000001</v>
      </c>
      <c r="GV89" s="63">
        <f>'WORKING WHOLESALE GRID'!FF20-('WORKING WHOLESALE GRID'!FF20*'READ THIS FIRST'!$F$3)</f>
        <v>30.179500000000001</v>
      </c>
      <c r="GW89" s="63">
        <f>'WORKING WHOLESALE GRID'!FG20-('WORKING WHOLESALE GRID'!FG20*'READ THIS FIRST'!$F$3)</f>
        <v>60.359000000000002</v>
      </c>
      <c r="GX89" s="63">
        <f>'WORKING WHOLESALE GRID'!FH20-('WORKING WHOLESALE GRID'!FH20*'READ THIS FIRST'!$F$3)</f>
        <v>60.359000000000002</v>
      </c>
      <c r="GY89" s="63">
        <f>'WORKING WHOLESALE GRID'!FI20-('WORKING WHOLESALE GRID'!FI20*'READ THIS FIRST'!$F$3)</f>
        <v>60.359000000000002</v>
      </c>
      <c r="GZ89" s="63">
        <f>'WORKING WHOLESALE GRID'!FJ20-('WORKING WHOLESALE GRID'!FJ20*'READ THIS FIRST'!$F$3)</f>
        <v>90.538499999999999</v>
      </c>
      <c r="HA89" s="63">
        <f>'WORKING WHOLESALE GRID'!FK20-('WORKING WHOLESALE GRID'!FK20*'READ THIS FIRST'!$F$3)</f>
        <v>60.359000000000002</v>
      </c>
      <c r="HB89" s="63">
        <f>'WORKING WHOLESALE GRID'!FL20-('WORKING WHOLESALE GRID'!FL20*'READ THIS FIRST'!$F$3)</f>
        <v>90.538499999999999</v>
      </c>
      <c r="HC89" s="63">
        <f>'WORKING WHOLESALE GRID'!FM20-('WORKING WHOLESALE GRID'!FM20*'READ THIS FIRST'!$F$3)</f>
        <v>90.538499999999999</v>
      </c>
      <c r="HD89" s="63">
        <f>'WORKING WHOLESALE GRID'!FN20-('WORKING WHOLESALE GRID'!FN20*'READ THIS FIRST'!$F$3)</f>
        <v>90.538499999999999</v>
      </c>
      <c r="HE89" s="63">
        <f>'WORKING WHOLESALE GRID'!FO20-('WORKING WHOLESALE GRID'!FO20*'READ THIS FIRST'!$F$3)</f>
        <v>120.718</v>
      </c>
      <c r="HF89" s="63">
        <f>'WORKING WHOLESALE GRID'!FP20-('WORKING WHOLESALE GRID'!FP20*'READ THIS FIRST'!$F$3)</f>
        <v>90.538499999999999</v>
      </c>
      <c r="HG89" s="63">
        <f>'WORKING WHOLESALE GRID'!FQ20-('WORKING WHOLESALE GRID'!FQ20*'READ THIS FIRST'!$F$3)</f>
        <v>120.718</v>
      </c>
      <c r="HH89" s="63">
        <f>'WORKING WHOLESALE GRID'!FR20-('WORKING WHOLESALE GRID'!FR20*'READ THIS FIRST'!$F$3)</f>
        <v>120.718</v>
      </c>
      <c r="HI89" s="63">
        <f>'WORKING WHOLESALE GRID'!FS20-('WORKING WHOLESALE GRID'!FS20*'READ THIS FIRST'!$F$3)</f>
        <v>120.718</v>
      </c>
      <c r="HJ89" s="63">
        <f>'WORKING WHOLESALE GRID'!FT20-('WORKING WHOLESALE GRID'!FT20*'READ THIS FIRST'!$F$3)</f>
        <v>150.89750000000001</v>
      </c>
      <c r="HK89" s="63">
        <f>'WORKING WHOLESALE GRID'!FU20-('WORKING WHOLESALE GRID'!FU20*'READ THIS FIRST'!$F$3)</f>
        <v>120.718</v>
      </c>
      <c r="HL89" s="63">
        <f>'WORKING WHOLESALE GRID'!FV20-('WORKING WHOLESALE GRID'!FV20*'READ THIS FIRST'!$F$3)</f>
        <v>150.89750000000001</v>
      </c>
      <c r="HM89" s="63">
        <f>'WORKING WHOLESALE GRID'!FW20-('WORKING WHOLESALE GRID'!FW20*'READ THIS FIRST'!$F$3)</f>
        <v>150.89750000000001</v>
      </c>
      <c r="HN89" s="63">
        <f>'WORKING WHOLESALE GRID'!FX20-('WORKING WHOLESALE GRID'!FX20*'READ THIS FIRST'!$F$3)</f>
        <v>150.89750000000001</v>
      </c>
      <c r="HO89" s="63">
        <f>'WORKING WHOLESALE GRID'!FY20-('WORKING WHOLESALE GRID'!FY20*'READ THIS FIRST'!$F$3)</f>
        <v>181.077</v>
      </c>
      <c r="HP89" s="63">
        <f>'WORKING WHOLESALE GRID'!FZ20-('WORKING WHOLESALE GRID'!FZ20*'READ THIS FIRST'!$F$3)</f>
        <v>150.89750000000001</v>
      </c>
      <c r="HQ89" s="63">
        <f>'WORKING WHOLESALE GRID'!GA20-('WORKING WHOLESALE GRID'!GA20*'READ THIS FIRST'!$F$3)</f>
        <v>181.077</v>
      </c>
      <c r="HR89" s="63">
        <f>'WORKING WHOLESALE GRID'!GB20-('WORKING WHOLESALE GRID'!GB20*'READ THIS FIRST'!$F$3)</f>
        <v>181.077</v>
      </c>
      <c r="HS89" s="63">
        <f>'WORKING WHOLESALE GRID'!GC20-('WORKING WHOLESALE GRID'!GC20*'READ THIS FIRST'!$F$3)</f>
        <v>181.077</v>
      </c>
      <c r="HT89" s="63">
        <f>'WORKING WHOLESALE GRID'!GD20-('WORKING WHOLESALE GRID'!GD20*'READ THIS FIRST'!$F$3)</f>
        <v>211.25650000000002</v>
      </c>
      <c r="HU89" s="63">
        <f>'WORKING WHOLESALE GRID'!GE20-('WORKING WHOLESALE GRID'!GE20*'READ THIS FIRST'!$F$3)</f>
        <v>181.077</v>
      </c>
      <c r="HV89" s="63">
        <f>'WORKING WHOLESALE GRID'!GF20-('WORKING WHOLESALE GRID'!GF20*'READ THIS FIRST'!$F$3)</f>
        <v>211.25650000000002</v>
      </c>
      <c r="HW89" s="63">
        <f>'WORKING WHOLESALE GRID'!GG20-('WORKING WHOLESALE GRID'!GG20*'READ THIS FIRST'!$F$3)</f>
        <v>211.25650000000002</v>
      </c>
      <c r="HX89" s="63">
        <f>'WORKING WHOLESALE GRID'!GH20-('WORKING WHOLESALE GRID'!GH20*'READ THIS FIRST'!$F$3)</f>
        <v>211.25650000000002</v>
      </c>
      <c r="HY89" s="63">
        <f>'WORKING WHOLESALE GRID'!GI20-('WORKING WHOLESALE GRID'!GI20*'READ THIS FIRST'!$F$3)</f>
        <v>241.43600000000001</v>
      </c>
      <c r="HZ89" s="63">
        <f>'WORKING WHOLESALE GRID'!GJ20-('WORKING WHOLESALE GRID'!GJ20*'READ THIS FIRST'!$F$3)</f>
        <v>211.25650000000002</v>
      </c>
      <c r="IA89" s="63">
        <f>'WORKING WHOLESALE GRID'!GK20-('WORKING WHOLESALE GRID'!GK20*'READ THIS FIRST'!$F$3)</f>
        <v>241.43600000000001</v>
      </c>
      <c r="IB89" s="63">
        <f>'WORKING WHOLESALE GRID'!GL20-('WORKING WHOLESALE GRID'!GL20*'READ THIS FIRST'!$F$3)</f>
        <v>241.43600000000001</v>
      </c>
      <c r="IC89" s="63">
        <f>'WORKING WHOLESALE GRID'!GM20-('WORKING WHOLESALE GRID'!GM20*'READ THIS FIRST'!$F$3)</f>
        <v>241.43600000000001</v>
      </c>
      <c r="ID89" s="63">
        <f>'WORKING WHOLESALE GRID'!GN20-('WORKING WHOLESALE GRID'!GN20*'READ THIS FIRST'!$F$3)</f>
        <v>271.6155</v>
      </c>
      <c r="IE89" s="63">
        <f>'WORKING WHOLESALE GRID'!GO20-('WORKING WHOLESALE GRID'!GO20*'READ THIS FIRST'!$F$3)</f>
        <v>241.43600000000001</v>
      </c>
      <c r="IF89" s="63">
        <f>'WORKING WHOLESALE GRID'!GP20-('WORKING WHOLESALE GRID'!GP20*'READ THIS FIRST'!$F$3)</f>
        <v>271.6155</v>
      </c>
      <c r="IG89" s="63">
        <f>'WORKING WHOLESALE GRID'!GQ20-('WORKING WHOLESALE GRID'!GQ20*'READ THIS FIRST'!$F$3)</f>
        <v>271.6155</v>
      </c>
      <c r="IH89" s="63">
        <f>'WORKING WHOLESALE GRID'!GR20-('WORKING WHOLESALE GRID'!GR20*'READ THIS FIRST'!$F$3)</f>
        <v>271.6155</v>
      </c>
      <c r="II89" s="63">
        <f>'WORKING WHOLESALE GRID'!GS20-('WORKING WHOLESALE GRID'!GS20*'READ THIS FIRST'!$F$3)</f>
        <v>301.79500000000002</v>
      </c>
      <c r="IJ89" s="63">
        <f>'WORKING WHOLESALE GRID'!GT20-('WORKING WHOLESALE GRID'!GT20*'READ THIS FIRST'!$F$3)</f>
        <v>271.6155</v>
      </c>
      <c r="IK89" s="63">
        <f>'WORKING WHOLESALE GRID'!GU20-('WORKING WHOLESALE GRID'!GU20*'READ THIS FIRST'!$F$3)</f>
        <v>301.79500000000002</v>
      </c>
      <c r="IL89" s="63">
        <f>'WORKING WHOLESALE GRID'!GV20-('WORKING WHOLESALE GRID'!GV20*'READ THIS FIRST'!$F$3)</f>
        <v>301.79500000000002</v>
      </c>
      <c r="IM89" s="63">
        <f>'WORKING WHOLESALE GRID'!GW20-('WORKING WHOLESALE GRID'!GW20*'READ THIS FIRST'!$F$3)</f>
        <v>301.79500000000002</v>
      </c>
      <c r="IN89" s="63">
        <f>'WORKING WHOLESALE GRID'!GX20-('WORKING WHOLESALE GRID'!GX20*'READ THIS FIRST'!$F$3)</f>
        <v>0</v>
      </c>
      <c r="IO89" s="63">
        <f>'WORKING WHOLESALE GRID'!GY20-('WORKING WHOLESALE GRID'!GY20*'READ THIS FIRST'!$F$3)</f>
        <v>301.79500000000002</v>
      </c>
      <c r="IP89" s="63">
        <f>'WORKING WHOLESALE GRID'!GZ20-('WORKING WHOLESALE GRID'!GZ20*'READ THIS FIRST'!$F$3)</f>
        <v>41.785249999999998</v>
      </c>
      <c r="IQ89" s="63">
        <f>'WORKING WHOLESALE GRID'!HA20-('WORKING WHOLESALE GRID'!HA20*'READ THIS FIRST'!$F$3)</f>
        <v>41.785249999999998</v>
      </c>
      <c r="IR89" s="63">
        <f>'WORKING WHOLESALE GRID'!HB20-('WORKING WHOLESALE GRID'!HB20*'READ THIS FIRST'!$F$3)</f>
        <v>41.785249999999998</v>
      </c>
      <c r="IS89" s="63">
        <f>'WORKING WHOLESALE GRID'!HC20-('WORKING WHOLESALE GRID'!HC20*'READ THIS FIRST'!$F$3)</f>
        <v>83.570499999999996</v>
      </c>
      <c r="IT89" s="63">
        <f>'WORKING WHOLESALE GRID'!HD20-('WORKING WHOLESALE GRID'!HD20*'READ THIS FIRST'!$F$3)</f>
        <v>41.785249999999998</v>
      </c>
      <c r="IU89" s="63">
        <f>'WORKING WHOLESALE GRID'!HE20-('WORKING WHOLESALE GRID'!HE20*'READ THIS FIRST'!$F$3)</f>
        <v>41.785249999999998</v>
      </c>
      <c r="IV89" s="63">
        <f>'WORKING WHOLESALE GRID'!HF20-('WORKING WHOLESALE GRID'!HF20*'READ THIS FIRST'!$F$3)</f>
        <v>83.570499999999996</v>
      </c>
      <c r="IW89" s="63">
        <f>'WORKING WHOLESALE GRID'!HG20-('WORKING WHOLESALE GRID'!HG20*'READ THIS FIRST'!$F$3)</f>
        <v>83.570499999999996</v>
      </c>
      <c r="IX89" s="63">
        <f>'WORKING WHOLESALE GRID'!HH20-('WORKING WHOLESALE GRID'!HH20*'READ THIS FIRST'!$F$3)</f>
        <v>83.570499999999996</v>
      </c>
      <c r="IY89" s="63">
        <f>'WORKING WHOLESALE GRID'!HI20-('WORKING WHOLESALE GRID'!HI20*'READ THIS FIRST'!$F$3)</f>
        <v>125.35575</v>
      </c>
      <c r="IZ89" s="63">
        <f>'WORKING WHOLESALE GRID'!HJ20-('WORKING WHOLESALE GRID'!HJ20*'READ THIS FIRST'!$F$3)</f>
        <v>83.570499999999996</v>
      </c>
      <c r="JA89" s="63">
        <f>'WORKING WHOLESALE GRID'!HK20-('WORKING WHOLESALE GRID'!HK20*'READ THIS FIRST'!$F$3)</f>
        <v>125.35575</v>
      </c>
      <c r="JB89" s="63">
        <f>'WORKING WHOLESALE GRID'!HL20-('WORKING WHOLESALE GRID'!HL20*'READ THIS FIRST'!$F$3)</f>
        <v>125.35575</v>
      </c>
      <c r="JC89" s="63">
        <f>'WORKING WHOLESALE GRID'!HM20-('WORKING WHOLESALE GRID'!HM20*'READ THIS FIRST'!$F$3)</f>
        <v>125.35575</v>
      </c>
      <c r="JD89" s="63">
        <f>'WORKING WHOLESALE GRID'!HN20-('WORKING WHOLESALE GRID'!HN20*'READ THIS FIRST'!$F$3)</f>
        <v>167.14099999999999</v>
      </c>
      <c r="JE89" s="63">
        <f>'WORKING WHOLESALE GRID'!HO20-('WORKING WHOLESALE GRID'!HO20*'READ THIS FIRST'!$F$3)</f>
        <v>125.35575</v>
      </c>
      <c r="JF89" s="63">
        <f>'WORKING WHOLESALE GRID'!HP20-('WORKING WHOLESALE GRID'!HP20*'READ THIS FIRST'!$F$3)</f>
        <v>167.14099999999999</v>
      </c>
      <c r="JG89" s="63">
        <f>'WORKING WHOLESALE GRID'!HQ20-('WORKING WHOLESALE GRID'!HQ20*'READ THIS FIRST'!$F$3)</f>
        <v>167.14099999999999</v>
      </c>
      <c r="JH89" s="63">
        <f>'WORKING WHOLESALE GRID'!HR20-('WORKING WHOLESALE GRID'!HR20*'READ THIS FIRST'!$F$3)</f>
        <v>167.14099999999999</v>
      </c>
      <c r="JI89" s="63">
        <f>'WORKING WHOLESALE GRID'!HS20-('WORKING WHOLESALE GRID'!HS20*'READ THIS FIRST'!$F$3)</f>
        <v>208.92624999999998</v>
      </c>
      <c r="JJ89" s="63">
        <f>'WORKING WHOLESALE GRID'!HT20-('WORKING WHOLESALE GRID'!HT20*'READ THIS FIRST'!$F$3)</f>
        <v>167.14099999999999</v>
      </c>
      <c r="JK89" s="63">
        <f>'WORKING WHOLESALE GRID'!HU20-('WORKING WHOLESALE GRID'!HU20*'READ THIS FIRST'!$F$3)</f>
        <v>208.92624999999998</v>
      </c>
      <c r="JL89" s="63">
        <f>'WORKING WHOLESALE GRID'!HV20-('WORKING WHOLESALE GRID'!HV20*'READ THIS FIRST'!$F$3)</f>
        <v>208.92624999999998</v>
      </c>
      <c r="JM89" s="63">
        <f>'WORKING WHOLESALE GRID'!HW20-('WORKING WHOLESALE GRID'!HW20*'READ THIS FIRST'!$F$3)</f>
        <v>208.92624999999998</v>
      </c>
      <c r="JN89" s="63">
        <f>'WORKING WHOLESALE GRID'!HX20-('WORKING WHOLESALE GRID'!HX20*'READ THIS FIRST'!$F$3)</f>
        <v>250.71149999999997</v>
      </c>
      <c r="JO89" s="63">
        <f>'WORKING WHOLESALE GRID'!HY20-('WORKING WHOLESALE GRID'!HY20*'READ THIS FIRST'!$F$3)</f>
        <v>208.92624999999998</v>
      </c>
      <c r="JP89" s="63">
        <f>'WORKING WHOLESALE GRID'!HZ20-('WORKING WHOLESALE GRID'!HZ20*'READ THIS FIRST'!$F$3)</f>
        <v>250.71149999999997</v>
      </c>
      <c r="JQ89" s="63">
        <f>'WORKING WHOLESALE GRID'!IA20-('WORKING WHOLESALE GRID'!IA20*'READ THIS FIRST'!$F$3)</f>
        <v>250.71149999999997</v>
      </c>
      <c r="JR89" s="63">
        <f>'WORKING WHOLESALE GRID'!IB20-('WORKING WHOLESALE GRID'!IB20*'READ THIS FIRST'!$F$3)</f>
        <v>250.71149999999997</v>
      </c>
      <c r="JS89" s="63">
        <f>'WORKING WHOLESALE GRID'!IC20-('WORKING WHOLESALE GRID'!IC20*'READ THIS FIRST'!$F$3)</f>
        <v>292.49674999999991</v>
      </c>
      <c r="JT89" s="63">
        <f>'WORKING WHOLESALE GRID'!ID20-('WORKING WHOLESALE GRID'!ID20*'READ THIS FIRST'!$F$3)</f>
        <v>250.71149999999997</v>
      </c>
      <c r="JU89" s="63">
        <f>'WORKING WHOLESALE GRID'!IE20-('WORKING WHOLESALE GRID'!IE20*'READ THIS FIRST'!$F$3)</f>
        <v>292.49674999999991</v>
      </c>
      <c r="JV89" s="63">
        <f>'WORKING WHOLESALE GRID'!IF20-('WORKING WHOLESALE GRID'!IF20*'READ THIS FIRST'!$F$3)</f>
        <v>292.49674999999991</v>
      </c>
      <c r="JW89" s="63">
        <f>'WORKING WHOLESALE GRID'!IG20-('WORKING WHOLESALE GRID'!IG20*'READ THIS FIRST'!$F$3)</f>
        <v>292.49674999999991</v>
      </c>
      <c r="JX89" s="63">
        <f>'WORKING WHOLESALE GRID'!IH20-('WORKING WHOLESALE GRID'!IH20*'READ THIS FIRST'!$F$3)</f>
        <v>334.28199999999993</v>
      </c>
      <c r="JY89" s="63">
        <f>'WORKING WHOLESALE GRID'!II20-('WORKING WHOLESALE GRID'!II20*'READ THIS FIRST'!$F$3)</f>
        <v>292.49674999999991</v>
      </c>
      <c r="JZ89" s="63">
        <f>'WORKING WHOLESALE GRID'!IJ20-('WORKING WHOLESALE GRID'!IJ20*'READ THIS FIRST'!$F$3)</f>
        <v>334.28199999999993</v>
      </c>
      <c r="KA89" s="63">
        <f>'WORKING WHOLESALE GRID'!IK20-('WORKING WHOLESALE GRID'!IK20*'READ THIS FIRST'!$F$3)</f>
        <v>334.28199999999993</v>
      </c>
      <c r="KB89" s="63">
        <f>'WORKING WHOLESALE GRID'!IL20-('WORKING WHOLESALE GRID'!IL20*'READ THIS FIRST'!$F$3)</f>
        <v>334.28199999999993</v>
      </c>
      <c r="KC89" s="63">
        <f>'WORKING WHOLESALE GRID'!IM20-('WORKING WHOLESALE GRID'!IM20*'READ THIS FIRST'!$F$3)</f>
        <v>376.06724999999989</v>
      </c>
      <c r="KD89" s="63">
        <f>'WORKING WHOLESALE GRID'!IN20-('WORKING WHOLESALE GRID'!IN20*'READ THIS FIRST'!$F$3)</f>
        <v>334.28199999999993</v>
      </c>
      <c r="KE89" s="63">
        <f>'WORKING WHOLESALE GRID'!IO20-('WORKING WHOLESALE GRID'!IO20*'READ THIS FIRST'!$F$3)</f>
        <v>376.06724999999989</v>
      </c>
      <c r="KF89" s="63">
        <f>'WORKING WHOLESALE GRID'!IP20-('WORKING WHOLESALE GRID'!IP20*'READ THIS FIRST'!$F$3)</f>
        <v>376.06724999999989</v>
      </c>
      <c r="KG89" s="63">
        <f>'WORKING WHOLESALE GRID'!IQ20-('WORKING WHOLESALE GRID'!IQ20*'READ THIS FIRST'!$F$3)</f>
        <v>376.06724999999989</v>
      </c>
      <c r="KH89" s="63">
        <f>'WORKING WHOLESALE GRID'!IR20-('WORKING WHOLESALE GRID'!IR20*'READ THIS FIRST'!$F$3)</f>
        <v>417.85249999999985</v>
      </c>
      <c r="KI89" s="63">
        <f>'WORKING WHOLESALE GRID'!IS20-('WORKING WHOLESALE GRID'!IS20*'READ THIS FIRST'!$F$3)</f>
        <v>376.06724999999989</v>
      </c>
      <c r="KJ89" s="63">
        <f>'WORKING WHOLESALE GRID'!IT20-('WORKING WHOLESALE GRID'!IT20*'READ THIS FIRST'!$F$3)</f>
        <v>417.85249999999985</v>
      </c>
      <c r="KK89" s="63">
        <f>'WORKING WHOLESALE GRID'!IU20-('WORKING WHOLESALE GRID'!IU20*'READ THIS FIRST'!$F$3)</f>
        <v>417.85249999999985</v>
      </c>
      <c r="KL89" s="63">
        <f>'WORKING WHOLESALE GRID'!IV20-('WORKING WHOLESALE GRID'!IV20*'READ THIS FIRST'!$F$3)</f>
        <v>417.85249999999985</v>
      </c>
      <c r="KM89" s="63">
        <f>'WORKING WHOLESALE GRID'!IW20-('WORKING WHOLESALE GRID'!IW20*'READ THIS FIRST'!$F$3)</f>
        <v>0</v>
      </c>
      <c r="KN89" s="63">
        <f>'WORKING WHOLESALE GRID'!IX20-('WORKING WHOLESALE GRID'!IX20*'READ THIS FIRST'!$F$3)</f>
        <v>417.85249999999985</v>
      </c>
      <c r="KO89" s="47"/>
      <c r="KP89" s="47"/>
      <c r="KQ89" s="47"/>
      <c r="KR89" s="122"/>
      <c r="KS89" s="122"/>
      <c r="KT89" s="49"/>
      <c r="KU89" s="50"/>
      <c r="KV89" s="51"/>
    </row>
    <row r="90" spans="2:308" s="6" customFormat="1" ht="14.5" hidden="1" customHeight="1" x14ac:dyDescent="0.35">
      <c r="B90" s="665"/>
      <c r="C90" s="52" t="s">
        <v>1095</v>
      </c>
      <c r="D90" s="35"/>
      <c r="E90" s="122"/>
      <c r="F90" s="122"/>
      <c r="G90" s="122"/>
      <c r="H90" s="122"/>
      <c r="I90" s="122"/>
      <c r="J90" s="122"/>
      <c r="K90" s="122"/>
      <c r="L90" s="122"/>
      <c r="M90" s="122"/>
      <c r="N90" s="122"/>
      <c r="O90" s="122"/>
      <c r="P90" s="122"/>
      <c r="Q90" s="122"/>
      <c r="R90" s="122"/>
      <c r="S90" s="122"/>
      <c r="T90" s="122"/>
      <c r="U90" s="539"/>
      <c r="V90" s="509"/>
      <c r="W90" s="509"/>
      <c r="X90" s="509"/>
      <c r="Y90" s="509"/>
      <c r="Z90" s="122"/>
      <c r="AA90" s="122"/>
      <c r="AB90" s="122"/>
      <c r="AC90" s="122"/>
      <c r="AD90" s="122"/>
      <c r="AE90" s="122"/>
      <c r="AF90" s="122"/>
      <c r="AG90" s="122"/>
      <c r="AH90" s="122"/>
      <c r="AI90" s="122"/>
      <c r="AJ90" s="122"/>
      <c r="AK90" s="122"/>
      <c r="AL90" s="122"/>
      <c r="AM90" s="122"/>
      <c r="AN90" s="122"/>
      <c r="AO90" s="122"/>
      <c r="AP90" s="122"/>
      <c r="AQ90" s="122"/>
      <c r="AR90" s="122"/>
      <c r="AS90" s="122"/>
      <c r="AT90" s="63">
        <f>'WORKING WHOLESALE GRID'!D21-('WORKING WHOLESALE GRID'!D21*'READ THIS FIRST'!$F$3)</f>
        <v>0</v>
      </c>
      <c r="AU90" s="63">
        <f>'WORKING WHOLESALE GRID'!E21-('WORKING WHOLESALE GRID'!E21*'READ THIS FIRST'!$F$3)</f>
        <v>0</v>
      </c>
      <c r="AV90" s="63">
        <f>'WORKING WHOLESALE GRID'!F21-('WORKING WHOLESALE GRID'!F21*'READ THIS FIRST'!$F$3)</f>
        <v>0</v>
      </c>
      <c r="AW90" s="63">
        <f>'WORKING WHOLESALE GRID'!G21-('WORKING WHOLESALE GRID'!G21*'READ THIS FIRST'!$F$3)</f>
        <v>0</v>
      </c>
      <c r="AX90" s="63">
        <f>'WORKING WHOLESALE GRID'!H21-('WORKING WHOLESALE GRID'!H21*'READ THIS FIRST'!$F$3)</f>
        <v>0</v>
      </c>
      <c r="AY90" s="63">
        <f>'WORKING WHOLESALE GRID'!I21-('WORKING WHOLESALE GRID'!I21*'READ THIS FIRST'!$F$3)</f>
        <v>0</v>
      </c>
      <c r="AZ90" s="63">
        <f>'WORKING WHOLESALE GRID'!J21-('WORKING WHOLESALE GRID'!J21*'READ THIS FIRST'!$F$3)</f>
        <v>0</v>
      </c>
      <c r="BA90" s="63">
        <f>'WORKING WHOLESALE GRID'!K21-('WORKING WHOLESALE GRID'!K21*'READ THIS FIRST'!$F$3)</f>
        <v>0</v>
      </c>
      <c r="BB90" s="63">
        <f>'WORKING WHOLESALE GRID'!L21-('WORKING WHOLESALE GRID'!L21*'READ THIS FIRST'!$F$3)</f>
        <v>0</v>
      </c>
      <c r="BC90" s="63">
        <f>'WORKING WHOLESALE GRID'!M21-('WORKING WHOLESALE GRID'!M21*'READ THIS FIRST'!$F$3)</f>
        <v>0</v>
      </c>
      <c r="BD90" s="63">
        <f>'WORKING WHOLESALE GRID'!N21-('WORKING WHOLESALE GRID'!N21*'READ THIS FIRST'!$F$3)</f>
        <v>0</v>
      </c>
      <c r="BE90" s="63">
        <f>'WORKING WHOLESALE GRID'!O21-('WORKING WHOLESALE GRID'!O21*'READ THIS FIRST'!$F$3)</f>
        <v>0</v>
      </c>
      <c r="BF90" s="63">
        <f>'WORKING WHOLESALE GRID'!P21-('WORKING WHOLESALE GRID'!P21*'READ THIS FIRST'!$F$3)</f>
        <v>0</v>
      </c>
      <c r="BG90" s="63">
        <f>'WORKING WHOLESALE GRID'!Q21-('WORKING WHOLESALE GRID'!Q21*'READ THIS FIRST'!$F$3)</f>
        <v>0</v>
      </c>
      <c r="BH90" s="63">
        <f>'WORKING WHOLESALE GRID'!R21-('WORKING WHOLESALE GRID'!R21*'READ THIS FIRST'!$F$3)</f>
        <v>0</v>
      </c>
      <c r="BI90" s="63">
        <f>'WORKING WHOLESALE GRID'!S21-('WORKING WHOLESALE GRID'!S21*'READ THIS FIRST'!$F$3)</f>
        <v>0</v>
      </c>
      <c r="BJ90" s="63">
        <f>'WORKING WHOLESALE GRID'!T21-('WORKING WHOLESALE GRID'!T21*'READ THIS FIRST'!$F$3)</f>
        <v>0</v>
      </c>
      <c r="BK90" s="63">
        <f>'WORKING WHOLESALE GRID'!U21-('WORKING WHOLESALE GRID'!U21*'READ THIS FIRST'!$F$3)</f>
        <v>0</v>
      </c>
      <c r="BL90" s="63">
        <f>'WORKING WHOLESALE GRID'!V21-('WORKING WHOLESALE GRID'!V21*'READ THIS FIRST'!$F$3)</f>
        <v>0</v>
      </c>
      <c r="BM90" s="63">
        <f>'WORKING WHOLESALE GRID'!W21-('WORKING WHOLESALE GRID'!W21*'READ THIS FIRST'!$F$3)</f>
        <v>0</v>
      </c>
      <c r="BN90" s="63">
        <f>'WORKING WHOLESALE GRID'!X21-('WORKING WHOLESALE GRID'!X21*'READ THIS FIRST'!$F$3)</f>
        <v>0</v>
      </c>
      <c r="BO90" s="63">
        <f>'WORKING WHOLESALE GRID'!Y21-('WORKING WHOLESALE GRID'!Y21*'READ THIS FIRST'!$F$3)</f>
        <v>0</v>
      </c>
      <c r="BP90" s="63">
        <f>'WORKING WHOLESALE GRID'!Z21-('WORKING WHOLESALE GRID'!Z21*'READ THIS FIRST'!$F$3)</f>
        <v>0</v>
      </c>
      <c r="BQ90" s="63">
        <f>'WORKING WHOLESALE GRID'!AA21-('WORKING WHOLESALE GRID'!AA21*'READ THIS FIRST'!$F$3)</f>
        <v>0</v>
      </c>
      <c r="BR90" s="63">
        <f>'WORKING WHOLESALE GRID'!AB21-('WORKING WHOLESALE GRID'!AB21*'READ THIS FIRST'!$F$3)</f>
        <v>0</v>
      </c>
      <c r="BS90" s="63">
        <f>'WORKING WHOLESALE GRID'!AC21-('WORKING WHOLESALE GRID'!AC21*'READ THIS FIRST'!$F$3)</f>
        <v>0</v>
      </c>
      <c r="BT90" s="63">
        <f>'WORKING WHOLESALE GRID'!AD21-('WORKING WHOLESALE GRID'!AD21*'READ THIS FIRST'!$F$3)</f>
        <v>0</v>
      </c>
      <c r="BU90" s="63">
        <f>'WORKING WHOLESALE GRID'!AE21-('WORKING WHOLESALE GRID'!AE21*'READ THIS FIRST'!$F$3)</f>
        <v>0</v>
      </c>
      <c r="BV90" s="63">
        <f>'WORKING WHOLESALE GRID'!AF21-('WORKING WHOLESALE GRID'!AF21*'READ THIS FIRST'!$F$3)</f>
        <v>0</v>
      </c>
      <c r="BW90" s="63">
        <f>'WORKING WHOLESALE GRID'!AG21-('WORKING WHOLESALE GRID'!AG21*'READ THIS FIRST'!$F$3)</f>
        <v>0</v>
      </c>
      <c r="BX90" s="63">
        <f>'WORKING WHOLESALE GRID'!AH21-('WORKING WHOLESALE GRID'!AH21*'READ THIS FIRST'!$F$3)</f>
        <v>0</v>
      </c>
      <c r="BY90" s="63">
        <f>'WORKING WHOLESALE GRID'!AI21-('WORKING WHOLESALE GRID'!AI21*'READ THIS FIRST'!$F$3)</f>
        <v>0</v>
      </c>
      <c r="BZ90" s="63">
        <f>'WORKING WHOLESALE GRID'!AJ21-('WORKING WHOLESALE GRID'!AJ21*'READ THIS FIRST'!$F$3)</f>
        <v>0</v>
      </c>
      <c r="CA90" s="63">
        <f>'WORKING WHOLESALE GRID'!AK21-('WORKING WHOLESALE GRID'!AK21*'READ THIS FIRST'!$F$3)</f>
        <v>0</v>
      </c>
      <c r="CB90" s="63">
        <f>'WORKING WHOLESALE GRID'!AL21-('WORKING WHOLESALE GRID'!AL21*'READ THIS FIRST'!$F$3)</f>
        <v>0</v>
      </c>
      <c r="CC90" s="63">
        <f>'WORKING WHOLESALE GRID'!AM21-('WORKING WHOLESALE GRID'!AM21*'READ THIS FIRST'!$F$3)</f>
        <v>0</v>
      </c>
      <c r="CD90" s="63">
        <f>'WORKING WHOLESALE GRID'!AN21-('WORKING WHOLESALE GRID'!AN21*'READ THIS FIRST'!$F$3)</f>
        <v>0</v>
      </c>
      <c r="CE90" s="63">
        <f>'WORKING WHOLESALE GRID'!AO21-('WORKING WHOLESALE GRID'!AO21*'READ THIS FIRST'!$F$3)</f>
        <v>0</v>
      </c>
      <c r="CF90" s="63">
        <f>'WORKING WHOLESALE GRID'!AP21-('WORKING WHOLESALE GRID'!AP21*'READ THIS FIRST'!$F$3)</f>
        <v>0</v>
      </c>
      <c r="CG90" s="63">
        <f>'WORKING WHOLESALE GRID'!AQ21-('WORKING WHOLESALE GRID'!AQ21*'READ THIS FIRST'!$F$3)</f>
        <v>0</v>
      </c>
      <c r="CH90" s="63">
        <f>'WORKING WHOLESALE GRID'!AR21-('WORKING WHOLESALE GRID'!AR21*'READ THIS FIRST'!$F$3)</f>
        <v>0</v>
      </c>
      <c r="CI90" s="63">
        <f>'WORKING WHOLESALE GRID'!AS21-('WORKING WHOLESALE GRID'!AS21*'READ THIS FIRST'!$F$3)</f>
        <v>0</v>
      </c>
      <c r="CJ90" s="63">
        <f>'WORKING WHOLESALE GRID'!AT21-('WORKING WHOLESALE GRID'!AT21*'READ THIS FIRST'!$F$3)</f>
        <v>0</v>
      </c>
      <c r="CK90" s="63">
        <f>'WORKING WHOLESALE GRID'!AU21-('WORKING WHOLESALE GRID'!AU21*'READ THIS FIRST'!$F$3)</f>
        <v>0</v>
      </c>
      <c r="CL90" s="63">
        <f>'WORKING WHOLESALE GRID'!AV21-('WORKING WHOLESALE GRID'!AV21*'READ THIS FIRST'!$F$3)</f>
        <v>0</v>
      </c>
      <c r="CM90" s="63">
        <f>'WORKING WHOLESALE GRID'!AW21-('WORKING WHOLESALE GRID'!AW21*'READ THIS FIRST'!$F$3)</f>
        <v>0</v>
      </c>
      <c r="CN90" s="63">
        <f>'WORKING WHOLESALE GRID'!AX21-('WORKING WHOLESALE GRID'!AX21*'READ THIS FIRST'!$F$3)</f>
        <v>0</v>
      </c>
      <c r="CO90" s="63">
        <f>'WORKING WHOLESALE GRID'!AY21-('WORKING WHOLESALE GRID'!AY21*'READ THIS FIRST'!$F$3)</f>
        <v>0</v>
      </c>
      <c r="CP90" s="63">
        <f>'WORKING WHOLESALE GRID'!AZ21-('WORKING WHOLESALE GRID'!AZ21*'READ THIS FIRST'!$F$3)</f>
        <v>0</v>
      </c>
      <c r="CQ90" s="63">
        <f>'WORKING WHOLESALE GRID'!BA21-('WORKING WHOLESALE GRID'!BA21*'READ THIS FIRST'!$F$3)</f>
        <v>0</v>
      </c>
      <c r="CR90" s="63">
        <f>'WORKING WHOLESALE GRID'!BB21-('WORKING WHOLESALE GRID'!BB21*'READ THIS FIRST'!$F$3)</f>
        <v>0</v>
      </c>
      <c r="CS90" s="63">
        <f>'WORKING WHOLESALE GRID'!BC21-('WORKING WHOLESALE GRID'!BC21*'READ THIS FIRST'!$F$3)</f>
        <v>0</v>
      </c>
      <c r="CT90" s="63">
        <f>'WORKING WHOLESALE GRID'!BD21-('WORKING WHOLESALE GRID'!BD21*'READ THIS FIRST'!$F$3)</f>
        <v>0</v>
      </c>
      <c r="CU90" s="63">
        <f>'WORKING WHOLESALE GRID'!BE21-('WORKING WHOLESALE GRID'!BE21*'READ THIS FIRST'!$F$3)</f>
        <v>0</v>
      </c>
      <c r="CV90" s="63">
        <f>'WORKING WHOLESALE GRID'!BF21-('WORKING WHOLESALE GRID'!BF21*'READ THIS FIRST'!$F$3)</f>
        <v>0</v>
      </c>
      <c r="CW90" s="63">
        <f>'WORKING WHOLESALE GRID'!BG21-('WORKING WHOLESALE GRID'!BG21*'READ THIS FIRST'!$F$3)</f>
        <v>0</v>
      </c>
      <c r="CX90" s="63">
        <f>'WORKING WHOLESALE GRID'!BH21-('WORKING WHOLESALE GRID'!BH21*'READ THIS FIRST'!$F$3)</f>
        <v>0</v>
      </c>
      <c r="CY90" s="63">
        <f>'WORKING WHOLESALE GRID'!BI21-('WORKING WHOLESALE GRID'!BI21*'READ THIS FIRST'!$F$3)</f>
        <v>0</v>
      </c>
      <c r="CZ90" s="63">
        <f>'WORKING WHOLESALE GRID'!BJ21-('WORKING WHOLESALE GRID'!BJ21*'READ THIS FIRST'!$F$3)</f>
        <v>0</v>
      </c>
      <c r="DA90" s="63">
        <f>'WORKING WHOLESALE GRID'!BK21-('WORKING WHOLESALE GRID'!BK21*'READ THIS FIRST'!$F$3)</f>
        <v>0</v>
      </c>
      <c r="DB90" s="63">
        <f>'WORKING WHOLESALE GRID'!BL21-('WORKING WHOLESALE GRID'!BL21*'READ THIS FIRST'!$F$3)</f>
        <v>0</v>
      </c>
      <c r="DC90" s="63">
        <f>'WORKING WHOLESALE GRID'!BM21-('WORKING WHOLESALE GRID'!BM21*'READ THIS FIRST'!$F$3)</f>
        <v>0</v>
      </c>
      <c r="DD90" s="63">
        <f>'WORKING WHOLESALE GRID'!BN21-('WORKING WHOLESALE GRID'!BN21*'READ THIS FIRST'!$F$3)</f>
        <v>0</v>
      </c>
      <c r="DE90" s="63">
        <f>'WORKING WHOLESALE GRID'!BO21-('WORKING WHOLESALE GRID'!BO21*'READ THIS FIRST'!$F$3)</f>
        <v>0</v>
      </c>
      <c r="DF90" s="63">
        <f>'WORKING WHOLESALE GRID'!BP21-('WORKING WHOLESALE GRID'!BP21*'READ THIS FIRST'!$F$3)</f>
        <v>0</v>
      </c>
      <c r="DG90" s="63">
        <f>'WORKING WHOLESALE GRID'!BQ21-('WORKING WHOLESALE GRID'!BQ21*'READ THIS FIRST'!$F$3)</f>
        <v>0</v>
      </c>
      <c r="DH90" s="63">
        <f>'WORKING WHOLESALE GRID'!BR21-('WORKING WHOLESALE GRID'!BR21*'READ THIS FIRST'!$F$3)</f>
        <v>0</v>
      </c>
      <c r="DI90" s="63">
        <f>'WORKING WHOLESALE GRID'!BS21-('WORKING WHOLESALE GRID'!BS21*'READ THIS FIRST'!$F$3)</f>
        <v>0</v>
      </c>
      <c r="DJ90" s="63">
        <f>'WORKING WHOLESALE GRID'!BT21-('WORKING WHOLESALE GRID'!BT21*'READ THIS FIRST'!$F$3)</f>
        <v>0</v>
      </c>
      <c r="DK90" s="63">
        <f>'WORKING WHOLESALE GRID'!BU21-('WORKING WHOLESALE GRID'!BU21*'READ THIS FIRST'!$F$3)</f>
        <v>0</v>
      </c>
      <c r="DL90" s="63">
        <f>'WORKING WHOLESALE GRID'!BV21-('WORKING WHOLESALE GRID'!BV21*'READ THIS FIRST'!$F$3)</f>
        <v>0</v>
      </c>
      <c r="DM90" s="63">
        <f>'WORKING WHOLESALE GRID'!BW21-('WORKING WHOLESALE GRID'!BW21*'READ THIS FIRST'!$F$3)</f>
        <v>0</v>
      </c>
      <c r="DN90" s="63">
        <f>'WORKING WHOLESALE GRID'!BX21-('WORKING WHOLESALE GRID'!BX21*'READ THIS FIRST'!$F$3)</f>
        <v>0</v>
      </c>
      <c r="DO90" s="63">
        <f>'WORKING WHOLESALE GRID'!BY21-('WORKING WHOLESALE GRID'!BY21*'READ THIS FIRST'!$F$3)</f>
        <v>0</v>
      </c>
      <c r="DP90" s="63">
        <f>'WORKING WHOLESALE GRID'!BZ21-('WORKING WHOLESALE GRID'!BZ21*'READ THIS FIRST'!$F$3)</f>
        <v>0</v>
      </c>
      <c r="DQ90" s="63">
        <f>'WORKING WHOLESALE GRID'!CA21-('WORKING WHOLESALE GRID'!CA21*'READ THIS FIRST'!$F$3)</f>
        <v>0</v>
      </c>
      <c r="DR90" s="63">
        <f>'WORKING WHOLESALE GRID'!CB21-('WORKING WHOLESALE GRID'!CB21*'READ THIS FIRST'!$F$3)</f>
        <v>0</v>
      </c>
      <c r="DS90" s="63">
        <f>'WORKING WHOLESALE GRID'!CC21-('WORKING WHOLESALE GRID'!CC21*'READ THIS FIRST'!$F$3)</f>
        <v>0</v>
      </c>
      <c r="DT90" s="63">
        <f>'WORKING WHOLESALE GRID'!CD21-('WORKING WHOLESALE GRID'!CD21*'READ THIS FIRST'!$F$3)</f>
        <v>0</v>
      </c>
      <c r="DU90" s="63">
        <f>'WORKING WHOLESALE GRID'!CE21-('WORKING WHOLESALE GRID'!CE21*'READ THIS FIRST'!$F$3)</f>
        <v>0</v>
      </c>
      <c r="DV90" s="63">
        <f>'WORKING WHOLESALE GRID'!CF21-('WORKING WHOLESALE GRID'!CF21*'READ THIS FIRST'!$F$3)</f>
        <v>0</v>
      </c>
      <c r="DW90" s="63">
        <f>'WORKING WHOLESALE GRID'!CG21-('WORKING WHOLESALE GRID'!CG21*'READ THIS FIRST'!$F$3)</f>
        <v>0</v>
      </c>
      <c r="DX90" s="63">
        <f>'WORKING WHOLESALE GRID'!CH21-('WORKING WHOLESALE GRID'!CH21*'READ THIS FIRST'!$F$3)</f>
        <v>0</v>
      </c>
      <c r="DY90" s="63">
        <f>'WORKING WHOLESALE GRID'!CI21-('WORKING WHOLESALE GRID'!CI21*'READ THIS FIRST'!$F$3)</f>
        <v>0</v>
      </c>
      <c r="DZ90" s="63">
        <f>'WORKING WHOLESALE GRID'!CJ21-('WORKING WHOLESALE GRID'!CJ21*'READ THIS FIRST'!$F$3)</f>
        <v>0</v>
      </c>
      <c r="EA90" s="63">
        <f>'WORKING WHOLESALE GRID'!CK21-('WORKING WHOLESALE GRID'!CK21*'READ THIS FIRST'!$F$3)</f>
        <v>0</v>
      </c>
      <c r="EB90" s="63">
        <f>'WORKING WHOLESALE GRID'!CL21-('WORKING WHOLESALE GRID'!CL21*'READ THIS FIRST'!$F$3)</f>
        <v>0</v>
      </c>
      <c r="EC90" s="63">
        <f>'WORKING WHOLESALE GRID'!CM21-('WORKING WHOLESALE GRID'!CM21*'READ THIS FIRST'!$F$3)</f>
        <v>0</v>
      </c>
      <c r="ED90" s="63">
        <f>'WORKING WHOLESALE GRID'!CN21-('WORKING WHOLESALE GRID'!CN21*'READ THIS FIRST'!$F$3)</f>
        <v>0</v>
      </c>
      <c r="EE90" s="63">
        <f>'WORKING WHOLESALE GRID'!CO21-('WORKING WHOLESALE GRID'!CO21*'READ THIS FIRST'!$F$3)</f>
        <v>0</v>
      </c>
      <c r="EF90" s="63">
        <f>'WORKING WHOLESALE GRID'!CP21-('WORKING WHOLESALE GRID'!CP21*'READ THIS FIRST'!$F$3)</f>
        <v>0</v>
      </c>
      <c r="EG90" s="63">
        <f>'WORKING WHOLESALE GRID'!CQ21-('WORKING WHOLESALE GRID'!CQ21*'READ THIS FIRST'!$F$3)</f>
        <v>0</v>
      </c>
      <c r="EH90" s="63">
        <f>'WORKING WHOLESALE GRID'!CR21-('WORKING WHOLESALE GRID'!CR21*'READ THIS FIRST'!$F$3)</f>
        <v>0</v>
      </c>
      <c r="EI90" s="63">
        <f>'WORKING WHOLESALE GRID'!CS21-('WORKING WHOLESALE GRID'!CS21*'READ THIS FIRST'!$F$3)</f>
        <v>0</v>
      </c>
      <c r="EJ90" s="63">
        <f>'WORKING WHOLESALE GRID'!CT21-('WORKING WHOLESALE GRID'!CT21*'READ THIS FIRST'!$F$3)</f>
        <v>0</v>
      </c>
      <c r="EK90" s="63">
        <f>'WORKING WHOLESALE GRID'!CU21-('WORKING WHOLESALE GRID'!CU21*'READ THIS FIRST'!$F$3)</f>
        <v>0</v>
      </c>
      <c r="EL90" s="63">
        <f>'WORKING WHOLESALE GRID'!CV21-('WORKING WHOLESALE GRID'!CV21*'READ THIS FIRST'!$F$3)</f>
        <v>0</v>
      </c>
      <c r="EM90" s="63">
        <f>'WORKING WHOLESALE GRID'!CW21-('WORKING WHOLESALE GRID'!CW21*'READ THIS FIRST'!$F$3)</f>
        <v>0</v>
      </c>
      <c r="EN90" s="63">
        <f>'WORKING WHOLESALE GRID'!CX21-('WORKING WHOLESALE GRID'!CX21*'READ THIS FIRST'!$F$3)</f>
        <v>0</v>
      </c>
      <c r="EO90" s="63">
        <f>'WORKING WHOLESALE GRID'!CY21-('WORKING WHOLESALE GRID'!CY21*'READ THIS FIRST'!$F$3)</f>
        <v>0</v>
      </c>
      <c r="EP90" s="63">
        <f>'WORKING WHOLESALE GRID'!CZ21-('WORKING WHOLESALE GRID'!CZ21*'READ THIS FIRST'!$F$3)</f>
        <v>0</v>
      </c>
      <c r="EQ90" s="63">
        <f>'WORKING WHOLESALE GRID'!DA21-('WORKING WHOLESALE GRID'!DA21*'READ THIS FIRST'!$F$3)</f>
        <v>0</v>
      </c>
      <c r="ER90" s="63">
        <f>'WORKING WHOLESALE GRID'!DB21-('WORKING WHOLESALE GRID'!DB21*'READ THIS FIRST'!$F$3)</f>
        <v>0</v>
      </c>
      <c r="ES90" s="63">
        <f>'WORKING WHOLESALE GRID'!DC21-('WORKING WHOLESALE GRID'!DC21*'READ THIS FIRST'!$F$3)</f>
        <v>0</v>
      </c>
      <c r="ET90" s="63">
        <f>'WORKING WHOLESALE GRID'!DD21-('WORKING WHOLESALE GRID'!DD21*'READ THIS FIRST'!$F$3)</f>
        <v>0</v>
      </c>
      <c r="EU90" s="63">
        <f>'WORKING WHOLESALE GRID'!DE21-('WORKING WHOLESALE GRID'!DE21*'READ THIS FIRST'!$F$3)</f>
        <v>0</v>
      </c>
      <c r="EV90" s="63">
        <f>'WORKING WHOLESALE GRID'!DF21-('WORKING WHOLESALE GRID'!DF21*'READ THIS FIRST'!$F$3)</f>
        <v>0</v>
      </c>
      <c r="EW90" s="63">
        <f>'WORKING WHOLESALE GRID'!DG21-('WORKING WHOLESALE GRID'!DG21*'READ THIS FIRST'!$F$3)</f>
        <v>0</v>
      </c>
      <c r="EX90" s="63">
        <f>'WORKING WHOLESALE GRID'!DH21-('WORKING WHOLESALE GRID'!DH21*'READ THIS FIRST'!$F$3)</f>
        <v>0</v>
      </c>
      <c r="EY90" s="63">
        <f>'WORKING WHOLESALE GRID'!DI21-('WORKING WHOLESALE GRID'!DI21*'READ THIS FIRST'!$F$3)</f>
        <v>0</v>
      </c>
      <c r="EZ90" s="63">
        <f>'WORKING WHOLESALE GRID'!DJ21-('WORKING WHOLESALE GRID'!DJ21*'READ THIS FIRST'!$F$3)</f>
        <v>0</v>
      </c>
      <c r="FA90" s="63">
        <f>'WORKING WHOLESALE GRID'!DK21-('WORKING WHOLESALE GRID'!DK21*'READ THIS FIRST'!$F$3)</f>
        <v>0</v>
      </c>
      <c r="FB90" s="63">
        <f>'WORKING WHOLESALE GRID'!DL21-('WORKING WHOLESALE GRID'!DL21*'READ THIS FIRST'!$F$3)</f>
        <v>0</v>
      </c>
      <c r="FC90" s="63">
        <f>'WORKING WHOLESALE GRID'!DM21-('WORKING WHOLESALE GRID'!DM21*'READ THIS FIRST'!$F$3)</f>
        <v>0</v>
      </c>
      <c r="FD90" s="63">
        <f>'WORKING WHOLESALE GRID'!DN21-('WORKING WHOLESALE GRID'!DN21*'READ THIS FIRST'!$F$3)</f>
        <v>0</v>
      </c>
      <c r="FE90" s="63">
        <f>'WORKING WHOLESALE GRID'!DO21-('WORKING WHOLESALE GRID'!DO21*'READ THIS FIRST'!$F$3)</f>
        <v>0</v>
      </c>
      <c r="FF90" s="63">
        <f>'WORKING WHOLESALE GRID'!DP21-('WORKING WHOLESALE GRID'!DP21*'READ THIS FIRST'!$F$3)</f>
        <v>0</v>
      </c>
      <c r="FG90" s="63">
        <f>'WORKING WHOLESALE GRID'!DQ21-('WORKING WHOLESALE GRID'!DQ21*'READ THIS FIRST'!$F$3)</f>
        <v>0</v>
      </c>
      <c r="FH90" s="63">
        <f>'WORKING WHOLESALE GRID'!DR21-('WORKING WHOLESALE GRID'!DR21*'READ THIS FIRST'!$F$3)</f>
        <v>0</v>
      </c>
      <c r="FI90" s="63">
        <f>'WORKING WHOLESALE GRID'!DS21-('WORKING WHOLESALE GRID'!DS21*'READ THIS FIRST'!$F$3)</f>
        <v>0</v>
      </c>
      <c r="FJ90" s="63">
        <f>'WORKING WHOLESALE GRID'!DT21-('WORKING WHOLESALE GRID'!DT21*'READ THIS FIRST'!$F$3)</f>
        <v>0</v>
      </c>
      <c r="FK90" s="63">
        <f>'WORKING WHOLESALE GRID'!DU21-('WORKING WHOLESALE GRID'!DU21*'READ THIS FIRST'!$F$3)</f>
        <v>0</v>
      </c>
      <c r="FL90" s="63">
        <f>'WORKING WHOLESALE GRID'!DV21-('WORKING WHOLESALE GRID'!DV21*'READ THIS FIRST'!$F$3)</f>
        <v>0</v>
      </c>
      <c r="FM90" s="63">
        <f>'WORKING WHOLESALE GRID'!DW21-('WORKING WHOLESALE GRID'!DW21*'READ THIS FIRST'!$F$3)</f>
        <v>0</v>
      </c>
      <c r="FN90" s="63">
        <f>'WORKING WHOLESALE GRID'!DX21-('WORKING WHOLESALE GRID'!DX21*'READ THIS FIRST'!$F$3)</f>
        <v>0</v>
      </c>
      <c r="FO90" s="63">
        <f>'WORKING WHOLESALE GRID'!DY21-('WORKING WHOLESALE GRID'!DY21*'READ THIS FIRST'!$F$3)</f>
        <v>0</v>
      </c>
      <c r="FP90" s="63">
        <f>'WORKING WHOLESALE GRID'!DZ21-('WORKING WHOLESALE GRID'!DZ21*'READ THIS FIRST'!$F$3)</f>
        <v>0</v>
      </c>
      <c r="FQ90" s="63">
        <f>'WORKING WHOLESALE GRID'!EA21-('WORKING WHOLESALE GRID'!EA21*'READ THIS FIRST'!$F$3)</f>
        <v>0</v>
      </c>
      <c r="FR90" s="63">
        <f>'WORKING WHOLESALE GRID'!EB21-('WORKING WHOLESALE GRID'!EB21*'READ THIS FIRST'!$F$3)</f>
        <v>0</v>
      </c>
      <c r="FS90" s="63">
        <f>'WORKING WHOLESALE GRID'!EC21-('WORKING WHOLESALE GRID'!EC21*'READ THIS FIRST'!$F$3)</f>
        <v>0</v>
      </c>
      <c r="FT90" s="63">
        <f>'WORKING WHOLESALE GRID'!ED21-('WORKING WHOLESALE GRID'!ED21*'READ THIS FIRST'!$F$3)</f>
        <v>0</v>
      </c>
      <c r="FU90" s="63">
        <f>'WORKING WHOLESALE GRID'!EE21-('WORKING WHOLESALE GRID'!EE21*'READ THIS FIRST'!$F$3)</f>
        <v>0</v>
      </c>
      <c r="FV90" s="63">
        <f>'WORKING WHOLESALE GRID'!EF21-('WORKING WHOLESALE GRID'!EF21*'READ THIS FIRST'!$F$3)</f>
        <v>0</v>
      </c>
      <c r="FW90" s="63">
        <f>'WORKING WHOLESALE GRID'!EG21-('WORKING WHOLESALE GRID'!EG21*'READ THIS FIRST'!$F$3)</f>
        <v>0</v>
      </c>
      <c r="FX90" s="63">
        <f>'WORKING WHOLESALE GRID'!EH21-('WORKING WHOLESALE GRID'!EH21*'READ THIS FIRST'!$F$3)</f>
        <v>0</v>
      </c>
      <c r="FY90" s="63">
        <f>'WORKING WHOLESALE GRID'!EI21-('WORKING WHOLESALE GRID'!EI21*'READ THIS FIRST'!$F$3)</f>
        <v>0</v>
      </c>
      <c r="FZ90" s="63">
        <f>'WORKING WHOLESALE GRID'!EJ21-('WORKING WHOLESALE GRID'!EJ21*'READ THIS FIRST'!$F$3)</f>
        <v>0</v>
      </c>
      <c r="GA90" s="63">
        <f>'WORKING WHOLESALE GRID'!EK21-('WORKING WHOLESALE GRID'!EK21*'READ THIS FIRST'!$F$3)</f>
        <v>0</v>
      </c>
      <c r="GB90" s="63">
        <f>'WORKING WHOLESALE GRID'!EL21-('WORKING WHOLESALE GRID'!EL21*'READ THIS FIRST'!$F$3)</f>
        <v>0</v>
      </c>
      <c r="GC90" s="63">
        <f>'WORKING WHOLESALE GRID'!EM21-('WORKING WHOLESALE GRID'!EM21*'READ THIS FIRST'!$F$3)</f>
        <v>0</v>
      </c>
      <c r="GD90" s="63">
        <f>'WORKING WHOLESALE GRID'!EN21-('WORKING WHOLESALE GRID'!EN21*'READ THIS FIRST'!$F$3)</f>
        <v>0</v>
      </c>
      <c r="GE90" s="63">
        <f>'WORKING WHOLESALE GRID'!EO21-('WORKING WHOLESALE GRID'!EO21*'READ THIS FIRST'!$F$3)</f>
        <v>0</v>
      </c>
      <c r="GF90" s="63">
        <f>'WORKING WHOLESALE GRID'!EP21-('WORKING WHOLESALE GRID'!EP21*'READ THIS FIRST'!$F$3)</f>
        <v>0</v>
      </c>
      <c r="GG90" s="63">
        <f>'WORKING WHOLESALE GRID'!EQ21-('WORKING WHOLESALE GRID'!EQ21*'READ THIS FIRST'!$F$3)</f>
        <v>0</v>
      </c>
      <c r="GH90" s="63">
        <f>'WORKING WHOLESALE GRID'!ER21-('WORKING WHOLESALE GRID'!ER21*'READ THIS FIRST'!$F$3)</f>
        <v>0</v>
      </c>
      <c r="GI90" s="63">
        <f>'WORKING WHOLESALE GRID'!ES21-('WORKING WHOLESALE GRID'!ES21*'READ THIS FIRST'!$F$3)</f>
        <v>0</v>
      </c>
      <c r="GJ90" s="63">
        <f>'WORKING WHOLESALE GRID'!ET21-('WORKING WHOLESALE GRID'!ET21*'READ THIS FIRST'!$F$3)</f>
        <v>0</v>
      </c>
      <c r="GK90" s="63">
        <f>'WORKING WHOLESALE GRID'!EU21-('WORKING WHOLESALE GRID'!EU21*'READ THIS FIRST'!$F$3)</f>
        <v>0</v>
      </c>
      <c r="GL90" s="63">
        <f>'WORKING WHOLESALE GRID'!EV21-('WORKING WHOLESALE GRID'!EV21*'READ THIS FIRST'!$F$3)</f>
        <v>0</v>
      </c>
      <c r="GM90" s="63">
        <f>'WORKING WHOLESALE GRID'!EW21-('WORKING WHOLESALE GRID'!EW21*'READ THIS FIRST'!$F$3)</f>
        <v>0</v>
      </c>
      <c r="GN90" s="63">
        <f>'WORKING WHOLESALE GRID'!EX21-('WORKING WHOLESALE GRID'!EX21*'READ THIS FIRST'!$F$3)</f>
        <v>0</v>
      </c>
      <c r="GO90" s="63">
        <f>'WORKING WHOLESALE GRID'!EY21-('WORKING WHOLESALE GRID'!EY21*'READ THIS FIRST'!$F$3)</f>
        <v>0</v>
      </c>
      <c r="GP90" s="63">
        <f>'WORKING WHOLESALE GRID'!EZ21-('WORKING WHOLESALE GRID'!EZ21*'READ THIS FIRST'!$F$3)</f>
        <v>0</v>
      </c>
      <c r="GQ90" s="63">
        <f>'WORKING WHOLESALE GRID'!FA21-('WORKING WHOLESALE GRID'!FA21*'READ THIS FIRST'!$F$3)</f>
        <v>0</v>
      </c>
      <c r="GR90" s="63">
        <f>'WORKING WHOLESALE GRID'!FB21-('WORKING WHOLESALE GRID'!FB21*'READ THIS FIRST'!$F$3)</f>
        <v>0</v>
      </c>
      <c r="GS90" s="63">
        <f>'WORKING WHOLESALE GRID'!FC21-('WORKING WHOLESALE GRID'!FC21*'READ THIS FIRST'!$F$3)</f>
        <v>0</v>
      </c>
      <c r="GT90" s="63">
        <f>'WORKING WHOLESALE GRID'!FD21-('WORKING WHOLESALE GRID'!FD21*'READ THIS FIRST'!$F$3)</f>
        <v>0</v>
      </c>
      <c r="GU90" s="63">
        <f>'WORKING WHOLESALE GRID'!FE21-('WORKING WHOLESALE GRID'!FE21*'READ THIS FIRST'!$F$3)</f>
        <v>0</v>
      </c>
      <c r="GV90" s="63">
        <f>'WORKING WHOLESALE GRID'!FF21-('WORKING WHOLESALE GRID'!FF21*'READ THIS FIRST'!$F$3)</f>
        <v>0</v>
      </c>
      <c r="GW90" s="63">
        <f>'WORKING WHOLESALE GRID'!FG21-('WORKING WHOLESALE GRID'!FG21*'READ THIS FIRST'!$F$3)</f>
        <v>0</v>
      </c>
      <c r="GX90" s="63">
        <f>'WORKING WHOLESALE GRID'!FH21-('WORKING WHOLESALE GRID'!FH21*'READ THIS FIRST'!$F$3)</f>
        <v>0</v>
      </c>
      <c r="GY90" s="63">
        <f>'WORKING WHOLESALE GRID'!FI21-('WORKING WHOLESALE GRID'!FI21*'READ THIS FIRST'!$F$3)</f>
        <v>0</v>
      </c>
      <c r="GZ90" s="63">
        <f>'WORKING WHOLESALE GRID'!FJ21-('WORKING WHOLESALE GRID'!FJ21*'READ THIS FIRST'!$F$3)</f>
        <v>0</v>
      </c>
      <c r="HA90" s="63">
        <f>'WORKING WHOLESALE GRID'!FK21-('WORKING WHOLESALE GRID'!FK21*'READ THIS FIRST'!$F$3)</f>
        <v>0</v>
      </c>
      <c r="HB90" s="63">
        <f>'WORKING WHOLESALE GRID'!FL21-('WORKING WHOLESALE GRID'!FL21*'READ THIS FIRST'!$F$3)</f>
        <v>0</v>
      </c>
      <c r="HC90" s="63">
        <f>'WORKING WHOLESALE GRID'!FM21-('WORKING WHOLESALE GRID'!FM21*'READ THIS FIRST'!$F$3)</f>
        <v>0</v>
      </c>
      <c r="HD90" s="63">
        <f>'WORKING WHOLESALE GRID'!FN21-('WORKING WHOLESALE GRID'!FN21*'READ THIS FIRST'!$F$3)</f>
        <v>0</v>
      </c>
      <c r="HE90" s="63">
        <f>'WORKING WHOLESALE GRID'!FO21-('WORKING WHOLESALE GRID'!FO21*'READ THIS FIRST'!$F$3)</f>
        <v>0</v>
      </c>
      <c r="HF90" s="63">
        <f>'WORKING WHOLESALE GRID'!FP21-('WORKING WHOLESALE GRID'!FP21*'READ THIS FIRST'!$F$3)</f>
        <v>0</v>
      </c>
      <c r="HG90" s="63">
        <f>'WORKING WHOLESALE GRID'!FQ21-('WORKING WHOLESALE GRID'!FQ21*'READ THIS FIRST'!$F$3)</f>
        <v>0</v>
      </c>
      <c r="HH90" s="63">
        <f>'WORKING WHOLESALE GRID'!FR21-('WORKING WHOLESALE GRID'!FR21*'READ THIS FIRST'!$F$3)</f>
        <v>0</v>
      </c>
      <c r="HI90" s="63">
        <f>'WORKING WHOLESALE GRID'!FS21-('WORKING WHOLESALE GRID'!FS21*'READ THIS FIRST'!$F$3)</f>
        <v>0</v>
      </c>
      <c r="HJ90" s="63">
        <f>'WORKING WHOLESALE GRID'!FT21-('WORKING WHOLESALE GRID'!FT21*'READ THIS FIRST'!$F$3)</f>
        <v>0</v>
      </c>
      <c r="HK90" s="63">
        <f>'WORKING WHOLESALE GRID'!FU21-('WORKING WHOLESALE GRID'!FU21*'READ THIS FIRST'!$F$3)</f>
        <v>0</v>
      </c>
      <c r="HL90" s="63">
        <f>'WORKING WHOLESALE GRID'!FV21-('WORKING WHOLESALE GRID'!FV21*'READ THIS FIRST'!$F$3)</f>
        <v>0</v>
      </c>
      <c r="HM90" s="63">
        <f>'WORKING WHOLESALE GRID'!FW21-('WORKING WHOLESALE GRID'!FW21*'READ THIS FIRST'!$F$3)</f>
        <v>0</v>
      </c>
      <c r="HN90" s="63">
        <f>'WORKING WHOLESALE GRID'!FX21-('WORKING WHOLESALE GRID'!FX21*'READ THIS FIRST'!$F$3)</f>
        <v>0</v>
      </c>
      <c r="HO90" s="63">
        <f>'WORKING WHOLESALE GRID'!FY21-('WORKING WHOLESALE GRID'!FY21*'READ THIS FIRST'!$F$3)</f>
        <v>0</v>
      </c>
      <c r="HP90" s="63">
        <f>'WORKING WHOLESALE GRID'!FZ21-('WORKING WHOLESALE GRID'!FZ21*'READ THIS FIRST'!$F$3)</f>
        <v>0</v>
      </c>
      <c r="HQ90" s="63">
        <f>'WORKING WHOLESALE GRID'!GA21-('WORKING WHOLESALE GRID'!GA21*'READ THIS FIRST'!$F$3)</f>
        <v>0</v>
      </c>
      <c r="HR90" s="63">
        <f>'WORKING WHOLESALE GRID'!GB21-('WORKING WHOLESALE GRID'!GB21*'READ THIS FIRST'!$F$3)</f>
        <v>0</v>
      </c>
      <c r="HS90" s="63">
        <f>'WORKING WHOLESALE GRID'!GC21-('WORKING WHOLESALE GRID'!GC21*'READ THIS FIRST'!$F$3)</f>
        <v>0</v>
      </c>
      <c r="HT90" s="63">
        <f>'WORKING WHOLESALE GRID'!GD21-('WORKING WHOLESALE GRID'!GD21*'READ THIS FIRST'!$F$3)</f>
        <v>0</v>
      </c>
      <c r="HU90" s="63">
        <f>'WORKING WHOLESALE GRID'!GE21-('WORKING WHOLESALE GRID'!GE21*'READ THIS FIRST'!$F$3)</f>
        <v>0</v>
      </c>
      <c r="HV90" s="63">
        <f>'WORKING WHOLESALE GRID'!GF21-('WORKING WHOLESALE GRID'!GF21*'READ THIS FIRST'!$F$3)</f>
        <v>0</v>
      </c>
      <c r="HW90" s="63">
        <f>'WORKING WHOLESALE GRID'!GG21-('WORKING WHOLESALE GRID'!GG21*'READ THIS FIRST'!$F$3)</f>
        <v>0</v>
      </c>
      <c r="HX90" s="63">
        <f>'WORKING WHOLESALE GRID'!GH21-('WORKING WHOLESALE GRID'!GH21*'READ THIS FIRST'!$F$3)</f>
        <v>0</v>
      </c>
      <c r="HY90" s="63">
        <f>'WORKING WHOLESALE GRID'!GI21-('WORKING WHOLESALE GRID'!GI21*'READ THIS FIRST'!$F$3)</f>
        <v>0</v>
      </c>
      <c r="HZ90" s="63">
        <f>'WORKING WHOLESALE GRID'!GJ21-('WORKING WHOLESALE GRID'!GJ21*'READ THIS FIRST'!$F$3)</f>
        <v>0</v>
      </c>
      <c r="IA90" s="63">
        <f>'WORKING WHOLESALE GRID'!GK21-('WORKING WHOLESALE GRID'!GK21*'READ THIS FIRST'!$F$3)</f>
        <v>0</v>
      </c>
      <c r="IB90" s="63">
        <f>'WORKING WHOLESALE GRID'!GL21-('WORKING WHOLESALE GRID'!GL21*'READ THIS FIRST'!$F$3)</f>
        <v>0</v>
      </c>
      <c r="IC90" s="63">
        <f>'WORKING WHOLESALE GRID'!GM21-('WORKING WHOLESALE GRID'!GM21*'READ THIS FIRST'!$F$3)</f>
        <v>0</v>
      </c>
      <c r="ID90" s="63">
        <f>'WORKING WHOLESALE GRID'!GN21-('WORKING WHOLESALE GRID'!GN21*'READ THIS FIRST'!$F$3)</f>
        <v>0</v>
      </c>
      <c r="IE90" s="63">
        <f>'WORKING WHOLESALE GRID'!GO21-('WORKING WHOLESALE GRID'!GO21*'READ THIS FIRST'!$F$3)</f>
        <v>0</v>
      </c>
      <c r="IF90" s="63">
        <f>'WORKING WHOLESALE GRID'!GP21-('WORKING WHOLESALE GRID'!GP21*'READ THIS FIRST'!$F$3)</f>
        <v>0</v>
      </c>
      <c r="IG90" s="63">
        <f>'WORKING WHOLESALE GRID'!GQ21-('WORKING WHOLESALE GRID'!GQ21*'READ THIS FIRST'!$F$3)</f>
        <v>0</v>
      </c>
      <c r="IH90" s="63">
        <f>'WORKING WHOLESALE GRID'!GR21-('WORKING WHOLESALE GRID'!GR21*'READ THIS FIRST'!$F$3)</f>
        <v>0</v>
      </c>
      <c r="II90" s="63">
        <f>'WORKING WHOLESALE GRID'!GS21-('WORKING WHOLESALE GRID'!GS21*'READ THIS FIRST'!$F$3)</f>
        <v>0</v>
      </c>
      <c r="IJ90" s="63">
        <f>'WORKING WHOLESALE GRID'!GT21-('WORKING WHOLESALE GRID'!GT21*'READ THIS FIRST'!$F$3)</f>
        <v>0</v>
      </c>
      <c r="IK90" s="63">
        <f>'WORKING WHOLESALE GRID'!GU21-('WORKING WHOLESALE GRID'!GU21*'READ THIS FIRST'!$F$3)</f>
        <v>0</v>
      </c>
      <c r="IL90" s="63">
        <f>'WORKING WHOLESALE GRID'!GV21-('WORKING WHOLESALE GRID'!GV21*'READ THIS FIRST'!$F$3)</f>
        <v>0</v>
      </c>
      <c r="IM90" s="63">
        <f>'WORKING WHOLESALE GRID'!GW21-('WORKING WHOLESALE GRID'!GW21*'READ THIS FIRST'!$F$3)</f>
        <v>0</v>
      </c>
      <c r="IN90" s="63">
        <f>'WORKING WHOLESALE GRID'!GX21-('WORKING WHOLESALE GRID'!GX21*'READ THIS FIRST'!$F$3)</f>
        <v>0</v>
      </c>
      <c r="IO90" s="63">
        <f>'WORKING WHOLESALE GRID'!GY21-('WORKING WHOLESALE GRID'!GY21*'READ THIS FIRST'!$F$3)</f>
        <v>0</v>
      </c>
      <c r="IP90" s="63">
        <f>'WORKING WHOLESALE GRID'!GZ21-('WORKING WHOLESALE GRID'!GZ21*'READ THIS FIRST'!$F$3)</f>
        <v>0</v>
      </c>
      <c r="IQ90" s="63">
        <f>'WORKING WHOLESALE GRID'!HA21-('WORKING WHOLESALE GRID'!HA21*'READ THIS FIRST'!$F$3)</f>
        <v>0</v>
      </c>
      <c r="IR90" s="63">
        <f>'WORKING WHOLESALE GRID'!HB21-('WORKING WHOLESALE GRID'!HB21*'READ THIS FIRST'!$F$3)</f>
        <v>0</v>
      </c>
      <c r="IS90" s="63">
        <f>'WORKING WHOLESALE GRID'!HC21-('WORKING WHOLESALE GRID'!HC21*'READ THIS FIRST'!$F$3)</f>
        <v>0</v>
      </c>
      <c r="IT90" s="63">
        <f>'WORKING WHOLESALE GRID'!HD21-('WORKING WHOLESALE GRID'!HD21*'READ THIS FIRST'!$F$3)</f>
        <v>0</v>
      </c>
      <c r="IU90" s="63">
        <f>'WORKING WHOLESALE GRID'!HE21-('WORKING WHOLESALE GRID'!HE21*'READ THIS FIRST'!$F$3)</f>
        <v>0</v>
      </c>
      <c r="IV90" s="63">
        <f>'WORKING WHOLESALE GRID'!HF21-('WORKING WHOLESALE GRID'!HF21*'READ THIS FIRST'!$F$3)</f>
        <v>0</v>
      </c>
      <c r="IW90" s="63">
        <f>'WORKING WHOLESALE GRID'!HG21-('WORKING WHOLESALE GRID'!HG21*'READ THIS FIRST'!$F$3)</f>
        <v>0</v>
      </c>
      <c r="IX90" s="63">
        <f>'WORKING WHOLESALE GRID'!HH21-('WORKING WHOLESALE GRID'!HH21*'READ THIS FIRST'!$F$3)</f>
        <v>0</v>
      </c>
      <c r="IY90" s="63">
        <f>'WORKING WHOLESALE GRID'!HI21-('WORKING WHOLESALE GRID'!HI21*'READ THIS FIRST'!$F$3)</f>
        <v>0</v>
      </c>
      <c r="IZ90" s="63">
        <f>'WORKING WHOLESALE GRID'!HJ21-('WORKING WHOLESALE GRID'!HJ21*'READ THIS FIRST'!$F$3)</f>
        <v>0</v>
      </c>
      <c r="JA90" s="63">
        <f>'WORKING WHOLESALE GRID'!HK21-('WORKING WHOLESALE GRID'!HK21*'READ THIS FIRST'!$F$3)</f>
        <v>0</v>
      </c>
      <c r="JB90" s="63">
        <f>'WORKING WHOLESALE GRID'!HL21-('WORKING WHOLESALE GRID'!HL21*'READ THIS FIRST'!$F$3)</f>
        <v>0</v>
      </c>
      <c r="JC90" s="63">
        <f>'WORKING WHOLESALE GRID'!HM21-('WORKING WHOLESALE GRID'!HM21*'READ THIS FIRST'!$F$3)</f>
        <v>0</v>
      </c>
      <c r="JD90" s="63">
        <f>'WORKING WHOLESALE GRID'!HN21-('WORKING WHOLESALE GRID'!HN21*'READ THIS FIRST'!$F$3)</f>
        <v>0</v>
      </c>
      <c r="JE90" s="63">
        <f>'WORKING WHOLESALE GRID'!HO21-('WORKING WHOLESALE GRID'!HO21*'READ THIS FIRST'!$F$3)</f>
        <v>0</v>
      </c>
      <c r="JF90" s="63">
        <f>'WORKING WHOLESALE GRID'!HP21-('WORKING WHOLESALE GRID'!HP21*'READ THIS FIRST'!$F$3)</f>
        <v>0</v>
      </c>
      <c r="JG90" s="63">
        <f>'WORKING WHOLESALE GRID'!HQ21-('WORKING WHOLESALE GRID'!HQ21*'READ THIS FIRST'!$F$3)</f>
        <v>0</v>
      </c>
      <c r="JH90" s="63">
        <f>'WORKING WHOLESALE GRID'!HR21-('WORKING WHOLESALE GRID'!HR21*'READ THIS FIRST'!$F$3)</f>
        <v>0</v>
      </c>
      <c r="JI90" s="63">
        <f>'WORKING WHOLESALE GRID'!HS21-('WORKING WHOLESALE GRID'!HS21*'READ THIS FIRST'!$F$3)</f>
        <v>0</v>
      </c>
      <c r="JJ90" s="63">
        <f>'WORKING WHOLESALE GRID'!HT21-('WORKING WHOLESALE GRID'!HT21*'READ THIS FIRST'!$F$3)</f>
        <v>0</v>
      </c>
      <c r="JK90" s="63">
        <f>'WORKING WHOLESALE GRID'!HU21-('WORKING WHOLESALE GRID'!HU21*'READ THIS FIRST'!$F$3)</f>
        <v>0</v>
      </c>
      <c r="JL90" s="63">
        <f>'WORKING WHOLESALE GRID'!HV21-('WORKING WHOLESALE GRID'!HV21*'READ THIS FIRST'!$F$3)</f>
        <v>0</v>
      </c>
      <c r="JM90" s="63">
        <f>'WORKING WHOLESALE GRID'!HW21-('WORKING WHOLESALE GRID'!HW21*'READ THIS FIRST'!$F$3)</f>
        <v>0</v>
      </c>
      <c r="JN90" s="63">
        <f>'WORKING WHOLESALE GRID'!HX21-('WORKING WHOLESALE GRID'!HX21*'READ THIS FIRST'!$F$3)</f>
        <v>0</v>
      </c>
      <c r="JO90" s="63">
        <f>'WORKING WHOLESALE GRID'!HY21-('WORKING WHOLESALE GRID'!HY21*'READ THIS FIRST'!$F$3)</f>
        <v>0</v>
      </c>
      <c r="JP90" s="63">
        <f>'WORKING WHOLESALE GRID'!HZ21-('WORKING WHOLESALE GRID'!HZ21*'READ THIS FIRST'!$F$3)</f>
        <v>0</v>
      </c>
      <c r="JQ90" s="63">
        <f>'WORKING WHOLESALE GRID'!IA21-('WORKING WHOLESALE GRID'!IA21*'READ THIS FIRST'!$F$3)</f>
        <v>0</v>
      </c>
      <c r="JR90" s="63">
        <f>'WORKING WHOLESALE GRID'!IB21-('WORKING WHOLESALE GRID'!IB21*'READ THIS FIRST'!$F$3)</f>
        <v>0</v>
      </c>
      <c r="JS90" s="63">
        <f>'WORKING WHOLESALE GRID'!IC21-('WORKING WHOLESALE GRID'!IC21*'READ THIS FIRST'!$F$3)</f>
        <v>0</v>
      </c>
      <c r="JT90" s="63">
        <f>'WORKING WHOLESALE GRID'!ID21-('WORKING WHOLESALE GRID'!ID21*'READ THIS FIRST'!$F$3)</f>
        <v>0</v>
      </c>
      <c r="JU90" s="63">
        <f>'WORKING WHOLESALE GRID'!IE21-('WORKING WHOLESALE GRID'!IE21*'READ THIS FIRST'!$F$3)</f>
        <v>0</v>
      </c>
      <c r="JV90" s="63">
        <f>'WORKING WHOLESALE GRID'!IF21-('WORKING WHOLESALE GRID'!IF21*'READ THIS FIRST'!$F$3)</f>
        <v>0</v>
      </c>
      <c r="JW90" s="63">
        <f>'WORKING WHOLESALE GRID'!IG21-('WORKING WHOLESALE GRID'!IG21*'READ THIS FIRST'!$F$3)</f>
        <v>0</v>
      </c>
      <c r="JX90" s="63">
        <f>'WORKING WHOLESALE GRID'!IH21-('WORKING WHOLESALE GRID'!IH21*'READ THIS FIRST'!$F$3)</f>
        <v>0</v>
      </c>
      <c r="JY90" s="63">
        <f>'WORKING WHOLESALE GRID'!II21-('WORKING WHOLESALE GRID'!II21*'READ THIS FIRST'!$F$3)</f>
        <v>0</v>
      </c>
      <c r="JZ90" s="63">
        <f>'WORKING WHOLESALE GRID'!IJ21-('WORKING WHOLESALE GRID'!IJ21*'READ THIS FIRST'!$F$3)</f>
        <v>0</v>
      </c>
      <c r="KA90" s="63">
        <f>'WORKING WHOLESALE GRID'!IK21-('WORKING WHOLESALE GRID'!IK21*'READ THIS FIRST'!$F$3)</f>
        <v>0</v>
      </c>
      <c r="KB90" s="63">
        <f>'WORKING WHOLESALE GRID'!IL21-('WORKING WHOLESALE GRID'!IL21*'READ THIS FIRST'!$F$3)</f>
        <v>0</v>
      </c>
      <c r="KC90" s="63">
        <f>'WORKING WHOLESALE GRID'!IM21-('WORKING WHOLESALE GRID'!IM21*'READ THIS FIRST'!$F$3)</f>
        <v>0</v>
      </c>
      <c r="KD90" s="63">
        <f>'WORKING WHOLESALE GRID'!IN21-('WORKING WHOLESALE GRID'!IN21*'READ THIS FIRST'!$F$3)</f>
        <v>0</v>
      </c>
      <c r="KE90" s="63">
        <f>'WORKING WHOLESALE GRID'!IO21-('WORKING WHOLESALE GRID'!IO21*'READ THIS FIRST'!$F$3)</f>
        <v>0</v>
      </c>
      <c r="KF90" s="63">
        <f>'WORKING WHOLESALE GRID'!IP21-('WORKING WHOLESALE GRID'!IP21*'READ THIS FIRST'!$F$3)</f>
        <v>0</v>
      </c>
      <c r="KG90" s="63">
        <f>'WORKING WHOLESALE GRID'!IQ21-('WORKING WHOLESALE GRID'!IQ21*'READ THIS FIRST'!$F$3)</f>
        <v>0</v>
      </c>
      <c r="KH90" s="63">
        <f>'WORKING WHOLESALE GRID'!IR21-('WORKING WHOLESALE GRID'!IR21*'READ THIS FIRST'!$F$3)</f>
        <v>0</v>
      </c>
      <c r="KI90" s="63">
        <f>'WORKING WHOLESALE GRID'!IS21-('WORKING WHOLESALE GRID'!IS21*'READ THIS FIRST'!$F$3)</f>
        <v>0</v>
      </c>
      <c r="KJ90" s="63">
        <f>'WORKING WHOLESALE GRID'!IT21-('WORKING WHOLESALE GRID'!IT21*'READ THIS FIRST'!$F$3)</f>
        <v>0</v>
      </c>
      <c r="KK90" s="63">
        <f>'WORKING WHOLESALE GRID'!IU21-('WORKING WHOLESALE GRID'!IU21*'READ THIS FIRST'!$F$3)</f>
        <v>0</v>
      </c>
      <c r="KL90" s="63">
        <f>'WORKING WHOLESALE GRID'!IV21-('WORKING WHOLESALE GRID'!IV21*'READ THIS FIRST'!$F$3)</f>
        <v>0</v>
      </c>
      <c r="KM90" s="63">
        <f>'WORKING WHOLESALE GRID'!IW21-('WORKING WHOLESALE GRID'!IW21*'READ THIS FIRST'!$F$3)</f>
        <v>0</v>
      </c>
      <c r="KN90" s="63">
        <f>'WORKING WHOLESALE GRID'!IX21-('WORKING WHOLESALE GRID'!IX21*'READ THIS FIRST'!$F$3)</f>
        <v>0</v>
      </c>
      <c r="KO90" s="47"/>
      <c r="KP90" s="47"/>
      <c r="KQ90" s="47"/>
      <c r="KR90" s="122"/>
      <c r="KS90" s="122"/>
      <c r="KT90" s="49"/>
      <c r="KU90" s="50"/>
      <c r="KV90" s="51"/>
    </row>
    <row r="91" spans="2:308" s="6" customFormat="1" ht="14.5" hidden="1" customHeight="1" x14ac:dyDescent="0.35">
      <c r="B91" s="540"/>
      <c r="C91" s="46"/>
      <c r="D91" s="35"/>
      <c r="E91" s="122"/>
      <c r="F91" s="122"/>
      <c r="G91" s="122"/>
      <c r="H91" s="122"/>
      <c r="I91" s="122"/>
      <c r="J91" s="122"/>
      <c r="K91" s="122"/>
      <c r="L91" s="122"/>
      <c r="M91" s="122"/>
      <c r="N91" s="122"/>
      <c r="O91" s="122"/>
      <c r="P91" s="122"/>
      <c r="Q91" s="122"/>
      <c r="R91" s="122"/>
      <c r="S91" s="122"/>
      <c r="T91" s="122"/>
      <c r="U91" s="539"/>
      <c r="V91" s="509"/>
      <c r="W91" s="509"/>
      <c r="X91" s="509"/>
      <c r="Y91" s="509"/>
      <c r="Z91" s="122"/>
      <c r="AA91" s="122"/>
      <c r="AB91" s="122"/>
      <c r="AC91" s="122"/>
      <c r="AD91" s="122"/>
      <c r="AE91" s="122"/>
      <c r="AF91" s="122"/>
      <c r="AG91" s="122"/>
      <c r="AH91" s="122"/>
      <c r="AI91" s="122"/>
      <c r="AJ91" s="122"/>
      <c r="AK91" s="122"/>
      <c r="AL91" s="122"/>
      <c r="AM91" s="122"/>
      <c r="AN91" s="122"/>
      <c r="AO91" s="122"/>
      <c r="AP91" s="122"/>
      <c r="AQ91" s="122"/>
      <c r="AR91" s="122"/>
      <c r="AS91" s="122"/>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c r="BU91" s="63"/>
      <c r="BV91" s="63"/>
      <c r="BW91" s="63"/>
      <c r="BX91" s="63"/>
      <c r="BY91" s="63"/>
      <c r="BZ91" s="63"/>
      <c r="CA91" s="63"/>
      <c r="CB91" s="63"/>
      <c r="CC91" s="63"/>
      <c r="CD91" s="63"/>
      <c r="CE91" s="63"/>
      <c r="CF91" s="63"/>
      <c r="CG91" s="63"/>
      <c r="CH91" s="63"/>
      <c r="CI91" s="63"/>
      <c r="CJ91" s="63"/>
      <c r="CK91" s="63"/>
      <c r="CL91" s="63"/>
      <c r="CM91" s="63"/>
      <c r="CN91" s="63"/>
      <c r="CO91" s="63"/>
      <c r="CP91" s="63"/>
      <c r="CQ91" s="63"/>
      <c r="CR91" s="63"/>
      <c r="CS91" s="63"/>
      <c r="CT91" s="63"/>
      <c r="CU91" s="63"/>
      <c r="CV91" s="63"/>
      <c r="CW91" s="63"/>
      <c r="CX91" s="63"/>
      <c r="CY91" s="63"/>
      <c r="CZ91" s="63"/>
      <c r="DA91" s="63"/>
      <c r="DB91" s="63"/>
      <c r="DC91" s="63"/>
      <c r="DD91" s="63"/>
      <c r="DE91" s="63"/>
      <c r="DF91" s="63"/>
      <c r="DG91" s="63"/>
      <c r="DH91" s="63"/>
      <c r="DI91" s="63"/>
      <c r="DJ91" s="63"/>
      <c r="DK91" s="63"/>
      <c r="DL91" s="63"/>
      <c r="DM91" s="63"/>
      <c r="DN91" s="63"/>
      <c r="DO91" s="63"/>
      <c r="DP91" s="63"/>
      <c r="DQ91" s="63"/>
      <c r="DR91" s="63"/>
      <c r="DS91" s="63"/>
      <c r="DT91" s="63"/>
      <c r="DU91" s="63"/>
      <c r="DV91" s="63"/>
      <c r="DW91" s="63"/>
      <c r="DX91" s="63"/>
      <c r="DY91" s="63"/>
      <c r="DZ91" s="63"/>
      <c r="EA91" s="63"/>
      <c r="EB91" s="63"/>
      <c r="EC91" s="63"/>
      <c r="ED91" s="63"/>
      <c r="EE91" s="63"/>
      <c r="EF91" s="63"/>
      <c r="EG91" s="63"/>
      <c r="EH91" s="63"/>
      <c r="EI91" s="63"/>
      <c r="EJ91" s="63"/>
      <c r="EK91" s="63"/>
      <c r="EL91" s="63"/>
      <c r="EM91" s="63"/>
      <c r="EN91" s="63"/>
      <c r="EO91" s="63"/>
      <c r="EP91" s="63"/>
      <c r="EQ91" s="63"/>
      <c r="ER91" s="63"/>
      <c r="ES91" s="63"/>
      <c r="ET91" s="63"/>
      <c r="EU91" s="63"/>
      <c r="EV91" s="63"/>
      <c r="EW91" s="63"/>
      <c r="EX91" s="63"/>
      <c r="EY91" s="63"/>
      <c r="EZ91" s="63"/>
      <c r="FA91" s="63"/>
      <c r="FB91" s="63"/>
      <c r="FC91" s="63"/>
      <c r="FD91" s="63"/>
      <c r="FE91" s="63"/>
      <c r="FF91" s="63"/>
      <c r="FG91" s="63"/>
      <c r="FH91" s="63"/>
      <c r="FI91" s="63"/>
      <c r="FJ91" s="63"/>
      <c r="FK91" s="63"/>
      <c r="FL91" s="63"/>
      <c r="FM91" s="63"/>
      <c r="FN91" s="63"/>
      <c r="FO91" s="63"/>
      <c r="FP91" s="63"/>
      <c r="FQ91" s="63"/>
      <c r="FR91" s="63"/>
      <c r="FS91" s="63"/>
      <c r="FT91" s="63"/>
      <c r="FU91" s="63"/>
      <c r="FV91" s="63"/>
      <c r="FW91" s="63"/>
      <c r="FX91" s="63"/>
      <c r="FY91" s="63"/>
      <c r="FZ91" s="63"/>
      <c r="GA91" s="63"/>
      <c r="GB91" s="63"/>
      <c r="GC91" s="63"/>
      <c r="GD91" s="63"/>
      <c r="GE91" s="63"/>
      <c r="GF91" s="63"/>
      <c r="GG91" s="63"/>
      <c r="GH91" s="63"/>
      <c r="GI91" s="63"/>
      <c r="GJ91" s="63"/>
      <c r="GK91" s="63"/>
      <c r="GL91" s="63"/>
      <c r="GM91" s="63"/>
      <c r="GN91" s="63"/>
      <c r="GO91" s="63"/>
      <c r="GP91" s="63"/>
      <c r="GQ91" s="63"/>
      <c r="GR91" s="63"/>
      <c r="GS91" s="63"/>
      <c r="GT91" s="63"/>
      <c r="GU91" s="63"/>
      <c r="GV91" s="63"/>
      <c r="GW91" s="63"/>
      <c r="GX91" s="63"/>
      <c r="GY91" s="63"/>
      <c r="GZ91" s="63"/>
      <c r="HA91" s="63"/>
      <c r="HB91" s="63"/>
      <c r="HC91" s="63"/>
      <c r="HD91" s="63"/>
      <c r="HE91" s="63"/>
      <c r="HF91" s="63"/>
      <c r="HG91" s="63"/>
      <c r="HH91" s="63"/>
      <c r="HI91" s="63"/>
      <c r="HJ91" s="63"/>
      <c r="HK91" s="63"/>
      <c r="HL91" s="63"/>
      <c r="HM91" s="63"/>
      <c r="HN91" s="63"/>
      <c r="HO91" s="63"/>
      <c r="HP91" s="63"/>
      <c r="HQ91" s="63"/>
      <c r="HR91" s="63"/>
      <c r="HS91" s="63"/>
      <c r="HT91" s="63"/>
      <c r="HU91" s="63"/>
      <c r="HV91" s="63"/>
      <c r="HW91" s="63"/>
      <c r="HX91" s="63"/>
      <c r="HY91" s="63"/>
      <c r="HZ91" s="63"/>
      <c r="IA91" s="63"/>
      <c r="IB91" s="63"/>
      <c r="IC91" s="63"/>
      <c r="ID91" s="63"/>
      <c r="IE91" s="63"/>
      <c r="IF91" s="63"/>
      <c r="IG91" s="63"/>
      <c r="IH91" s="63"/>
      <c r="II91" s="63"/>
      <c r="IJ91" s="63"/>
      <c r="IK91" s="63"/>
      <c r="IL91" s="63"/>
      <c r="IM91" s="63"/>
      <c r="IN91" s="63"/>
      <c r="IO91" s="63"/>
      <c r="IP91" s="63"/>
      <c r="IQ91" s="63"/>
      <c r="IR91" s="63"/>
      <c r="IS91" s="63"/>
      <c r="IT91" s="63"/>
      <c r="IU91" s="63"/>
      <c r="IV91" s="63"/>
      <c r="IW91" s="63"/>
      <c r="IX91" s="63"/>
      <c r="IY91" s="63"/>
      <c r="IZ91" s="63"/>
      <c r="JA91" s="63"/>
      <c r="JB91" s="63"/>
      <c r="JC91" s="63"/>
      <c r="JD91" s="63"/>
      <c r="JE91" s="63"/>
      <c r="JF91" s="63"/>
      <c r="JG91" s="63"/>
      <c r="JH91" s="63"/>
      <c r="JI91" s="63"/>
      <c r="JJ91" s="63"/>
      <c r="JK91" s="63"/>
      <c r="JL91" s="63"/>
      <c r="JM91" s="63"/>
      <c r="JN91" s="63"/>
      <c r="JO91" s="63"/>
      <c r="JP91" s="63"/>
      <c r="JQ91" s="63"/>
      <c r="JR91" s="63"/>
      <c r="JS91" s="63"/>
      <c r="JT91" s="63"/>
      <c r="JU91" s="63"/>
      <c r="JV91" s="63"/>
      <c r="JW91" s="63"/>
      <c r="JX91" s="63"/>
      <c r="JY91" s="63"/>
      <c r="JZ91" s="63"/>
      <c r="KA91" s="63"/>
      <c r="KB91" s="63"/>
      <c r="KC91" s="63"/>
      <c r="KD91" s="63"/>
      <c r="KE91" s="63"/>
      <c r="KF91" s="63"/>
      <c r="KG91" s="63"/>
      <c r="KH91" s="63"/>
      <c r="KI91" s="63"/>
      <c r="KJ91" s="63"/>
      <c r="KK91" s="63"/>
      <c r="KL91" s="63"/>
      <c r="KM91" s="63"/>
      <c r="KN91" s="63"/>
      <c r="KO91" s="47"/>
      <c r="KP91" s="47"/>
      <c r="KQ91" s="47"/>
      <c r="KR91" s="122"/>
      <c r="KS91" s="122"/>
      <c r="KT91" s="49"/>
      <c r="KU91" s="50"/>
      <c r="KV91" s="51"/>
    </row>
    <row r="92" spans="2:308" ht="11.15" hidden="1" customHeight="1" x14ac:dyDescent="0.35">
      <c r="B92" s="525"/>
      <c r="C92" s="153"/>
      <c r="D92" s="153"/>
      <c r="E92" s="153"/>
      <c r="F92" s="153"/>
      <c r="G92" s="153"/>
      <c r="H92" s="153"/>
      <c r="I92" s="153"/>
      <c r="J92" s="153"/>
      <c r="K92" s="153"/>
      <c r="L92" s="153"/>
      <c r="M92" s="153"/>
      <c r="N92" s="153"/>
      <c r="O92" s="153"/>
      <c r="P92" s="153"/>
      <c r="Q92" s="153"/>
      <c r="R92" s="153"/>
      <c r="S92" s="153"/>
      <c r="T92" s="153"/>
      <c r="U92" s="541"/>
    </row>
    <row r="93" spans="2:308" ht="13" customHeight="1" x14ac:dyDescent="0.35">
      <c r="B93" s="542"/>
      <c r="C93" s="543"/>
      <c r="D93" s="543"/>
      <c r="E93" s="543"/>
      <c r="F93" s="543"/>
      <c r="G93" s="543"/>
      <c r="H93" s="543"/>
      <c r="I93" s="543"/>
      <c r="J93" s="543"/>
      <c r="K93" s="543"/>
      <c r="L93" s="543"/>
      <c r="M93" s="543"/>
      <c r="N93" s="543"/>
      <c r="O93" s="543"/>
      <c r="P93" s="543"/>
      <c r="Q93" s="543"/>
      <c r="R93" s="543"/>
      <c r="S93" s="543"/>
      <c r="T93" s="543"/>
      <c r="U93" s="544"/>
    </row>
    <row r="94" spans="2:308" ht="40.5" customHeight="1" x14ac:dyDescent="0.35">
      <c r="J94" s="215"/>
    </row>
    <row r="95" spans="2:308" ht="42" customHeight="1" x14ac:dyDescent="0.35">
      <c r="C95" s="569"/>
      <c r="D95" s="569"/>
      <c r="E95" s="569"/>
      <c r="G95" s="569"/>
      <c r="H95" s="569"/>
      <c r="I95" s="89"/>
      <c r="J95" s="569"/>
      <c r="K95" s="569"/>
      <c r="L95" s="569"/>
      <c r="M95" s="89"/>
    </row>
    <row r="135" spans="9:18" ht="34" customHeight="1" x14ac:dyDescent="0.35">
      <c r="I135" s="569"/>
      <c r="J135" s="569"/>
      <c r="K135" s="569"/>
      <c r="L135" s="569"/>
      <c r="O135" s="569"/>
      <c r="P135" s="569"/>
      <c r="Q135" s="569"/>
      <c r="R135" s="569"/>
    </row>
  </sheetData>
  <sheetProtection algorithmName="SHA-512" hashValue="NwWL+2wlEFlBIHjiWyv8jv78nHdGwF1+OB33l1P3DfE2g9GTwblU1OnvrsQ069nj0Geoa6nUjFL5/WzPgIRMLg==" saltValue="vS5YAGTtwsS2QaWj4ni6ww==" spinCount="100000" sheet="1" objects="1" scenarios="1" selectLockedCells="1"/>
  <customSheetViews>
    <customSheetView guid="{A80F7869-A93A-4117-BD30-1745F1AC745F}" showPageBreaks="1" topLeftCell="A4">
      <selection activeCell="N25" sqref="N25:R27"/>
    </customSheetView>
  </customSheetViews>
  <mergeCells count="43">
    <mergeCell ref="I135:L135"/>
    <mergeCell ref="O135:R135"/>
    <mergeCell ref="N6:O18"/>
    <mergeCell ref="L24:M24"/>
    <mergeCell ref="C23:S23"/>
    <mergeCell ref="N24:S24"/>
    <mergeCell ref="B40:C50"/>
    <mergeCell ref="B72:B87"/>
    <mergeCell ref="B55:B68"/>
    <mergeCell ref="B88:B90"/>
    <mergeCell ref="R6:S18"/>
    <mergeCell ref="C95:E95"/>
    <mergeCell ref="G95:H95"/>
    <mergeCell ref="J95:L95"/>
    <mergeCell ref="C7:E7"/>
    <mergeCell ref="C8:E8"/>
    <mergeCell ref="T6:U18"/>
    <mergeCell ref="W55:Y55"/>
    <mergeCell ref="W40:Y40"/>
    <mergeCell ref="C16:E16"/>
    <mergeCell ref="C17:E17"/>
    <mergeCell ref="C18:E18"/>
    <mergeCell ref="B20:E20"/>
    <mergeCell ref="B19:E19"/>
    <mergeCell ref="P6:Q18"/>
    <mergeCell ref="L6:M18"/>
    <mergeCell ref="N19:U21"/>
    <mergeCell ref="C9:E9"/>
    <mergeCell ref="C15:E15"/>
    <mergeCell ref="I6:J6"/>
    <mergeCell ref="C6:D6"/>
    <mergeCell ref="F6:H6"/>
    <mergeCell ref="C36:S37"/>
    <mergeCell ref="B2:Q2"/>
    <mergeCell ref="B3:Q3"/>
    <mergeCell ref="B21:M21"/>
    <mergeCell ref="C24:D24"/>
    <mergeCell ref="E24:F24"/>
    <mergeCell ref="B6:B12"/>
    <mergeCell ref="B5:M5"/>
    <mergeCell ref="C10:E10"/>
    <mergeCell ref="C11:E11"/>
    <mergeCell ref="C12:E12"/>
  </mergeCells>
  <phoneticPr fontId="21" type="noConversion"/>
  <dataValidations xWindow="1505" yWindow="724" count="11">
    <dataValidation type="list" allowBlank="1" showInputMessage="1" showErrorMessage="1" sqref="Q54:Q59" xr:uid="{A773CCAA-C438-4C0B-A8D6-5EA1ABD6F1F5}">
      <formula1>#REF!</formula1>
    </dataValidation>
    <dataValidation type="list" allowBlank="1" showInputMessage="1" showErrorMessage="1" sqref="I6 I24" xr:uid="{E99D0231-2929-4A10-82AD-83937B198809}">
      <formula1>$T$57:$T$62</formula1>
    </dataValidation>
    <dataValidation type="list" allowBlank="1" showInputMessage="1" showErrorMessage="1" sqref="G24 G10:K10" xr:uid="{65425D0F-B8F3-4FC5-982D-C9230E70D2D2}">
      <formula1>$S$57:$S$66</formula1>
    </dataValidation>
    <dataValidation type="list" allowBlank="1" showInputMessage="1" showErrorMessage="1" sqref="C32:C35 G9:K9" xr:uid="{1DCFE231-2415-4116-8AFE-F40A3778BD31}">
      <formula1>$R$57:$R$62</formula1>
    </dataValidation>
    <dataValidation type="list" allowBlank="1" showInputMessage="1" showErrorMessage="1" promptTitle="PRINT SIZE" prompt="SELECT PRINT SIZE FROM DROP DOWN LIST" sqref="F9 C31" xr:uid="{FFA63625-81E3-4CAE-89A8-6048E6D97219}">
      <formula1>$R$57:$R$62</formula1>
    </dataValidation>
    <dataValidation type="list" allowBlank="1" showInputMessage="1" showErrorMessage="1" promptTitle="NUMBER OF COLOURS" prompt="SELECT THE NUMBER OF INK COLOURS FROM DROP DOWN LIST" sqref="F10" xr:uid="{17F5F3D8-D750-4140-8872-E2E911EC8634}">
      <formula1>$S$57:$S$66</formula1>
    </dataValidation>
    <dataValidation type="list" allowBlank="1" showInputMessage="1" showErrorMessage="1" sqref="F12" xr:uid="{DE6A97F2-1038-4C59-8B18-1AA0759D9BED}">
      <formula1>ADDSCREEB</formula1>
    </dataValidation>
    <dataValidation type="list" allowBlank="1" showInputMessage="1" showErrorMessage="1" sqref="B19:B20 C17:E18" xr:uid="{57316D96-6958-4432-BB10-00AA502E05A8}">
      <formula1>BREAKDOWN</formula1>
    </dataValidation>
    <dataValidation type="list" allowBlank="1" showInputMessage="1" showErrorMessage="1" sqref="K24 F11:K11" xr:uid="{544B0D35-85DE-4616-A386-8208CF42C23F}">
      <formula1>PRINTSCREEN</formula1>
    </dataValidation>
    <dataValidation type="list" allowBlank="1" showInputMessage="1" showErrorMessage="1" sqref="Q39" xr:uid="{EC041839-3062-41A5-B837-F0D2D2FCBC6D}">
      <formula1>#REF!</formula1>
    </dataValidation>
    <dataValidation type="list" allowBlank="1" showInputMessage="1" showErrorMessage="1" sqref="G12:K12" xr:uid="{A30C1FBD-1014-4EA6-AECE-22EC28A310CF}">
      <formula1>$T$66:$T$67</formula1>
    </dataValidation>
  </dataValidations>
  <pageMargins left="0.7" right="0.7" top="0.75" bottom="0.75" header="0.3" footer="0.3"/>
  <pageSetup orientation="portrait" horizontalDpi="360" verticalDpi="36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A4C70-7B5F-4EFD-AA9B-C04EE84C44BE}">
  <sheetPr>
    <tabColor theme="9" tint="0.39997558519241921"/>
  </sheetPr>
  <dimension ref="B1:LK245"/>
  <sheetViews>
    <sheetView showGridLines="0" showRowColHeaders="0" topLeftCell="A2" zoomScaleNormal="100" workbookViewId="0">
      <selection activeCell="D6" sqref="D6"/>
    </sheetView>
  </sheetViews>
  <sheetFormatPr defaultColWidth="8.7265625" defaultRowHeight="14.5" x14ac:dyDescent="0.35"/>
  <cols>
    <col min="2" max="2" width="10.81640625" customWidth="1"/>
    <col min="3" max="5" width="11.54296875" customWidth="1"/>
    <col min="6" max="7" width="13.453125" customWidth="1"/>
    <col min="8" max="9" width="11.54296875" customWidth="1"/>
    <col min="10" max="10" width="0.81640625" customWidth="1"/>
    <col min="11" max="12" width="14" customWidth="1"/>
    <col min="13" max="13" width="13" customWidth="1"/>
    <col min="14" max="14" width="2.26953125" customWidth="1"/>
    <col min="15" max="16" width="10" customWidth="1"/>
    <col min="17" max="18" width="14.81640625" customWidth="1"/>
    <col min="19" max="19" width="2.26953125" customWidth="1"/>
    <col min="20" max="23" width="12.26953125" customWidth="1"/>
    <col min="24" max="24" width="11.453125" customWidth="1"/>
    <col min="25" max="25" width="15.26953125" customWidth="1"/>
  </cols>
  <sheetData>
    <row r="1" spans="2:23" s="1" customFormat="1" ht="39.65" hidden="1" customHeight="1" thickBot="1" x14ac:dyDescent="0.4">
      <c r="B1" s="724" t="s">
        <v>362</v>
      </c>
      <c r="C1" s="725"/>
      <c r="D1" s="725"/>
      <c r="E1" s="725"/>
      <c r="F1" s="138">
        <f>'READ THIS FIRST'!F3</f>
        <v>0.35</v>
      </c>
      <c r="G1" s="726" t="s">
        <v>363</v>
      </c>
      <c r="H1" s="726"/>
      <c r="I1" s="726"/>
      <c r="J1" s="338"/>
      <c r="K1" s="139">
        <f>'READ THIS FIRST'!J3</f>
        <v>0</v>
      </c>
      <c r="L1" s="140">
        <f>(100-K1)/100</f>
        <v>1</v>
      </c>
      <c r="M1" s="141" t="s">
        <v>827</v>
      </c>
      <c r="N1" s="142"/>
      <c r="O1" s="142"/>
      <c r="P1"/>
      <c r="Q1"/>
      <c r="R1"/>
      <c r="S1"/>
      <c r="T1"/>
      <c r="U1"/>
      <c r="V1"/>
    </row>
    <row r="2" spans="2:23" ht="16.5" customHeight="1" x14ac:dyDescent="0.35">
      <c r="B2" s="602" t="s">
        <v>364</v>
      </c>
      <c r="C2" s="602"/>
      <c r="D2" s="602"/>
      <c r="E2" s="602"/>
      <c r="F2" s="602"/>
      <c r="G2" s="602"/>
      <c r="H2" s="602"/>
      <c r="I2" s="602"/>
      <c r="J2" s="602"/>
      <c r="K2" s="602"/>
      <c r="L2" s="602"/>
      <c r="M2" s="602"/>
      <c r="N2" s="602"/>
      <c r="O2" s="602"/>
      <c r="P2" s="602"/>
      <c r="Q2" s="602"/>
      <c r="R2" s="602"/>
      <c r="S2" s="602"/>
      <c r="T2" s="248"/>
      <c r="U2" s="248"/>
      <c r="V2" s="248"/>
      <c r="W2" s="248"/>
    </row>
    <row r="3" spans="2:23" ht="16.5" customHeight="1" x14ac:dyDescent="0.35">
      <c r="B3" s="727" t="s">
        <v>862</v>
      </c>
      <c r="C3" s="727"/>
      <c r="D3" s="727"/>
      <c r="E3" s="727"/>
      <c r="F3" s="727"/>
      <c r="G3" s="727"/>
      <c r="H3" s="727"/>
      <c r="I3" s="727"/>
      <c r="J3" s="727"/>
      <c r="K3" s="727"/>
      <c r="L3" s="727"/>
      <c r="M3" s="727"/>
      <c r="N3" s="727"/>
      <c r="O3" s="727"/>
      <c r="P3" s="727"/>
      <c r="Q3" s="727"/>
      <c r="R3" s="727"/>
      <c r="S3" s="727"/>
      <c r="T3" s="248"/>
      <c r="U3" s="248"/>
      <c r="V3" s="248"/>
      <c r="W3" s="248"/>
    </row>
    <row r="4" spans="2:23" ht="9.75" customHeight="1" thickBot="1" x14ac:dyDescent="0.4">
      <c r="B4" s="143"/>
      <c r="C4" s="143"/>
      <c r="D4" s="143"/>
      <c r="E4" s="143"/>
      <c r="F4" s="143"/>
      <c r="G4" s="143"/>
      <c r="H4" s="143"/>
      <c r="I4" s="143"/>
      <c r="J4" s="143"/>
      <c r="K4" s="143"/>
      <c r="L4" s="143"/>
      <c r="M4" s="143"/>
    </row>
    <row r="5" spans="2:23" s="145" customFormat="1" ht="30.75" customHeight="1" thickBot="1" x14ac:dyDescent="0.4">
      <c r="B5" s="672" t="s">
        <v>995</v>
      </c>
      <c r="C5" s="673"/>
      <c r="D5" s="673"/>
      <c r="E5" s="673"/>
      <c r="F5" s="673"/>
      <c r="G5" s="673"/>
      <c r="H5" s="673"/>
      <c r="I5" s="673"/>
      <c r="J5" s="306"/>
      <c r="L5" s="144"/>
    </row>
    <row r="6" spans="2:23" ht="49" customHeight="1" x14ac:dyDescent="0.35">
      <c r="B6" s="683" t="s">
        <v>860</v>
      </c>
      <c r="C6" s="266" t="s">
        <v>1105</v>
      </c>
      <c r="D6" s="267">
        <v>100</v>
      </c>
      <c r="E6" s="266" t="s">
        <v>1106</v>
      </c>
      <c r="F6" s="737" t="s">
        <v>979</v>
      </c>
      <c r="G6" s="737"/>
      <c r="H6" s="680"/>
      <c r="I6" s="680"/>
      <c r="J6" s="216"/>
      <c r="K6" s="651" t="s">
        <v>1107</v>
      </c>
      <c r="L6" s="652"/>
      <c r="M6" s="618" t="s">
        <v>1108</v>
      </c>
      <c r="N6" s="651"/>
      <c r="O6" s="652"/>
      <c r="P6" s="618" t="s">
        <v>1109</v>
      </c>
      <c r="Q6" s="619"/>
    </row>
    <row r="7" spans="2:23" ht="21.75" customHeight="1" x14ac:dyDescent="0.35">
      <c r="B7" s="683"/>
      <c r="C7" s="680"/>
      <c r="D7" s="680"/>
      <c r="E7" s="680"/>
      <c r="F7" s="334" t="s">
        <v>906</v>
      </c>
      <c r="G7" s="334" t="s">
        <v>907</v>
      </c>
      <c r="H7" s="680"/>
      <c r="I7" s="680"/>
      <c r="J7" s="307"/>
      <c r="K7" s="653"/>
      <c r="L7" s="654"/>
      <c r="M7" s="666"/>
      <c r="N7" s="653"/>
      <c r="O7" s="654"/>
      <c r="P7" s="620"/>
      <c r="Q7" s="621"/>
    </row>
    <row r="8" spans="2:23" ht="22.5" customHeight="1" x14ac:dyDescent="0.35">
      <c r="B8" s="683"/>
      <c r="C8" s="681" t="s">
        <v>697</v>
      </c>
      <c r="D8" s="681"/>
      <c r="E8" s="681"/>
      <c r="F8" s="268" t="s">
        <v>14</v>
      </c>
      <c r="G8" s="268" t="s">
        <v>14</v>
      </c>
      <c r="H8" s="680"/>
      <c r="I8" s="680"/>
      <c r="J8" s="308"/>
      <c r="K8" s="653"/>
      <c r="L8" s="654"/>
      <c r="M8" s="666"/>
      <c r="N8" s="653"/>
      <c r="O8" s="654"/>
      <c r="P8" s="620"/>
      <c r="Q8" s="621"/>
    </row>
    <row r="9" spans="2:23" ht="22.5" customHeight="1" x14ac:dyDescent="0.35">
      <c r="B9" s="683"/>
      <c r="C9" s="682" t="s">
        <v>378</v>
      </c>
      <c r="D9" s="682"/>
      <c r="E9" s="682"/>
      <c r="F9" s="269" t="s">
        <v>85</v>
      </c>
      <c r="G9" s="269" t="s">
        <v>82</v>
      </c>
      <c r="H9" s="680"/>
      <c r="I9" s="680"/>
      <c r="J9" s="308"/>
      <c r="K9" s="653"/>
      <c r="L9" s="654"/>
      <c r="M9" s="666"/>
      <c r="N9" s="653"/>
      <c r="O9" s="654"/>
      <c r="P9" s="620"/>
      <c r="Q9" s="621"/>
    </row>
    <row r="10" spans="2:23" ht="22.5" customHeight="1" x14ac:dyDescent="0.35">
      <c r="B10" s="683"/>
      <c r="C10" s="735" t="s">
        <v>1103</v>
      </c>
      <c r="D10" s="735"/>
      <c r="E10" s="735"/>
      <c r="F10" s="270" t="s">
        <v>79</v>
      </c>
      <c r="G10" s="270" t="s">
        <v>500</v>
      </c>
      <c r="H10" s="680"/>
      <c r="I10" s="680"/>
      <c r="J10" s="308"/>
      <c r="K10" s="653"/>
      <c r="L10" s="654"/>
      <c r="M10" s="666"/>
      <c r="N10" s="653"/>
      <c r="O10" s="654"/>
      <c r="P10" s="620"/>
      <c r="Q10" s="621"/>
    </row>
    <row r="11" spans="2:23" ht="22.5" customHeight="1" x14ac:dyDescent="0.35">
      <c r="B11" s="683"/>
      <c r="C11" s="735" t="s">
        <v>1104</v>
      </c>
      <c r="D11" s="735"/>
      <c r="E11" s="735"/>
      <c r="F11" s="270" t="s">
        <v>379</v>
      </c>
      <c r="G11" s="270" t="s">
        <v>379</v>
      </c>
      <c r="H11" s="680"/>
      <c r="I11" s="680"/>
      <c r="J11" s="308"/>
      <c r="K11" s="653"/>
      <c r="L11" s="654"/>
      <c r="M11" s="666"/>
      <c r="N11" s="653"/>
      <c r="O11" s="654"/>
      <c r="P11" s="620"/>
      <c r="Q11" s="621"/>
    </row>
    <row r="12" spans="2:23" s="149" customFormat="1" ht="28.5" hidden="1" customHeight="1" x14ac:dyDescent="0.35">
      <c r="B12" s="303" t="s">
        <v>381</v>
      </c>
      <c r="C12" s="272"/>
      <c r="D12" s="272"/>
      <c r="E12" s="272"/>
      <c r="F12" s="273" t="str">
        <f>F6&amp;F8&amp;F9</f>
        <v>HEAVY COTTON, DARK CALICOA45 COLOURS</v>
      </c>
      <c r="G12" s="273" t="str">
        <f>$F$6&amp;G8&amp;G9</f>
        <v>HEAVY COTTON, DARK CALICOA42 COLOURS</v>
      </c>
      <c r="H12" s="680"/>
      <c r="I12" s="680"/>
      <c r="J12" s="309"/>
      <c r="K12" s="653"/>
      <c r="L12" s="654"/>
      <c r="M12" s="666"/>
      <c r="N12" s="653"/>
      <c r="O12" s="654"/>
      <c r="P12" s="620"/>
      <c r="Q12" s="621"/>
    </row>
    <row r="13" spans="2:23" s="149" customFormat="1" ht="42.65" hidden="1" customHeight="1" x14ac:dyDescent="0.35">
      <c r="B13" s="303" t="s">
        <v>381</v>
      </c>
      <c r="C13" s="271"/>
      <c r="D13" s="271"/>
      <c r="E13" s="271"/>
      <c r="F13" s="274"/>
      <c r="G13" s="274"/>
      <c r="H13" s="680"/>
      <c r="I13" s="680"/>
      <c r="J13" s="309"/>
      <c r="K13" s="653"/>
      <c r="L13" s="654"/>
      <c r="M13" s="666"/>
      <c r="N13" s="653"/>
      <c r="O13" s="654"/>
      <c r="P13" s="620"/>
      <c r="Q13" s="621"/>
    </row>
    <row r="14" spans="2:23" s="149" customFormat="1" ht="26.5" hidden="1" customHeight="1" x14ac:dyDescent="0.35">
      <c r="B14" s="303" t="s">
        <v>381</v>
      </c>
      <c r="C14" s="736" t="s">
        <v>382</v>
      </c>
      <c r="D14" s="736"/>
      <c r="E14" s="736"/>
      <c r="F14" s="275">
        <f>INDEX(TOTESFILMPRICING,MATCH(F10,TOTESFILMOPTIONS,0),MATCH(F12,TOTESFILMCOLOURS,0))</f>
        <v>232.14750000000004</v>
      </c>
      <c r="G14" s="275">
        <f>INDEX(TOTESFILMPRICING,MATCH(G10,TOTESFILMOPTIONS,0),MATCH(G12,TOTESFILMCOLOURS,0))</f>
        <v>46.429500000000004</v>
      </c>
      <c r="H14" s="680"/>
      <c r="I14" s="680"/>
      <c r="J14" s="309"/>
      <c r="K14" s="653"/>
      <c r="L14" s="654"/>
      <c r="M14" s="666"/>
      <c r="N14" s="653"/>
      <c r="O14" s="654"/>
      <c r="P14" s="620"/>
      <c r="Q14" s="621"/>
    </row>
    <row r="15" spans="2:23" s="149" customFormat="1" ht="26.5" hidden="1" customHeight="1" x14ac:dyDescent="0.35">
      <c r="B15" s="303" t="s">
        <v>381</v>
      </c>
      <c r="C15" s="732" t="s">
        <v>383</v>
      </c>
      <c r="D15" s="732"/>
      <c r="E15" s="732"/>
      <c r="F15" s="275">
        <f>INDEX(UNDERBASE,MATCH(F11,ADDSCREEB,0),MATCH(F8,SCREENSIZE,0))</f>
        <v>0</v>
      </c>
      <c r="G15" s="275">
        <f>INDEX(UNDERBASE,MATCH(G11,ADDSCREEB,0),MATCH(G8,SCREENSIZE,0))</f>
        <v>0</v>
      </c>
      <c r="H15" s="680"/>
      <c r="I15" s="680"/>
      <c r="J15" s="309"/>
      <c r="K15" s="653"/>
      <c r="L15" s="654"/>
      <c r="M15" s="666"/>
      <c r="N15" s="653"/>
      <c r="O15" s="654"/>
      <c r="P15" s="620"/>
      <c r="Q15" s="621"/>
    </row>
    <row r="16" spans="2:23" ht="21.75" customHeight="1" x14ac:dyDescent="0.35">
      <c r="B16" s="304"/>
      <c r="C16" s="733" t="s">
        <v>384</v>
      </c>
      <c r="D16" s="733"/>
      <c r="E16" s="733"/>
      <c r="F16" s="276">
        <f>INDEX(TOTESPRICING,MATCH($D$6,TOTESQTY,1),MATCH(F12,TOTESCOLOURS,0))</f>
        <v>1.5999999999999999</v>
      </c>
      <c r="G16" s="276">
        <f>INDEX(TOTESPRICING,MATCH($D$6,TOTESQTY,1),MATCH(G12,TOTESCOLOURS,0))</f>
        <v>1</v>
      </c>
      <c r="H16" s="680"/>
      <c r="I16" s="680"/>
      <c r="J16" s="309"/>
      <c r="K16" s="653"/>
      <c r="L16" s="654"/>
      <c r="M16" s="666"/>
      <c r="N16" s="653"/>
      <c r="O16" s="654"/>
      <c r="P16" s="620"/>
      <c r="Q16" s="621"/>
    </row>
    <row r="17" spans="2:28" ht="21.75" customHeight="1" thickBot="1" x14ac:dyDescent="0.4">
      <c r="B17" s="304"/>
      <c r="C17" s="682" t="s">
        <v>385</v>
      </c>
      <c r="D17" s="682"/>
      <c r="E17" s="682"/>
      <c r="F17" s="277">
        <f>F14+F15</f>
        <v>232.14750000000004</v>
      </c>
      <c r="G17" s="277">
        <f>G14+G15</f>
        <v>46.429500000000004</v>
      </c>
      <c r="H17" s="680"/>
      <c r="I17" s="680"/>
      <c r="J17" s="309"/>
      <c r="K17" s="655"/>
      <c r="L17" s="656"/>
      <c r="M17" s="667"/>
      <c r="N17" s="655"/>
      <c r="O17" s="656"/>
      <c r="P17" s="622"/>
      <c r="Q17" s="623"/>
    </row>
    <row r="18" spans="2:28" ht="27" customHeight="1" x14ac:dyDescent="0.35">
      <c r="B18" s="305"/>
      <c r="C18" s="734" t="s">
        <v>386</v>
      </c>
      <c r="D18" s="734"/>
      <c r="E18" s="734"/>
      <c r="F18" s="276">
        <f>F17/$D$6+F16</f>
        <v>3.921475</v>
      </c>
      <c r="G18" s="276">
        <f>G17/$D$6+G16</f>
        <v>1.4642950000000001</v>
      </c>
      <c r="H18" s="276">
        <f>SUM(F18:G18)</f>
        <v>5.3857699999999999</v>
      </c>
      <c r="I18" s="278" t="s">
        <v>837</v>
      </c>
      <c r="J18" s="310"/>
      <c r="K18" s="674" t="s">
        <v>1098</v>
      </c>
      <c r="L18" s="674"/>
      <c r="M18" s="674"/>
      <c r="N18" s="674"/>
      <c r="O18" s="674"/>
      <c r="P18" s="674"/>
      <c r="Q18" s="675"/>
    </row>
    <row r="19" spans="2:28" s="176" customFormat="1" ht="30.65" customHeight="1" x14ac:dyDescent="0.35">
      <c r="B19" s="728" t="s">
        <v>387</v>
      </c>
      <c r="C19" s="729"/>
      <c r="D19" s="729"/>
      <c r="E19" s="729"/>
      <c r="F19" s="279">
        <f>F18*$D$6</f>
        <v>392.14749999999998</v>
      </c>
      <c r="G19" s="279">
        <f>G18*$D$6</f>
        <v>146.42950000000002</v>
      </c>
      <c r="H19" s="280">
        <f>SUM(F19:G19)</f>
        <v>538.577</v>
      </c>
      <c r="I19" s="281" t="s">
        <v>699</v>
      </c>
      <c r="J19" s="311"/>
      <c r="K19" s="676"/>
      <c r="L19" s="676"/>
      <c r="M19" s="676"/>
      <c r="N19" s="676"/>
      <c r="O19" s="676"/>
      <c r="P19" s="676"/>
      <c r="Q19" s="677"/>
    </row>
    <row r="20" spans="2:28" ht="26.25" customHeight="1" thickBot="1" x14ac:dyDescent="0.4">
      <c r="B20" s="730" t="s">
        <v>1081</v>
      </c>
      <c r="C20" s="731"/>
      <c r="D20" s="731"/>
      <c r="E20" s="731"/>
      <c r="F20" s="731"/>
      <c r="G20" s="731"/>
      <c r="H20" s="731"/>
      <c r="I20" s="731"/>
      <c r="J20" s="312"/>
      <c r="K20" s="678"/>
      <c r="L20" s="678"/>
      <c r="M20" s="678"/>
      <c r="N20" s="678"/>
      <c r="O20" s="678"/>
      <c r="P20" s="678"/>
      <c r="Q20" s="679"/>
    </row>
    <row r="21" spans="2:28" ht="25" hidden="1" customHeight="1" x14ac:dyDescent="0.35">
      <c r="B21" s="336"/>
      <c r="C21" s="336"/>
      <c r="D21" s="336"/>
      <c r="E21" s="336"/>
      <c r="F21" s="336"/>
      <c r="G21" s="336"/>
      <c r="H21" s="336"/>
      <c r="I21" s="336"/>
      <c r="J21" s="336"/>
      <c r="K21" s="336"/>
      <c r="L21" s="336"/>
      <c r="M21" s="336"/>
      <c r="N21" s="336"/>
      <c r="O21" s="336"/>
      <c r="P21" s="75"/>
      <c r="Q21" s="75"/>
      <c r="R21" s="333"/>
    </row>
    <row r="22" spans="2:28" ht="29.15" hidden="1" customHeight="1" x14ac:dyDescent="0.35">
      <c r="B22" s="336"/>
      <c r="C22" s="722" t="s">
        <v>994</v>
      </c>
      <c r="D22" s="723"/>
      <c r="E22" s="723"/>
      <c r="F22" s="723"/>
      <c r="G22" s="723"/>
      <c r="H22" s="723"/>
      <c r="I22" s="723"/>
      <c r="J22" s="723"/>
      <c r="K22" s="723"/>
      <c r="L22" s="723"/>
      <c r="M22" s="723"/>
      <c r="N22" s="723"/>
      <c r="O22" s="723"/>
      <c r="P22" s="723"/>
      <c r="Q22" s="723"/>
      <c r="R22" s="723"/>
      <c r="S22" s="723"/>
      <c r="T22" s="723"/>
    </row>
    <row r="23" spans="2:28" ht="34.5" hidden="1" customHeight="1" x14ac:dyDescent="0.35">
      <c r="B23" s="336"/>
      <c r="C23" s="710"/>
      <c r="D23" s="710"/>
      <c r="E23" s="711" t="s">
        <v>366</v>
      </c>
      <c r="F23" s="711"/>
      <c r="G23" s="349" t="s">
        <v>84</v>
      </c>
      <c r="H23" s="335" t="s">
        <v>367</v>
      </c>
      <c r="I23" s="349" t="s">
        <v>365</v>
      </c>
      <c r="J23" s="349"/>
      <c r="K23" s="212" t="s">
        <v>1082</v>
      </c>
      <c r="L23" s="345" t="s">
        <v>79</v>
      </c>
      <c r="M23" s="710" t="s">
        <v>1085</v>
      </c>
      <c r="N23" s="712"/>
      <c r="O23" s="713" t="s">
        <v>1086</v>
      </c>
      <c r="P23" s="714"/>
      <c r="Q23" s="714"/>
      <c r="R23" s="714"/>
      <c r="S23" s="714"/>
      <c r="T23" s="714"/>
    </row>
    <row r="24" spans="2:28" s="162" customFormat="1" ht="19.5" hidden="1" customHeight="1" x14ac:dyDescent="0.35">
      <c r="B24" s="213" t="s">
        <v>785</v>
      </c>
      <c r="C24" s="350"/>
      <c r="D24" s="214">
        <f t="shared" ref="D24:T24" si="0">INDEX(SCREENCOST,MATCH($L$23,PRINTSCREEN,0),MATCH($U30,PRINTCOLOURS,0))</f>
        <v>111.43600000000001</v>
      </c>
      <c r="E24" s="214">
        <f t="shared" si="0"/>
        <v>111.43600000000001</v>
      </c>
      <c r="F24" s="214">
        <f t="shared" si="0"/>
        <v>111.43600000000001</v>
      </c>
      <c r="G24" s="214">
        <f t="shared" si="0"/>
        <v>111.43600000000001</v>
      </c>
      <c r="H24" s="214">
        <f t="shared" si="0"/>
        <v>111.43600000000001</v>
      </c>
      <c r="I24" s="214">
        <f t="shared" si="0"/>
        <v>111.43600000000001</v>
      </c>
      <c r="J24" s="214"/>
      <c r="K24" s="214">
        <f t="shared" si="0"/>
        <v>111.43600000000001</v>
      </c>
      <c r="L24" s="214">
        <f t="shared" si="0"/>
        <v>111.43600000000001</v>
      </c>
      <c r="M24" s="214">
        <f t="shared" si="0"/>
        <v>111.43600000000001</v>
      </c>
      <c r="N24" s="214">
        <f t="shared" si="0"/>
        <v>111.43600000000001</v>
      </c>
      <c r="O24" s="214">
        <f t="shared" si="0"/>
        <v>111.43600000000001</v>
      </c>
      <c r="P24" s="214">
        <f t="shared" si="0"/>
        <v>111.43600000000001</v>
      </c>
      <c r="Q24" s="214">
        <f t="shared" si="0"/>
        <v>111.43600000000001</v>
      </c>
      <c r="R24" s="214">
        <f t="shared" si="0"/>
        <v>111.43600000000001</v>
      </c>
      <c r="S24" s="214">
        <f t="shared" si="0"/>
        <v>111.43600000000001</v>
      </c>
      <c r="T24" s="214">
        <f t="shared" si="0"/>
        <v>111.43600000000001</v>
      </c>
    </row>
    <row r="25" spans="2:28" s="162" customFormat="1" ht="19.5" hidden="1" customHeight="1" x14ac:dyDescent="0.35">
      <c r="B25" s="213" t="s">
        <v>785</v>
      </c>
      <c r="C25" s="351"/>
      <c r="D25" s="214">
        <f t="shared" ref="D25:T25" si="1">INDEX(SCREENCOST,MATCH($L$23,PRINTSCREEN,0),MATCH($U31,PRINTCOLOURS,0))</f>
        <v>185.70500000000004</v>
      </c>
      <c r="E25" s="214">
        <f t="shared" si="1"/>
        <v>185.70500000000004</v>
      </c>
      <c r="F25" s="214">
        <f t="shared" si="1"/>
        <v>185.70500000000004</v>
      </c>
      <c r="G25" s="214">
        <f t="shared" si="1"/>
        <v>185.70500000000004</v>
      </c>
      <c r="H25" s="214">
        <f t="shared" si="1"/>
        <v>185.70500000000004</v>
      </c>
      <c r="I25" s="214">
        <f t="shared" si="1"/>
        <v>185.70500000000004</v>
      </c>
      <c r="J25" s="214"/>
      <c r="K25" s="214">
        <f t="shared" si="1"/>
        <v>185.70500000000004</v>
      </c>
      <c r="L25" s="214">
        <f t="shared" si="1"/>
        <v>185.70500000000004</v>
      </c>
      <c r="M25" s="214">
        <f t="shared" si="1"/>
        <v>185.70500000000004</v>
      </c>
      <c r="N25" s="214">
        <f t="shared" si="1"/>
        <v>185.70500000000004</v>
      </c>
      <c r="O25" s="214">
        <f t="shared" si="1"/>
        <v>185.70500000000004</v>
      </c>
      <c r="P25" s="214">
        <f t="shared" si="1"/>
        <v>185.70500000000004</v>
      </c>
      <c r="Q25" s="214">
        <f t="shared" si="1"/>
        <v>185.70500000000004</v>
      </c>
      <c r="R25" s="214">
        <f t="shared" si="1"/>
        <v>185.70500000000004</v>
      </c>
      <c r="S25" s="214">
        <f t="shared" si="1"/>
        <v>185.70500000000004</v>
      </c>
      <c r="T25" s="214">
        <f t="shared" si="1"/>
        <v>185.70500000000004</v>
      </c>
    </row>
    <row r="26" spans="2:28" s="162" customFormat="1" ht="19.5" hidden="1" customHeight="1" x14ac:dyDescent="0.35">
      <c r="B26" s="213" t="s">
        <v>785</v>
      </c>
      <c r="C26" s="351"/>
      <c r="D26" s="214">
        <f t="shared" ref="D26:T26" si="2">INDEX(SCREENCOST,MATCH($L$23,PRINTSCREEN,0),MATCH($U32,PRINTCOLOURS,0))</f>
        <v>278.577</v>
      </c>
      <c r="E26" s="214">
        <f t="shared" si="2"/>
        <v>278.577</v>
      </c>
      <c r="F26" s="214">
        <f t="shared" si="2"/>
        <v>278.577</v>
      </c>
      <c r="G26" s="214">
        <f t="shared" si="2"/>
        <v>278.577</v>
      </c>
      <c r="H26" s="214">
        <f t="shared" si="2"/>
        <v>278.577</v>
      </c>
      <c r="I26" s="214">
        <f t="shared" si="2"/>
        <v>278.577</v>
      </c>
      <c r="J26" s="214"/>
      <c r="K26" s="214">
        <f t="shared" si="2"/>
        <v>278.577</v>
      </c>
      <c r="L26" s="214">
        <f t="shared" si="2"/>
        <v>278.577</v>
      </c>
      <c r="M26" s="214">
        <f t="shared" si="2"/>
        <v>278.577</v>
      </c>
      <c r="N26" s="214">
        <f t="shared" si="2"/>
        <v>278.577</v>
      </c>
      <c r="O26" s="214">
        <f t="shared" si="2"/>
        <v>278.577</v>
      </c>
      <c r="P26" s="214">
        <f t="shared" si="2"/>
        <v>278.577</v>
      </c>
      <c r="Q26" s="214">
        <f t="shared" si="2"/>
        <v>278.577</v>
      </c>
      <c r="R26" s="214">
        <f t="shared" si="2"/>
        <v>278.577</v>
      </c>
      <c r="S26" s="214">
        <f t="shared" si="2"/>
        <v>278.577</v>
      </c>
      <c r="T26" s="214">
        <f t="shared" si="2"/>
        <v>278.577</v>
      </c>
    </row>
    <row r="27" spans="2:28" s="162" customFormat="1" ht="19.5" hidden="1" customHeight="1" x14ac:dyDescent="0.35">
      <c r="B27" s="213" t="s">
        <v>785</v>
      </c>
      <c r="C27" s="352"/>
      <c r="D27" s="214">
        <f t="shared" ref="D27:T27" si="3">INDEX(SCREENCOST,MATCH($L$23,PRINTSCREEN,0),MATCH($U33,PRINTCOLOURS,0))</f>
        <v>241.43600000000001</v>
      </c>
      <c r="E27" s="214">
        <f t="shared" si="3"/>
        <v>241.43600000000001</v>
      </c>
      <c r="F27" s="214">
        <f t="shared" si="3"/>
        <v>241.43600000000001</v>
      </c>
      <c r="G27" s="214">
        <f t="shared" si="3"/>
        <v>241.43600000000001</v>
      </c>
      <c r="H27" s="214">
        <f t="shared" si="3"/>
        <v>241.43600000000001</v>
      </c>
      <c r="I27" s="214">
        <f t="shared" si="3"/>
        <v>241.43600000000001</v>
      </c>
      <c r="J27" s="214"/>
      <c r="K27" s="214">
        <f t="shared" si="3"/>
        <v>241.43600000000001</v>
      </c>
      <c r="L27" s="214">
        <f t="shared" si="3"/>
        <v>241.43600000000001</v>
      </c>
      <c r="M27" s="214">
        <f t="shared" si="3"/>
        <v>241.43600000000001</v>
      </c>
      <c r="N27" s="214">
        <f t="shared" si="3"/>
        <v>241.43600000000001</v>
      </c>
      <c r="O27" s="214">
        <f t="shared" si="3"/>
        <v>241.43600000000001</v>
      </c>
      <c r="P27" s="214">
        <f t="shared" si="3"/>
        <v>241.43600000000001</v>
      </c>
      <c r="Q27" s="214">
        <f t="shared" si="3"/>
        <v>241.43600000000001</v>
      </c>
      <c r="R27" s="214">
        <f t="shared" si="3"/>
        <v>241.43600000000001</v>
      </c>
      <c r="S27" s="214">
        <f t="shared" si="3"/>
        <v>241.43600000000001</v>
      </c>
      <c r="T27" s="214">
        <f t="shared" si="3"/>
        <v>241.43600000000001</v>
      </c>
    </row>
    <row r="28" spans="2:28" s="162" customFormat="1" ht="19.5" hidden="1" customHeight="1" x14ac:dyDescent="0.35">
      <c r="B28" s="213" t="s">
        <v>785</v>
      </c>
      <c r="C28" s="351"/>
      <c r="D28" s="214">
        <f t="shared" ref="D28:T28" si="4">INDEX(SCREENCOST,MATCH($L$23,PRINTSCREEN,0),MATCH($U34,PRINTCOLOURS,0))</f>
        <v>334.28199999999998</v>
      </c>
      <c r="E28" s="214">
        <f t="shared" si="4"/>
        <v>334.28199999999998</v>
      </c>
      <c r="F28" s="214">
        <f t="shared" si="4"/>
        <v>334.28199999999998</v>
      </c>
      <c r="G28" s="214">
        <f t="shared" si="4"/>
        <v>334.28199999999998</v>
      </c>
      <c r="H28" s="214">
        <f t="shared" si="4"/>
        <v>334.28199999999998</v>
      </c>
      <c r="I28" s="214">
        <f t="shared" si="4"/>
        <v>334.28199999999998</v>
      </c>
      <c r="J28" s="214"/>
      <c r="K28" s="214">
        <f t="shared" si="4"/>
        <v>334.28199999999998</v>
      </c>
      <c r="L28" s="214">
        <f t="shared" si="4"/>
        <v>334.28199999999998</v>
      </c>
      <c r="M28" s="214">
        <f t="shared" si="4"/>
        <v>334.28199999999998</v>
      </c>
      <c r="N28" s="214">
        <f t="shared" si="4"/>
        <v>334.28199999999998</v>
      </c>
      <c r="O28" s="214">
        <f t="shared" si="4"/>
        <v>334.28199999999998</v>
      </c>
      <c r="P28" s="214">
        <f t="shared" si="4"/>
        <v>334.28199999999998</v>
      </c>
      <c r="Q28" s="214">
        <f t="shared" si="4"/>
        <v>334.28199999999998</v>
      </c>
      <c r="R28" s="214">
        <f t="shared" si="4"/>
        <v>334.28199999999998</v>
      </c>
      <c r="S28" s="214">
        <f t="shared" si="4"/>
        <v>334.28199999999998</v>
      </c>
      <c r="T28" s="214">
        <f t="shared" si="4"/>
        <v>334.28199999999998</v>
      </c>
    </row>
    <row r="29" spans="2:28" ht="21" hidden="1" customHeight="1" x14ac:dyDescent="0.35">
      <c r="B29" s="336"/>
      <c r="C29" s="152"/>
      <c r="D29" s="353">
        <v>1</v>
      </c>
      <c r="E29" s="353">
        <v>5</v>
      </c>
      <c r="F29" s="353">
        <v>10</v>
      </c>
      <c r="G29" s="353">
        <v>15</v>
      </c>
      <c r="H29" s="353">
        <v>25</v>
      </c>
      <c r="I29" s="354">
        <v>50</v>
      </c>
      <c r="J29" s="354"/>
      <c r="K29" s="354">
        <v>75</v>
      </c>
      <c r="L29" s="354">
        <v>100</v>
      </c>
      <c r="M29" s="354">
        <v>250</v>
      </c>
      <c r="N29" s="354">
        <v>500</v>
      </c>
      <c r="O29" s="355">
        <v>750</v>
      </c>
      <c r="P29" s="355">
        <v>1000</v>
      </c>
      <c r="Q29" s="355">
        <v>2500</v>
      </c>
      <c r="R29" s="355">
        <v>5000</v>
      </c>
      <c r="S29" s="355">
        <v>7500</v>
      </c>
      <c r="T29" s="355">
        <v>10000</v>
      </c>
      <c r="U29" s="336"/>
      <c r="V29" s="75"/>
      <c r="W29" s="75"/>
      <c r="X29" s="333"/>
      <c r="AB29" s="203"/>
    </row>
    <row r="30" spans="2:28" ht="20.5" hidden="1" customHeight="1" x14ac:dyDescent="0.35">
      <c r="B30" s="336"/>
      <c r="C30" s="356" t="s">
        <v>12</v>
      </c>
      <c r="D30" s="74">
        <f t="shared" ref="D30:T30" si="5">(INDEX(PRINTPRICE,MATCH(D$29,PRINTQTY,1),MATCH($U30,PRINTCOLOURS,0)))+(D24/D$29)</f>
        <v>179.97186751302084</v>
      </c>
      <c r="E30" s="74">
        <f t="shared" si="5"/>
        <v>49.455110863095243</v>
      </c>
      <c r="F30" s="74">
        <f t="shared" si="5"/>
        <v>27.292824759381247</v>
      </c>
      <c r="G30" s="74">
        <f t="shared" si="5"/>
        <v>17.818984379168953</v>
      </c>
      <c r="H30" s="74">
        <f t="shared" si="5"/>
        <v>11.180646338804969</v>
      </c>
      <c r="I30" s="74">
        <f t="shared" si="5"/>
        <v>7.2908896752164516</v>
      </c>
      <c r="J30" s="74"/>
      <c r="K30" s="74">
        <f t="shared" si="5"/>
        <v>5.7223336926626471</v>
      </c>
      <c r="L30" s="74">
        <f t="shared" si="5"/>
        <v>4.491815015052846</v>
      </c>
      <c r="M30" s="74">
        <f t="shared" si="5"/>
        <v>3.4001628626266318</v>
      </c>
      <c r="N30" s="74">
        <f t="shared" si="5"/>
        <v>2.9617060586496842</v>
      </c>
      <c r="O30" s="74">
        <f t="shared" si="5"/>
        <v>2.7164233294613487</v>
      </c>
      <c r="P30" s="74">
        <f t="shared" si="5"/>
        <v>2.5322438124999995</v>
      </c>
      <c r="Q30" s="74">
        <f t="shared" si="5"/>
        <v>2.3388661851562498</v>
      </c>
      <c r="R30" s="74">
        <f t="shared" si="5"/>
        <v>2.1966625410156246</v>
      </c>
      <c r="S30" s="74">
        <f t="shared" si="5"/>
        <v>2.0805147072981769</v>
      </c>
      <c r="T30" s="74">
        <f t="shared" si="5"/>
        <v>1.9735173452666011</v>
      </c>
      <c r="U30" s="206" t="str">
        <f>C30&amp;$G$23&amp;$I$23</f>
        <v>A64 COLOURSSTANDARD</v>
      </c>
      <c r="V30" s="75"/>
      <c r="W30" s="75"/>
      <c r="X30" s="333"/>
    </row>
    <row r="31" spans="2:28" ht="20.5" hidden="1" customHeight="1" x14ac:dyDescent="0.35">
      <c r="B31" s="336"/>
      <c r="C31" s="356" t="s">
        <v>13</v>
      </c>
      <c r="D31" s="74">
        <f t="shared" ref="D31:T31" si="6">(INDEX(PRINTPRICE,MATCH(D$29,PRINTQTY,1),MATCH($U31,PRINTCOLOURS,0)))+(D25/D$29)</f>
        <v>255.01138636067714</v>
      </c>
      <c r="E31" s="74">
        <f t="shared" si="6"/>
        <v>64.818760675595243</v>
      </c>
      <c r="F31" s="74">
        <f t="shared" si="6"/>
        <v>34.918296247662497</v>
      </c>
      <c r="G31" s="74">
        <f t="shared" si="6"/>
        <v>22.912624497007499</v>
      </c>
      <c r="H31" s="74">
        <f t="shared" si="6"/>
        <v>14.287035946226844</v>
      </c>
      <c r="I31" s="74">
        <f t="shared" si="6"/>
        <v>8.8877063414664512</v>
      </c>
      <c r="J31" s="74"/>
      <c r="K31" s="74">
        <f t="shared" si="6"/>
        <v>6.8198357759959807</v>
      </c>
      <c r="L31" s="74">
        <f t="shared" si="6"/>
        <v>5.3515968958220768</v>
      </c>
      <c r="M31" s="74">
        <f t="shared" si="6"/>
        <v>3.8075176063766318</v>
      </c>
      <c r="N31" s="74">
        <f t="shared" si="6"/>
        <v>3.2122493711496842</v>
      </c>
      <c r="O31" s="74">
        <f t="shared" si="6"/>
        <v>2.9166884733415563</v>
      </c>
      <c r="P31" s="74">
        <f t="shared" si="6"/>
        <v>2.7069588647460932</v>
      </c>
      <c r="Q31" s="74">
        <f t="shared" si="6"/>
        <v>2.4637703353861484</v>
      </c>
      <c r="R31" s="74">
        <f t="shared" si="6"/>
        <v>2.3017372243003327</v>
      </c>
      <c r="S31" s="74">
        <f t="shared" si="6"/>
        <v>2.1761270797519834</v>
      </c>
      <c r="T31" s="74">
        <f t="shared" si="6"/>
        <v>2.0623685924310502</v>
      </c>
      <c r="U31" s="206" t="str">
        <f>C31&amp;$G$23&amp;$I$23</f>
        <v>A54 COLOURSSTANDARD</v>
      </c>
      <c r="V31" s="75"/>
      <c r="W31" s="75"/>
      <c r="X31" s="333"/>
    </row>
    <row r="32" spans="2:28" ht="20.5" hidden="1" customHeight="1" x14ac:dyDescent="0.35">
      <c r="B32" s="336"/>
      <c r="C32" s="356" t="s">
        <v>14</v>
      </c>
      <c r="D32" s="74">
        <f t="shared" ref="D32:T32" si="7">(INDEX(PRINTPRICE,MATCH(D$29,PRINTQTY,1),MATCH($U32,PRINTCOLOURS,0)))+(D26/D$29)</f>
        <v>355.56434993489586</v>
      </c>
      <c r="E32" s="74">
        <f t="shared" si="7"/>
        <v>87.465024613095238</v>
      </c>
      <c r="F32" s="74">
        <f t="shared" si="7"/>
        <v>45.824271868756242</v>
      </c>
      <c r="G32" s="74">
        <f t="shared" si="7"/>
        <v>29.993499001564789</v>
      </c>
      <c r="H32" s="74">
        <f t="shared" si="7"/>
        <v>18.566299502867466</v>
      </c>
      <c r="I32" s="74">
        <f t="shared" si="7"/>
        <v>11.077100150216449</v>
      </c>
      <c r="J32" s="74"/>
      <c r="K32" s="74">
        <f t="shared" si="7"/>
        <v>8.3198053593293153</v>
      </c>
      <c r="L32" s="74">
        <f t="shared" si="7"/>
        <v>6.497773245822076</v>
      </c>
      <c r="M32" s="74">
        <f t="shared" si="7"/>
        <v>4.3838089876266313</v>
      </c>
      <c r="N32" s="74">
        <f t="shared" si="7"/>
        <v>3.5874318086496846</v>
      </c>
      <c r="O32" s="74">
        <f t="shared" si="7"/>
        <v>3.2285345976905147</v>
      </c>
      <c r="P32" s="74">
        <f t="shared" si="7"/>
        <v>2.9863735332031238</v>
      </c>
      <c r="Q32" s="74">
        <f t="shared" si="7"/>
        <v>2.6777127286702465</v>
      </c>
      <c r="R32" s="74">
        <f t="shared" si="7"/>
        <v>2.4878646932576478</v>
      </c>
      <c r="S32" s="74">
        <f t="shared" si="7"/>
        <v>2.3476854285947657</v>
      </c>
      <c r="T32" s="74">
        <f t="shared" si="7"/>
        <v>2.2228724371650279</v>
      </c>
      <c r="U32" s="206" t="str">
        <f>C32&amp;$G$23&amp;$I$23</f>
        <v>A44 COLOURSSTANDARD</v>
      </c>
      <c r="V32" s="75"/>
      <c r="W32" s="75"/>
      <c r="X32" s="333"/>
    </row>
    <row r="33" spans="2:24" ht="20.5" hidden="1" customHeight="1" x14ac:dyDescent="0.35">
      <c r="B33" s="336"/>
      <c r="C33" s="356" t="s">
        <v>15</v>
      </c>
      <c r="D33" s="74">
        <f t="shared" ref="D33:T33" si="8">(INDEX(PRINTPRICE,MATCH(D$29,PRINTQTY,1),MATCH($U33,PRINTCOLOURS,0)))+(D27/D$29)</f>
        <v>336.14661337425599</v>
      </c>
      <c r="E33" s="74">
        <f t="shared" si="8"/>
        <v>95.599766454081632</v>
      </c>
      <c r="F33" s="74">
        <f t="shared" si="8"/>
        <v>50.041282366071435</v>
      </c>
      <c r="G33" s="74">
        <f t="shared" si="8"/>
        <v>31.74246907536908</v>
      </c>
      <c r="H33" s="74">
        <f t="shared" si="8"/>
        <v>21.284543813171933</v>
      </c>
      <c r="I33" s="74">
        <f t="shared" si="8"/>
        <v>13.123706600527997</v>
      </c>
      <c r="J33" s="74"/>
      <c r="K33" s="74">
        <f t="shared" si="8"/>
        <v>9.6480460875582761</v>
      </c>
      <c r="L33" s="74">
        <f t="shared" si="8"/>
        <v>7.7939318094405596</v>
      </c>
      <c r="M33" s="74">
        <f t="shared" si="8"/>
        <v>5.795939726070805</v>
      </c>
      <c r="N33" s="74">
        <f t="shared" si="8"/>
        <v>4.8197711412805955</v>
      </c>
      <c r="O33" s="74">
        <f t="shared" si="8"/>
        <v>4.2158745828543864</v>
      </c>
      <c r="P33" s="74">
        <f t="shared" si="8"/>
        <v>3.7376755447006129</v>
      </c>
      <c r="Q33" s="74">
        <f t="shared" si="8"/>
        <v>3.4100938065906639</v>
      </c>
      <c r="R33" s="74">
        <f t="shared" si="8"/>
        <v>3.1886178834299579</v>
      </c>
      <c r="S33" s="74">
        <f t="shared" si="8"/>
        <v>3.0155056159251266</v>
      </c>
      <c r="T33" s="74">
        <f t="shared" si="8"/>
        <v>2.858292041795536</v>
      </c>
      <c r="U33" s="206" t="str">
        <f>C33&amp;$G$23&amp;$I$23</f>
        <v>A34 COLOURSSTANDARD</v>
      </c>
      <c r="V33" s="75"/>
      <c r="W33" s="75"/>
      <c r="X33" s="333"/>
    </row>
    <row r="34" spans="2:24" ht="20.5" hidden="1" customHeight="1" x14ac:dyDescent="0.35">
      <c r="B34" s="336"/>
      <c r="C34" s="356" t="s">
        <v>16</v>
      </c>
      <c r="D34" s="74">
        <f t="shared" ref="D34:T34" si="9">(INDEX(PRINTPRICE,MATCH(D$29,PRINTQTY,1),MATCH($U34,PRINTCOLOURS,0)))+(D28/D$29)</f>
        <v>487.2299633091518</v>
      </c>
      <c r="E34" s="74">
        <f t="shared" si="9"/>
        <v>136.54359106717686</v>
      </c>
      <c r="F34" s="74">
        <f t="shared" si="9"/>
        <v>72.604954234827673</v>
      </c>
      <c r="G34" s="74">
        <f t="shared" si="9"/>
        <v>47.166401410267191</v>
      </c>
      <c r="H34" s="74">
        <f t="shared" si="9"/>
        <v>31.484103316039398</v>
      </c>
      <c r="I34" s="74">
        <f t="shared" si="9"/>
        <v>20.048686750744444</v>
      </c>
      <c r="J34" s="74"/>
      <c r="K34" s="74">
        <f t="shared" si="9"/>
        <v>15.303938113554256</v>
      </c>
      <c r="L34" s="74">
        <f t="shared" si="9"/>
        <v>12.434395055262637</v>
      </c>
      <c r="M34" s="74">
        <f t="shared" si="9"/>
        <v>9.4368247136974368</v>
      </c>
      <c r="N34" s="74">
        <f t="shared" si="9"/>
        <v>8.0357409499302808</v>
      </c>
      <c r="O34" s="74">
        <f t="shared" si="9"/>
        <v>7.1967678472115679</v>
      </c>
      <c r="P34" s="74">
        <f t="shared" si="9"/>
        <v>6.5383180779037362</v>
      </c>
      <c r="Q34" s="74">
        <f t="shared" si="9"/>
        <v>6.0135141352609089</v>
      </c>
      <c r="R34" s="74">
        <f t="shared" si="9"/>
        <v>5.6393363766876066</v>
      </c>
      <c r="S34" s="74">
        <f t="shared" si="9"/>
        <v>5.3384269111865592</v>
      </c>
      <c r="T34" s="74">
        <f t="shared" si="9"/>
        <v>5.0625913789605645</v>
      </c>
      <c r="U34" s="206" t="str">
        <f>C34&amp;$G$23&amp;$I$23</f>
        <v>A24 COLOURSSTANDARD</v>
      </c>
      <c r="V34" s="75"/>
      <c r="W34" s="75"/>
      <c r="X34" s="333"/>
    </row>
    <row r="35" spans="2:24" ht="13.5" hidden="1" customHeight="1" x14ac:dyDescent="0.35">
      <c r="B35" s="336"/>
      <c r="C35" s="718" t="s">
        <v>695</v>
      </c>
      <c r="D35" s="719"/>
      <c r="E35" s="719"/>
      <c r="F35" s="719"/>
      <c r="G35" s="719"/>
      <c r="H35" s="719"/>
      <c r="I35" s="719"/>
      <c r="J35" s="719"/>
      <c r="K35" s="719"/>
      <c r="L35" s="719"/>
      <c r="M35" s="719"/>
      <c r="N35" s="719"/>
      <c r="O35" s="719"/>
      <c r="P35" s="719"/>
      <c r="Q35" s="719"/>
      <c r="R35" s="719"/>
      <c r="S35" s="719"/>
      <c r="T35" s="719"/>
      <c r="U35" s="205"/>
      <c r="V35" s="75"/>
      <c r="W35" s="75"/>
      <c r="X35" s="333"/>
    </row>
    <row r="36" spans="2:24" ht="13.5" hidden="1" customHeight="1" x14ac:dyDescent="0.35">
      <c r="B36" s="336"/>
      <c r="C36" s="720"/>
      <c r="D36" s="721"/>
      <c r="E36" s="721"/>
      <c r="F36" s="721"/>
      <c r="G36" s="721"/>
      <c r="H36" s="721"/>
      <c r="I36" s="721"/>
      <c r="J36" s="721"/>
      <c r="K36" s="721"/>
      <c r="L36" s="721"/>
      <c r="M36" s="721"/>
      <c r="N36" s="721"/>
      <c r="O36" s="721"/>
      <c r="P36" s="721"/>
      <c r="Q36" s="721"/>
      <c r="R36" s="721"/>
      <c r="S36" s="721"/>
      <c r="T36" s="721"/>
      <c r="U36" s="336"/>
      <c r="V36" s="75"/>
      <c r="W36" s="75"/>
      <c r="X36" s="333"/>
    </row>
    <row r="37" spans="2:24" ht="13.5" customHeight="1" x14ac:dyDescent="0.35">
      <c r="B37" s="336"/>
      <c r="C37" s="336"/>
      <c r="D37" s="336"/>
      <c r="E37" s="336"/>
      <c r="F37" s="336"/>
      <c r="G37" s="336"/>
      <c r="H37" s="336"/>
      <c r="I37" s="336"/>
      <c r="J37" s="336"/>
      <c r="K37" s="336"/>
      <c r="L37" s="336"/>
      <c r="M37" s="336"/>
      <c r="N37" s="336"/>
      <c r="O37" s="336"/>
      <c r="P37" s="75"/>
      <c r="Q37" s="75"/>
      <c r="R37" s="333"/>
    </row>
    <row r="38" spans="2:24" ht="9" customHeight="1" thickBot="1" x14ac:dyDescent="0.4">
      <c r="B38" s="357"/>
      <c r="C38" s="357"/>
      <c r="D38" s="357"/>
      <c r="E38" s="357"/>
      <c r="F38" s="357"/>
      <c r="G38" s="357"/>
      <c r="H38" s="357"/>
      <c r="I38" s="357"/>
      <c r="J38" s="357"/>
      <c r="K38" s="357"/>
      <c r="L38" s="357"/>
      <c r="M38" s="357"/>
      <c r="N38" s="357"/>
      <c r="O38" s="357"/>
      <c r="P38" s="357"/>
      <c r="Q38" s="357"/>
      <c r="R38" s="6"/>
    </row>
    <row r="39" spans="2:24" s="358" customFormat="1" ht="25.5" customHeight="1" x14ac:dyDescent="0.6">
      <c r="C39" s="715" t="s">
        <v>871</v>
      </c>
      <c r="D39" s="716"/>
      <c r="E39" s="716"/>
      <c r="F39" s="716"/>
      <c r="G39" s="717"/>
      <c r="H39" s="359"/>
      <c r="I39" s="715" t="s">
        <v>878</v>
      </c>
      <c r="J39" s="716"/>
      <c r="K39" s="716"/>
      <c r="L39" s="716"/>
      <c r="M39" s="717"/>
      <c r="N39" s="359"/>
      <c r="O39" s="715" t="s">
        <v>904</v>
      </c>
      <c r="P39" s="716"/>
      <c r="Q39" s="716"/>
      <c r="R39" s="717"/>
      <c r="S39" s="359"/>
      <c r="T39" s="715" t="s">
        <v>369</v>
      </c>
      <c r="U39" s="716"/>
      <c r="V39" s="716"/>
      <c r="W39" s="717"/>
    </row>
    <row r="40" spans="2:24" ht="35.25" customHeight="1" x14ac:dyDescent="0.35">
      <c r="C40" s="694" t="s">
        <v>881</v>
      </c>
      <c r="D40" s="681"/>
      <c r="E40" s="681"/>
      <c r="F40" s="405">
        <v>400</v>
      </c>
      <c r="G40" s="360"/>
      <c r="H40" s="357"/>
      <c r="I40" s="361"/>
      <c r="J40" s="362"/>
      <c r="K40" s="337" t="s">
        <v>905</v>
      </c>
      <c r="L40" s="405">
        <v>100</v>
      </c>
      <c r="M40" s="360"/>
      <c r="N40" s="357"/>
      <c r="O40" s="709" t="s">
        <v>913</v>
      </c>
      <c r="P40" s="681"/>
      <c r="Q40" s="405">
        <v>200</v>
      </c>
      <c r="R40" s="360"/>
      <c r="S40" s="357"/>
      <c r="T40" s="709" t="s">
        <v>928</v>
      </c>
      <c r="U40" s="681"/>
      <c r="V40" s="405">
        <v>100</v>
      </c>
      <c r="W40" s="363"/>
    </row>
    <row r="41" spans="2:24" ht="21" customHeight="1" x14ac:dyDescent="0.35">
      <c r="C41" s="361"/>
      <c r="D41" s="362"/>
      <c r="E41" s="337" t="s">
        <v>880</v>
      </c>
      <c r="F41" s="406">
        <v>1</v>
      </c>
      <c r="G41" s="407">
        <v>1</v>
      </c>
      <c r="H41" s="357"/>
      <c r="I41" s="694" t="s">
        <v>879</v>
      </c>
      <c r="J41" s="681"/>
      <c r="K41" s="681"/>
      <c r="L41" s="406">
        <v>4</v>
      </c>
      <c r="M41" s="407">
        <v>0</v>
      </c>
      <c r="N41" s="357"/>
      <c r="O41" s="706"/>
      <c r="P41" s="707"/>
      <c r="Q41" s="362" t="s">
        <v>906</v>
      </c>
      <c r="R41" s="360" t="s">
        <v>907</v>
      </c>
      <c r="S41" s="357"/>
      <c r="T41" s="706"/>
      <c r="U41" s="707"/>
      <c r="V41" s="707"/>
      <c r="W41" s="708"/>
    </row>
    <row r="42" spans="2:24" ht="22.5" customHeight="1" x14ac:dyDescent="0.35">
      <c r="C42" s="694" t="s">
        <v>882</v>
      </c>
      <c r="D42" s="681"/>
      <c r="E42" s="681"/>
      <c r="F42" s="408" t="s">
        <v>82</v>
      </c>
      <c r="G42" s="409" t="s">
        <v>72</v>
      </c>
      <c r="H42" s="357"/>
      <c r="I42" s="361"/>
      <c r="J42" s="362"/>
      <c r="K42" s="337" t="s">
        <v>882</v>
      </c>
      <c r="L42" s="408" t="s">
        <v>81</v>
      </c>
      <c r="M42" s="409" t="s">
        <v>72</v>
      </c>
      <c r="N42" s="357"/>
      <c r="O42" s="694" t="s">
        <v>908</v>
      </c>
      <c r="P42" s="681"/>
      <c r="Q42" s="408" t="s">
        <v>81</v>
      </c>
      <c r="R42" s="409" t="s">
        <v>72</v>
      </c>
      <c r="S42" s="357"/>
      <c r="T42" s="694" t="s">
        <v>908</v>
      </c>
      <c r="U42" s="681"/>
      <c r="V42" s="408" t="s">
        <v>86</v>
      </c>
      <c r="W42" s="363"/>
    </row>
    <row r="43" spans="2:24" ht="22.5" customHeight="1" x14ac:dyDescent="0.35">
      <c r="C43" s="694" t="s">
        <v>884</v>
      </c>
      <c r="D43" s="681"/>
      <c r="E43" s="681"/>
      <c r="F43" s="408" t="s">
        <v>500</v>
      </c>
      <c r="G43" s="409" t="s">
        <v>500</v>
      </c>
      <c r="H43" s="357"/>
      <c r="I43" s="361"/>
      <c r="J43" s="362"/>
      <c r="K43" s="337" t="s">
        <v>886</v>
      </c>
      <c r="L43" s="408" t="s">
        <v>79</v>
      </c>
      <c r="M43" s="409" t="s">
        <v>79</v>
      </c>
      <c r="N43" s="357"/>
      <c r="O43" s="694" t="s">
        <v>886</v>
      </c>
      <c r="P43" s="681"/>
      <c r="Q43" s="408" t="s">
        <v>79</v>
      </c>
      <c r="R43" s="409" t="s">
        <v>919</v>
      </c>
      <c r="S43" s="357"/>
      <c r="T43" s="694" t="s">
        <v>886</v>
      </c>
      <c r="U43" s="681"/>
      <c r="V43" s="408" t="s">
        <v>79</v>
      </c>
      <c r="W43" s="363"/>
    </row>
    <row r="44" spans="2:24" ht="22.5" customHeight="1" x14ac:dyDescent="0.35">
      <c r="C44" s="694" t="s">
        <v>875</v>
      </c>
      <c r="D44" s="681"/>
      <c r="E44" s="681"/>
      <c r="F44" s="364">
        <f>INDEX(UMBRELLAHANDLING,MATCH($F$40,UMBRELLAQTY,1),MATCH(C44,HANDLING,0))</f>
        <v>0.85000000000000009</v>
      </c>
      <c r="G44" s="365"/>
      <c r="H44" s="366"/>
      <c r="I44" s="694" t="s">
        <v>903</v>
      </c>
      <c r="J44" s="681"/>
      <c r="K44" s="681"/>
      <c r="L44" s="408" t="s">
        <v>13</v>
      </c>
      <c r="M44" s="409"/>
      <c r="N44" s="357"/>
      <c r="O44" s="706"/>
      <c r="P44" s="707"/>
      <c r="Q44" s="707"/>
      <c r="R44" s="708"/>
      <c r="S44" s="357"/>
      <c r="T44" s="694" t="s">
        <v>936</v>
      </c>
      <c r="U44" s="681"/>
      <c r="V44" s="408" t="s">
        <v>379</v>
      </c>
      <c r="W44" s="363"/>
    </row>
    <row r="45" spans="2:24" s="162" customFormat="1" ht="22.5" hidden="1" customHeight="1" x14ac:dyDescent="0.35">
      <c r="B45" s="162" t="s">
        <v>785</v>
      </c>
      <c r="C45" s="367" t="s">
        <v>785</v>
      </c>
      <c r="D45" s="368"/>
      <c r="E45" s="369"/>
      <c r="F45" s="370">
        <f>F40*F41</f>
        <v>400</v>
      </c>
      <c r="G45" s="371">
        <f>G41*F40</f>
        <v>400</v>
      </c>
      <c r="H45" s="366"/>
      <c r="I45" s="372"/>
      <c r="J45" s="364"/>
      <c r="K45" s="369"/>
      <c r="L45" s="368" t="str">
        <f>L44&amp;L42</f>
        <v>A51 COLOUR</v>
      </c>
      <c r="M45" s="373" t="str">
        <f>M44&amp;M42</f>
        <v>N/A</v>
      </c>
      <c r="N45" s="357"/>
      <c r="O45" s="367"/>
      <c r="P45" s="369"/>
      <c r="Q45" s="368"/>
      <c r="R45" s="373"/>
      <c r="S45" s="374"/>
      <c r="T45" s="367"/>
      <c r="U45" s="368"/>
      <c r="V45" s="375"/>
      <c r="W45" s="376"/>
    </row>
    <row r="46" spans="2:24" ht="21.75" customHeight="1" x14ac:dyDescent="0.35">
      <c r="C46" s="694" t="s">
        <v>874</v>
      </c>
      <c r="D46" s="681"/>
      <c r="E46" s="681"/>
      <c r="F46" s="364">
        <f>INDEX(UMBRELLAPRICING,MATCH($F$45,UMBRELLAQTY,1),MATCH(F42,UMBRELLACOLOURS,0))</f>
        <v>2.8014999999999999</v>
      </c>
      <c r="G46" s="365">
        <f>INDEX(UMBRELLAPRICING,MATCH($G$45,UMBRELLAQTY,1),MATCH(G42,UMBRELLACOLOURS,0))</f>
        <v>0</v>
      </c>
      <c r="H46" s="366"/>
      <c r="I46" s="694" t="s">
        <v>874</v>
      </c>
      <c r="J46" s="681"/>
      <c r="K46" s="681"/>
      <c r="L46" s="364">
        <f>INDEX(UMBRELLAPRICING,MATCH($L$40,UMBRELLAQTY,1),MATCH(L45,WOODENBOXCOLOURS,0))</f>
        <v>1.1000000000000001</v>
      </c>
      <c r="M46" s="365">
        <f>INDEX(UMBRELLAPRICING,MATCH($L$40,UMBRELLAQTY,1),MATCH(M45,WOODENBOXCOLOURS,0))</f>
        <v>0</v>
      </c>
      <c r="N46" s="366"/>
      <c r="O46" s="709" t="s">
        <v>874</v>
      </c>
      <c r="P46" s="681"/>
      <c r="Q46" s="364">
        <f>INDEX(PAPERBAGPRICING,MATCH($Q$40,PAPERBAGQTY,1),MATCH(Q42,PAPERCOLOURS,0))</f>
        <v>0.90000000000000036</v>
      </c>
      <c r="R46" s="365">
        <f>INDEX(PAPERBAGPRICING,MATCH($Q$40,PAPERBAGQTY,1),MATCH(R42,PAPERCOLOURS,0))</f>
        <v>0</v>
      </c>
      <c r="S46" s="357"/>
      <c r="T46" s="694" t="s">
        <v>874</v>
      </c>
      <c r="U46" s="681"/>
      <c r="V46" s="377">
        <f>INDEX(TEATOWELPRICING,MATCH(V40,C154:C165,1),MATCH(V42,TEATOWELCOLOURS,0))</f>
        <v>6.25</v>
      </c>
      <c r="W46" s="363"/>
    </row>
    <row r="47" spans="2:24" ht="32.15" customHeight="1" x14ac:dyDescent="0.35">
      <c r="C47" s="688" t="s">
        <v>1154</v>
      </c>
      <c r="D47" s="699"/>
      <c r="E47" s="699"/>
      <c r="F47" s="700">
        <f>F46*F41+G46*G41+F44</f>
        <v>3.6515</v>
      </c>
      <c r="G47" s="701"/>
      <c r="H47" s="378"/>
      <c r="I47" s="702" t="s">
        <v>1153</v>
      </c>
      <c r="J47" s="703"/>
      <c r="K47" s="703"/>
      <c r="L47" s="704">
        <f>L46*L41+M46*M41</f>
        <v>4.4000000000000004</v>
      </c>
      <c r="M47" s="705"/>
      <c r="N47" s="378"/>
      <c r="O47" s="688" t="s">
        <v>1152</v>
      </c>
      <c r="P47" s="699"/>
      <c r="Q47" s="700">
        <f>Q46+R46</f>
        <v>0.90000000000000036</v>
      </c>
      <c r="R47" s="701"/>
      <c r="S47" s="357"/>
      <c r="T47" s="688" t="s">
        <v>1151</v>
      </c>
      <c r="U47" s="689"/>
      <c r="V47" s="690">
        <f>V46+V48</f>
        <v>6.25</v>
      </c>
      <c r="W47" s="691"/>
    </row>
    <row r="48" spans="2:24" s="162" customFormat="1" ht="32.15" hidden="1" customHeight="1" x14ac:dyDescent="0.35">
      <c r="B48" s="162" t="s">
        <v>785</v>
      </c>
      <c r="C48" s="379"/>
      <c r="D48" s="380"/>
      <c r="E48" s="380"/>
      <c r="F48" s="381"/>
      <c r="G48" s="382"/>
      <c r="H48" s="383"/>
      <c r="I48" s="379"/>
      <c r="J48" s="380"/>
      <c r="K48" s="380"/>
      <c r="L48" s="381"/>
      <c r="M48" s="382"/>
      <c r="N48" s="383"/>
      <c r="O48" s="379"/>
      <c r="P48" s="380"/>
      <c r="Q48" s="381"/>
      <c r="R48" s="382"/>
      <c r="S48" s="374"/>
      <c r="T48" s="367"/>
      <c r="U48" s="368" t="s">
        <v>937</v>
      </c>
      <c r="V48" s="384">
        <f>INDEX(TEATOWELSUPPLYPRICE,MATCH(V40,TEATOWELQTY1,1),MATCH(V44,TEATOWELSUPPLY,0))</f>
        <v>0</v>
      </c>
      <c r="W48" s="385"/>
    </row>
    <row r="49" spans="2:29" s="162" customFormat="1" ht="24" hidden="1" customHeight="1" x14ac:dyDescent="0.35">
      <c r="B49" s="162" t="s">
        <v>785</v>
      </c>
      <c r="C49" s="692" t="s">
        <v>887</v>
      </c>
      <c r="D49" s="693"/>
      <c r="E49" s="693"/>
      <c r="F49" s="381">
        <f>INDEX(UMBRELLAFILMCOST,MATCH(F43,UMBRELLAFILM,0),MATCH(F42,UMBRELLACOLOURS,0))</f>
        <v>46.429500000000004</v>
      </c>
      <c r="G49" s="382">
        <f>INDEX(UMBRELLAFILMCOST,MATCH(G43,UMBRELLAFILM,0),MATCH(G42,UMBRELLACOLOURS,0))</f>
        <v>0</v>
      </c>
      <c r="H49" s="383"/>
      <c r="I49" s="692" t="s">
        <v>887</v>
      </c>
      <c r="J49" s="693"/>
      <c r="K49" s="693"/>
      <c r="L49" s="381">
        <f>INDEX(UMBRELLAFILMCOST,MATCH(L43,UMBRELLAFILM,0),MATCH(L45,WOODENBOXCOLOURS,0))</f>
        <v>37.141000000000005</v>
      </c>
      <c r="M49" s="382">
        <f>INDEX(UMBRELLAFILMCOST,MATCH(M43,UMBRELLAFILM,0),MATCH(M45,WOODENBOXCOLOURS,0))</f>
        <v>0</v>
      </c>
      <c r="N49" s="383"/>
      <c r="O49" s="692" t="s">
        <v>885</v>
      </c>
      <c r="P49" s="693"/>
      <c r="Q49" s="386">
        <f>INDEX(PAPERBAGFILMCOSTS,MATCH(Q43,PAPERBAGFILM,0),MATCH(Q42,PAPERCOLOURS,0))</f>
        <v>46.429500000000004</v>
      </c>
      <c r="R49" s="387">
        <f>INDEX(PAPERBAGFILMCOSTS,MATCH(R43,PAPERBAGFILM,0),MATCH(R42,PAPERCOLOURS,0))</f>
        <v>0</v>
      </c>
      <c r="S49" s="374"/>
      <c r="T49" s="388"/>
      <c r="U49" s="369" t="s">
        <v>887</v>
      </c>
      <c r="V49" s="384">
        <f>INDEX(TEATOWELFILMCOSTS,MATCH(V43,TEATOWELFILM,0),MATCH(V42,TEATOWELCOLOURS,0))</f>
        <v>501.42299999999994</v>
      </c>
      <c r="W49" s="376"/>
    </row>
    <row r="50" spans="2:29" ht="20.25" customHeight="1" x14ac:dyDescent="0.35">
      <c r="C50" s="694" t="s">
        <v>935</v>
      </c>
      <c r="D50" s="681"/>
      <c r="E50" s="681"/>
      <c r="F50" s="389"/>
      <c r="G50" s="390">
        <f>(F49+G49)/F40+F47</f>
        <v>3.7675737499999999</v>
      </c>
      <c r="H50" s="378"/>
      <c r="I50" s="694" t="s">
        <v>935</v>
      </c>
      <c r="J50" s="681"/>
      <c r="K50" s="681"/>
      <c r="L50" s="389"/>
      <c r="M50" s="390">
        <f>(L49+M49)/L40+L47</f>
        <v>4.7714100000000004</v>
      </c>
      <c r="N50" s="378"/>
      <c r="O50" s="694" t="s">
        <v>935</v>
      </c>
      <c r="P50" s="681"/>
      <c r="Q50" s="364"/>
      <c r="R50" s="365">
        <f>(Q49+R49)/Q40+Q47</f>
        <v>1.1321475000000003</v>
      </c>
      <c r="S50" s="357"/>
      <c r="T50" s="391"/>
      <c r="U50" s="337" t="s">
        <v>935</v>
      </c>
      <c r="V50" s="392"/>
      <c r="W50" s="393">
        <f>V49/V40+V47</f>
        <v>11.26423</v>
      </c>
    </row>
    <row r="51" spans="2:29" s="176" customFormat="1" ht="28.5" customHeight="1" thickBot="1" x14ac:dyDescent="0.4">
      <c r="C51" s="695" t="s">
        <v>927</v>
      </c>
      <c r="D51" s="696"/>
      <c r="E51" s="696"/>
      <c r="F51" s="696"/>
      <c r="G51" s="394">
        <f>G50*F40</f>
        <v>1507.0294999999999</v>
      </c>
      <c r="H51" s="395"/>
      <c r="I51" s="697" t="s">
        <v>927</v>
      </c>
      <c r="J51" s="698"/>
      <c r="K51" s="698"/>
      <c r="L51" s="698"/>
      <c r="M51" s="394">
        <f>M50*L40</f>
        <v>477.14100000000002</v>
      </c>
      <c r="N51" s="396"/>
      <c r="O51" s="697" t="s">
        <v>927</v>
      </c>
      <c r="P51" s="698"/>
      <c r="Q51" s="698"/>
      <c r="R51" s="394">
        <f>R50*Q40</f>
        <v>226.42950000000008</v>
      </c>
      <c r="S51" s="395"/>
      <c r="T51" s="695" t="s">
        <v>927</v>
      </c>
      <c r="U51" s="696"/>
      <c r="V51" s="696"/>
      <c r="W51" s="397">
        <f>W50*V40</f>
        <v>1126.423</v>
      </c>
    </row>
    <row r="52" spans="2:29" ht="29.25" customHeight="1" x14ac:dyDescent="0.35">
      <c r="B52" s="90"/>
      <c r="E52" s="91"/>
      <c r="F52" s="91"/>
      <c r="G52" s="91"/>
      <c r="H52" s="91"/>
      <c r="I52" s="91"/>
      <c r="J52" s="91"/>
      <c r="K52" s="91"/>
      <c r="L52" s="91"/>
      <c r="M52" s="91"/>
      <c r="N52" s="91"/>
      <c r="O52" s="91"/>
      <c r="P52" s="91"/>
      <c r="Q52" s="91"/>
    </row>
    <row r="53" spans="2:29" ht="10.5" customHeight="1" x14ac:dyDescent="0.35">
      <c r="B53" s="153"/>
      <c r="C53" s="154"/>
      <c r="D53" s="154"/>
      <c r="E53" s="154"/>
      <c r="F53" s="155"/>
      <c r="G53" s="155"/>
      <c r="H53" s="155"/>
      <c r="I53" s="155"/>
      <c r="J53" s="155"/>
      <c r="K53" s="155"/>
      <c r="L53" s="155"/>
      <c r="M53" s="155"/>
      <c r="N53" s="155"/>
      <c r="O53" s="155"/>
      <c r="P53" s="77"/>
      <c r="Q53" s="77"/>
      <c r="R53" s="156"/>
      <c r="S53" s="78"/>
      <c r="T53" s="78"/>
      <c r="U53" s="78"/>
      <c r="V53" s="78"/>
      <c r="W53" s="78"/>
      <c r="X53" s="85"/>
      <c r="Y53" s="85"/>
      <c r="Z53" s="85"/>
      <c r="AA53" s="79"/>
    </row>
    <row r="54" spans="2:29" ht="24" hidden="1" customHeight="1" x14ac:dyDescent="0.35">
      <c r="B54" s="662" t="s">
        <v>388</v>
      </c>
      <c r="C54" s="662"/>
      <c r="D54" s="157"/>
      <c r="E54" s="157"/>
      <c r="F54" s="158" t="e">
        <f>#REF!</f>
        <v>#REF!</v>
      </c>
      <c r="G54" s="158" t="e">
        <f>#REF!</f>
        <v>#REF!</v>
      </c>
      <c r="H54" s="158" t="e">
        <f>#REF!</f>
        <v>#REF!</v>
      </c>
      <c r="I54" s="158" t="e">
        <f>#REF!</f>
        <v>#REF!</v>
      </c>
      <c r="J54" s="158"/>
      <c r="K54" s="158" t="e">
        <f>#REF!</f>
        <v>#REF!</v>
      </c>
      <c r="L54" s="158" t="e">
        <f>#REF!</f>
        <v>#REF!</v>
      </c>
      <c r="M54" s="158"/>
      <c r="N54" s="158"/>
      <c r="O54" s="158"/>
      <c r="P54" s="76"/>
      <c r="Q54" s="76" t="s">
        <v>871</v>
      </c>
      <c r="R54" s="146" t="s">
        <v>875</v>
      </c>
      <c r="S54" t="s">
        <v>877</v>
      </c>
      <c r="U54" t="s">
        <v>883</v>
      </c>
      <c r="V54" t="s">
        <v>885</v>
      </c>
      <c r="X54" s="567"/>
      <c r="Y54" s="567"/>
      <c r="Z54" s="567"/>
      <c r="AA54" s="79"/>
    </row>
    <row r="55" spans="2:29" ht="24" hidden="1" customHeight="1" x14ac:dyDescent="0.35">
      <c r="B55" s="662"/>
      <c r="C55" s="662"/>
      <c r="D55" s="157"/>
      <c r="E55" s="159" t="s">
        <v>390</v>
      </c>
      <c r="F55" s="80" t="e">
        <f>INDEX(PRINTPRICE2,MATCH(#REF!,PRINTQTY,1),MATCH(#REF!,PRINTCOLOURS,0))</f>
        <v>#REF!</v>
      </c>
      <c r="G55" s="80" t="e">
        <f>INDEX(PRINTPRICE2,MATCH(#REF!,PRINTQTY,1),MATCH(#REF!,PRINTCOLOURS,0))</f>
        <v>#REF!</v>
      </c>
      <c r="H55" s="80" t="e">
        <f>INDEX(PRINTPRICE2,MATCH(#REF!,PRINTQTY,1),MATCH(#REF!,PRINTCOLOURS,0))</f>
        <v>#REF!</v>
      </c>
      <c r="I55" s="80" t="e">
        <f>INDEX(PRINTPRICE2,MATCH(#REF!,PRINTQTY,1),MATCH(#REF!,PRINTCOLOURS,0))</f>
        <v>#REF!</v>
      </c>
      <c r="J55" s="80"/>
      <c r="K55" s="80" t="e">
        <f>INDEX(PRINTPRICE2,MATCH(#REF!,PRINTQTY,1),MATCH(#REF!,PRINTCOLOURS,0))</f>
        <v>#REF!</v>
      </c>
      <c r="L55" s="80" t="e">
        <f>INDEX(PRINTPRICE2,MATCH(#REF!,PRINTQTY,1),MATCH(#REF!,PRINTCOLOURS,0))</f>
        <v>#REF!</v>
      </c>
      <c r="M55" s="80"/>
      <c r="N55" s="80"/>
      <c r="O55" s="80"/>
      <c r="P55" s="81"/>
      <c r="Q55" s="98" t="s">
        <v>72</v>
      </c>
      <c r="R55" s="146" t="s">
        <v>380</v>
      </c>
      <c r="S55" t="s">
        <v>380</v>
      </c>
      <c r="AA55" s="79"/>
    </row>
    <row r="56" spans="2:29" ht="24" hidden="1" customHeight="1" x14ac:dyDescent="0.35">
      <c r="B56" s="662"/>
      <c r="C56" s="662"/>
      <c r="D56" s="157"/>
      <c r="E56" s="159" t="s">
        <v>386</v>
      </c>
      <c r="F56" s="160" t="e">
        <f>F55+F57/#REF!</f>
        <v>#REF!</v>
      </c>
      <c r="G56" s="160" t="e">
        <f>G55+G57/#REF!</f>
        <v>#REF!</v>
      </c>
      <c r="H56" s="160" t="e">
        <f>H55+H57/#REF!</f>
        <v>#REF!</v>
      </c>
      <c r="I56" s="160" t="e">
        <f>I55+I57/#REF!</f>
        <v>#REF!</v>
      </c>
      <c r="J56" s="160"/>
      <c r="K56" s="160" t="e">
        <f>K55+K57/#REF!</f>
        <v>#REF!</v>
      </c>
      <c r="L56" s="160" t="e">
        <f>L55+L57/#REF!</f>
        <v>#REF!</v>
      </c>
      <c r="M56" s="160"/>
      <c r="N56" s="160"/>
      <c r="O56" s="160"/>
      <c r="P56" s="76"/>
      <c r="Q56" s="98" t="s">
        <v>81</v>
      </c>
      <c r="R56" s="146" t="s">
        <v>379</v>
      </c>
      <c r="S56" t="s">
        <v>379</v>
      </c>
      <c r="U56" t="s">
        <v>12</v>
      </c>
      <c r="AA56" s="79"/>
    </row>
    <row r="57" spans="2:29" ht="24" hidden="1" customHeight="1" x14ac:dyDescent="0.35">
      <c r="B57" s="662"/>
      <c r="C57" s="662"/>
      <c r="D57" s="157"/>
      <c r="E57" s="159" t="s">
        <v>385</v>
      </c>
      <c r="F57" s="80" t="e">
        <f>#REF!+#REF!</f>
        <v>#REF!</v>
      </c>
      <c r="G57" s="80" t="e">
        <f>#REF!+#REF!</f>
        <v>#REF!</v>
      </c>
      <c r="H57" s="80" t="e">
        <f>#REF!+#REF!</f>
        <v>#REF!</v>
      </c>
      <c r="I57" s="80" t="e">
        <f>#REF!+#REF!</f>
        <v>#REF!</v>
      </c>
      <c r="J57" s="80"/>
      <c r="K57" s="80" t="e">
        <f>#REF!+#REF!</f>
        <v>#REF!</v>
      </c>
      <c r="L57" s="80" t="e">
        <f>#REF!+#REF!</f>
        <v>#REF!</v>
      </c>
      <c r="M57" s="80"/>
      <c r="N57" s="80"/>
      <c r="O57" s="80"/>
      <c r="P57" s="76"/>
      <c r="Q57" s="99" t="s">
        <v>82</v>
      </c>
      <c r="R57" s="146"/>
      <c r="U57" t="s">
        <v>13</v>
      </c>
      <c r="AA57" s="79"/>
    </row>
    <row r="58" spans="2:29" ht="24" hidden="1" customHeight="1" x14ac:dyDescent="0.35">
      <c r="B58" s="662"/>
      <c r="C58" s="662"/>
      <c r="D58" s="157"/>
      <c r="E58" s="159" t="s">
        <v>400</v>
      </c>
      <c r="F58" s="160" t="e">
        <f>F55*#REF!</f>
        <v>#REF!</v>
      </c>
      <c r="G58" s="160" t="e">
        <f>G55*#REF!</f>
        <v>#REF!</v>
      </c>
      <c r="H58" s="160" t="e">
        <f>H55*#REF!</f>
        <v>#REF!</v>
      </c>
      <c r="I58" s="160" t="e">
        <f>I55*#REF!</f>
        <v>#REF!</v>
      </c>
      <c r="J58" s="160"/>
      <c r="K58" s="160" t="e">
        <f>K55*#REF!</f>
        <v>#REF!</v>
      </c>
      <c r="L58" s="160" t="e">
        <f>L55*#REF!</f>
        <v>#REF!</v>
      </c>
      <c r="M58" s="160"/>
      <c r="N58" s="160"/>
      <c r="O58" s="160"/>
      <c r="Q58" s="99" t="s">
        <v>83</v>
      </c>
      <c r="R58" s="146"/>
      <c r="U58" t="s">
        <v>14</v>
      </c>
      <c r="AA58" s="1"/>
      <c r="AB58" s="1"/>
    </row>
    <row r="59" spans="2:29" s="1" customFormat="1" ht="24" hidden="1" customHeight="1" x14ac:dyDescent="0.35">
      <c r="B59" s="662"/>
      <c r="C59" s="662"/>
      <c r="D59" s="157"/>
      <c r="E59" s="159" t="s">
        <v>387</v>
      </c>
      <c r="F59" s="160" t="e">
        <f t="shared" ref="F59:L59" si="10">F58+F57</f>
        <v>#REF!</v>
      </c>
      <c r="G59" s="160" t="e">
        <f t="shared" si="10"/>
        <v>#REF!</v>
      </c>
      <c r="H59" s="160" t="e">
        <f t="shared" si="10"/>
        <v>#REF!</v>
      </c>
      <c r="I59" s="160" t="e">
        <f t="shared" si="10"/>
        <v>#REF!</v>
      </c>
      <c r="J59" s="160"/>
      <c r="K59" s="160" t="e">
        <f t="shared" si="10"/>
        <v>#REF!</v>
      </c>
      <c r="L59" s="160" t="e">
        <f t="shared" si="10"/>
        <v>#REF!</v>
      </c>
      <c r="M59" s="160"/>
      <c r="N59" s="160"/>
      <c r="O59" s="160"/>
      <c r="Q59" s="99" t="s">
        <v>84</v>
      </c>
      <c r="R59" s="161"/>
      <c r="S59"/>
      <c r="T59"/>
      <c r="U59" t="s">
        <v>15</v>
      </c>
      <c r="V59"/>
      <c r="W59"/>
      <c r="X59"/>
      <c r="Y59"/>
      <c r="Z59"/>
    </row>
    <row r="60" spans="2:29" s="1" customFormat="1" ht="24" hidden="1" customHeight="1" x14ac:dyDescent="0.35">
      <c r="B60" s="662"/>
      <c r="C60" s="662"/>
      <c r="D60" s="157"/>
      <c r="E60" s="159" t="s">
        <v>403</v>
      </c>
      <c r="F60" s="160" t="e">
        <v>#REF!</v>
      </c>
      <c r="G60" s="160" t="e">
        <v>#REF!</v>
      </c>
      <c r="H60" s="160" t="e">
        <v>#REF!</v>
      </c>
      <c r="I60" s="160" t="e">
        <v>#REF!</v>
      </c>
      <c r="J60" s="160"/>
      <c r="K60" s="160" t="e">
        <v>#REF!</v>
      </c>
      <c r="L60" s="160" t="e">
        <v>#REF!</v>
      </c>
      <c r="M60" s="160"/>
      <c r="N60" s="160"/>
      <c r="O60" s="160"/>
      <c r="Q60" s="348" t="s">
        <v>85</v>
      </c>
      <c r="R60" s="161"/>
      <c r="S60"/>
      <c r="T60"/>
      <c r="U60"/>
      <c r="V60"/>
      <c r="W60"/>
      <c r="X60"/>
      <c r="Y60"/>
      <c r="Z60"/>
    </row>
    <row r="61" spans="2:29" s="1" customFormat="1" ht="24" hidden="1" customHeight="1" x14ac:dyDescent="0.35">
      <c r="B61" s="662"/>
      <c r="C61" s="662"/>
      <c r="D61" s="162"/>
      <c r="E61" s="159" t="s">
        <v>405</v>
      </c>
      <c r="F61" s="163" t="e">
        <v>#REF!</v>
      </c>
      <c r="G61" s="163" t="e">
        <v>#REF!</v>
      </c>
      <c r="H61" s="163" t="e">
        <v>#REF!</v>
      </c>
      <c r="I61" s="163" t="e">
        <v>#REF!</v>
      </c>
      <c r="J61" s="163"/>
      <c r="K61" s="163" t="e">
        <v>#REF!</v>
      </c>
      <c r="L61" s="163" t="e">
        <v>#REF!</v>
      </c>
      <c r="M61" s="163"/>
      <c r="N61" s="163"/>
      <c r="O61" s="163"/>
      <c r="Q61" s="348" t="s">
        <v>86</v>
      </c>
      <c r="R61" s="161"/>
      <c r="S61"/>
      <c r="T61"/>
      <c r="U61"/>
      <c r="V61"/>
      <c r="W61"/>
      <c r="X61"/>
      <c r="Y61"/>
      <c r="Z61"/>
      <c r="AA61"/>
      <c r="AB61"/>
    </row>
    <row r="62" spans="2:29" ht="34.5" hidden="1" customHeight="1" x14ac:dyDescent="0.35">
      <c r="B62" s="662"/>
      <c r="C62" s="662"/>
      <c r="D62" s="162"/>
      <c r="E62" s="159" t="s">
        <v>406</v>
      </c>
      <c r="F62" s="163" t="e">
        <v>#REF!</v>
      </c>
      <c r="G62" s="163" t="e">
        <v>#REF!</v>
      </c>
      <c r="H62" s="163" t="e">
        <v>#REF!</v>
      </c>
      <c r="I62" s="163" t="e">
        <v>#REF!</v>
      </c>
      <c r="J62" s="163"/>
      <c r="K62" s="163" t="e">
        <v>#REF!</v>
      </c>
      <c r="L62" s="163" t="e">
        <v>#REF!</v>
      </c>
      <c r="M62" s="163"/>
      <c r="N62" s="163"/>
      <c r="O62" s="163"/>
    </row>
    <row r="63" spans="2:29" ht="34.5" hidden="1" customHeight="1" x14ac:dyDescent="0.35">
      <c r="B63" s="662"/>
      <c r="C63" s="662"/>
      <c r="D63" s="162"/>
      <c r="E63" s="159" t="s">
        <v>407</v>
      </c>
      <c r="F63" s="163" t="e">
        <v>#REF!</v>
      </c>
      <c r="G63" s="163" t="e">
        <v>#REF!</v>
      </c>
      <c r="H63" s="163" t="e">
        <v>#REF!</v>
      </c>
      <c r="I63" s="163" t="e">
        <v>#REF!</v>
      </c>
      <c r="J63" s="163"/>
      <c r="K63" s="163" t="e">
        <v>#REF!</v>
      </c>
      <c r="L63" s="163" t="e">
        <v>#REF!</v>
      </c>
      <c r="M63" s="163"/>
      <c r="N63" s="163"/>
      <c r="O63" s="163"/>
    </row>
    <row r="64" spans="2:29" ht="34.5" hidden="1" customHeight="1" x14ac:dyDescent="0.35">
      <c r="B64" s="662"/>
      <c r="C64" s="662"/>
      <c r="D64" s="162"/>
      <c r="E64" s="159"/>
      <c r="F64" s="163"/>
      <c r="G64" s="163"/>
      <c r="H64" s="163"/>
      <c r="I64" s="163"/>
      <c r="J64" s="163"/>
      <c r="K64" s="163"/>
      <c r="L64" s="163"/>
      <c r="M64" s="163"/>
      <c r="N64" s="163"/>
      <c r="O64" s="163"/>
      <c r="V64" s="164"/>
      <c r="W64" s="164"/>
      <c r="X64" s="164"/>
      <c r="Y64" s="164"/>
      <c r="Z64" s="165"/>
      <c r="AA64" s="166"/>
      <c r="AB64" s="164"/>
      <c r="AC64" s="166"/>
    </row>
    <row r="65" spans="2:323" ht="34.5" hidden="1" customHeight="1" x14ac:dyDescent="0.35">
      <c r="B65" s="332"/>
      <c r="C65" s="332"/>
      <c r="D65" s="162"/>
      <c r="E65" s="159"/>
      <c r="F65" s="163"/>
      <c r="G65" s="163"/>
      <c r="H65" s="163"/>
      <c r="I65" s="163"/>
      <c r="J65" s="163"/>
      <c r="K65" s="163"/>
      <c r="L65" s="163"/>
      <c r="M65" s="163"/>
      <c r="N65" s="163"/>
      <c r="O65" s="163"/>
    </row>
    <row r="66" spans="2:323" ht="34.5" hidden="1" customHeight="1" x14ac:dyDescent="0.35">
      <c r="B66" s="332"/>
      <c r="C66" s="332"/>
      <c r="D66" s="157"/>
      <c r="E66" s="159"/>
      <c r="F66" s="160"/>
      <c r="G66" s="160"/>
      <c r="H66" s="160"/>
      <c r="I66" s="160"/>
      <c r="J66" s="160"/>
      <c r="K66" s="160"/>
      <c r="L66" s="160"/>
      <c r="M66" s="160"/>
      <c r="N66" s="160"/>
      <c r="O66" s="160"/>
      <c r="V66" s="167"/>
      <c r="W66" s="167"/>
      <c r="X66" s="167"/>
      <c r="Y66" s="167"/>
      <c r="Z66" s="167"/>
      <c r="AA66" s="167"/>
      <c r="AB66" s="167"/>
    </row>
    <row r="67" spans="2:323" ht="34.5" hidden="1" customHeight="1" x14ac:dyDescent="0.35">
      <c r="B67" s="332"/>
      <c r="C67" s="332"/>
      <c r="D67" s="162"/>
      <c r="E67" s="159"/>
      <c r="F67" s="163"/>
      <c r="G67" s="163"/>
      <c r="H67" s="163"/>
      <c r="I67" s="163"/>
      <c r="J67" s="163"/>
      <c r="K67" s="163"/>
      <c r="L67" s="163"/>
      <c r="M67" s="163"/>
      <c r="N67" s="163"/>
      <c r="O67" s="163"/>
    </row>
    <row r="68" spans="2:323" hidden="1" x14ac:dyDescent="0.35"/>
    <row r="69" spans="2:323" hidden="1" x14ac:dyDescent="0.35">
      <c r="D69" s="685" t="s">
        <v>888</v>
      </c>
      <c r="E69" s="685"/>
      <c r="F69" s="685"/>
      <c r="G69" s="685"/>
      <c r="H69" s="685"/>
      <c r="I69" s="685"/>
      <c r="J69" s="685"/>
      <c r="K69" s="685"/>
      <c r="L69" s="398" t="s">
        <v>875</v>
      </c>
      <c r="M69" s="398" t="s">
        <v>889</v>
      </c>
      <c r="N69" s="567" t="s">
        <v>902</v>
      </c>
      <c r="O69" s="567"/>
      <c r="P69" s="567"/>
      <c r="Q69" s="567"/>
      <c r="R69" s="567"/>
      <c r="S69" s="567"/>
      <c r="T69" s="567"/>
      <c r="U69" s="567"/>
      <c r="V69" s="567"/>
      <c r="W69" s="567"/>
      <c r="X69" s="567"/>
      <c r="Y69" s="567"/>
      <c r="Z69" s="567"/>
    </row>
    <row r="70" spans="2:323" s="6" customFormat="1" ht="45" hidden="1" customHeight="1" x14ac:dyDescent="0.35">
      <c r="B70" s="686"/>
      <c r="C70" s="687"/>
      <c r="D70" s="13" t="s">
        <v>72</v>
      </c>
      <c r="E70" s="11" t="s">
        <v>81</v>
      </c>
      <c r="F70" s="11" t="s">
        <v>82</v>
      </c>
      <c r="G70" s="12" t="s">
        <v>83</v>
      </c>
      <c r="H70" s="13" t="s">
        <v>84</v>
      </c>
      <c r="I70" s="13" t="s">
        <v>85</v>
      </c>
      <c r="J70" s="13"/>
      <c r="K70" s="13" t="s">
        <v>86</v>
      </c>
      <c r="L70" s="13" t="s">
        <v>875</v>
      </c>
      <c r="M70" s="13" t="s">
        <v>876</v>
      </c>
      <c r="N70" s="22" t="s">
        <v>909</v>
      </c>
      <c r="O70" s="399" t="s">
        <v>910</v>
      </c>
      <c r="P70" s="399" t="s">
        <v>911</v>
      </c>
      <c r="Q70" s="399" t="s">
        <v>912</v>
      </c>
      <c r="R70" s="400" t="s">
        <v>891</v>
      </c>
      <c r="S70" s="400" t="s">
        <v>890</v>
      </c>
      <c r="T70" s="400" t="s">
        <v>892</v>
      </c>
      <c r="U70" s="400" t="s">
        <v>893</v>
      </c>
      <c r="V70" s="400" t="s">
        <v>894</v>
      </c>
      <c r="W70" s="400" t="s">
        <v>1014</v>
      </c>
      <c r="X70" s="400" t="s">
        <v>896</v>
      </c>
      <c r="Y70" s="400" t="s">
        <v>897</v>
      </c>
      <c r="Z70" s="400" t="s">
        <v>898</v>
      </c>
      <c r="AA70" s="400" t="s">
        <v>899</v>
      </c>
      <c r="AB70" s="22" t="s">
        <v>900</v>
      </c>
      <c r="AC70" s="22" t="s">
        <v>901</v>
      </c>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1"/>
      <c r="BJ70" s="12"/>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86"/>
      <c r="DI70" s="87"/>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14"/>
      <c r="FH70" s="15"/>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6"/>
      <c r="GL70" s="16"/>
      <c r="GM70" s="16"/>
      <c r="GN70" s="16"/>
      <c r="GO70" s="16"/>
      <c r="GP70" s="16"/>
      <c r="GQ70" s="16"/>
      <c r="GR70" s="16"/>
      <c r="GS70" s="16"/>
      <c r="GT70" s="16"/>
      <c r="GU70" s="16"/>
      <c r="GV70" s="16"/>
      <c r="GW70" s="16"/>
      <c r="GX70" s="16"/>
      <c r="GY70" s="16"/>
      <c r="GZ70" s="16"/>
      <c r="HA70" s="16"/>
      <c r="HB70" s="16"/>
      <c r="HC70" s="16"/>
      <c r="HD70" s="16"/>
      <c r="HE70" s="16"/>
      <c r="HF70" s="17"/>
      <c r="HG70" s="18"/>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20"/>
      <c r="JF70" s="21"/>
      <c r="JG70" s="22"/>
      <c r="JH70" s="22"/>
      <c r="JI70" s="22"/>
      <c r="JJ70" s="22"/>
      <c r="JK70" s="22"/>
      <c r="JL70" s="22"/>
      <c r="JM70" s="22"/>
      <c r="JN70" s="22"/>
      <c r="JO70" s="22"/>
      <c r="JP70" s="22"/>
      <c r="JQ70" s="22"/>
      <c r="JR70" s="22"/>
      <c r="JS70" s="22"/>
      <c r="JT70" s="22"/>
      <c r="JU70" s="22"/>
      <c r="JV70" s="22"/>
      <c r="JW70" s="22"/>
      <c r="JX70" s="22"/>
      <c r="JY70" s="22"/>
      <c r="JZ70" s="22"/>
      <c r="KA70" s="22"/>
      <c r="KB70" s="22"/>
      <c r="KC70" s="22"/>
      <c r="KD70" s="22"/>
      <c r="KE70" s="22"/>
      <c r="KF70" s="22"/>
      <c r="KG70" s="22"/>
      <c r="KH70" s="22"/>
      <c r="KI70" s="22"/>
      <c r="KJ70" s="22"/>
      <c r="KK70" s="22"/>
      <c r="KL70" s="22"/>
      <c r="KM70" s="22"/>
      <c r="KN70" s="22"/>
      <c r="KO70" s="22"/>
      <c r="KP70" s="22"/>
      <c r="KQ70" s="22"/>
      <c r="KR70" s="22"/>
      <c r="KS70" s="22"/>
      <c r="KT70" s="22"/>
      <c r="KU70" s="22"/>
      <c r="KV70" s="22"/>
      <c r="KW70" s="22"/>
      <c r="KX70" s="22"/>
      <c r="KY70" s="22"/>
      <c r="KZ70" s="22"/>
      <c r="LA70" s="22"/>
      <c r="LB70" s="22"/>
      <c r="LC70" s="22"/>
      <c r="LD70" s="23"/>
      <c r="LE70" s="23"/>
      <c r="LF70" s="23"/>
      <c r="LG70" s="13"/>
      <c r="LH70" s="13"/>
      <c r="LI70" s="16"/>
      <c r="LJ70" s="19"/>
      <c r="LK70" s="22"/>
    </row>
    <row r="71" spans="2:323" s="6" customFormat="1" ht="15" hidden="1" customHeight="1" x14ac:dyDescent="0.35">
      <c r="B71" s="557" t="s">
        <v>873</v>
      </c>
      <c r="C71" s="24">
        <v>1</v>
      </c>
      <c r="D71" s="26">
        <v>0</v>
      </c>
      <c r="E71" s="401">
        <f>'WORKING WHOLESALE GRID'!C112-('WORKING WHOLESALE GRID'!C112*'READ THIS FIRST'!$F$3)</f>
        <v>9.9969999999999999</v>
      </c>
      <c r="F71" s="401">
        <f>'WORKING WHOLESALE GRID'!D112-('WORKING WHOLESALE GRID'!D112*'READ THIS FIRST'!$F$3)</f>
        <v>15.001999999999999</v>
      </c>
      <c r="G71" s="401">
        <f>'WORKING WHOLESALE GRID'!E112-('WORKING WHOLESALE GRID'!E112*'READ THIS FIRST'!$F$3)</f>
        <v>20</v>
      </c>
      <c r="H71" s="401">
        <f>'WORKING WHOLESALE GRID'!F112-('WORKING WHOLESALE GRID'!F112*'READ THIS FIRST'!$F$3)</f>
        <v>25</v>
      </c>
      <c r="I71" s="401">
        <f>'WORKING WHOLESALE GRID'!G112-('WORKING WHOLESALE GRID'!G112*'READ THIS FIRST'!$F$3)</f>
        <v>30</v>
      </c>
      <c r="J71" s="401"/>
      <c r="K71" s="401">
        <f>'WORKING WHOLESALE GRID'!H112-('WORKING WHOLESALE GRID'!H112*'READ THIS FIRST'!$F$3)</f>
        <v>35</v>
      </c>
      <c r="L71" s="401">
        <f>'WORKING WHOLESALE GRID'!I112-('WORKING WHOLESALE GRID'!I112*'READ THIS FIRST'!$F$3)</f>
        <v>2.5</v>
      </c>
      <c r="M71" s="401">
        <f>'WORKING WHOLESALE GRID'!J112-('WORKING WHOLESALE GRID'!J112*'READ THIS FIRST'!$F$3)</f>
        <v>5</v>
      </c>
      <c r="N71" s="26">
        <v>0</v>
      </c>
      <c r="O71" s="26">
        <v>0</v>
      </c>
      <c r="P71" s="26">
        <v>0</v>
      </c>
      <c r="Q71" s="26">
        <v>0</v>
      </c>
      <c r="R71" s="401">
        <f>'WORKING WHOLESALE GRID'!L112-('WORKING WHOLESALE GRID'!L112*'READ THIS FIRST'!$F$3)</f>
        <v>25.509168000000003</v>
      </c>
      <c r="S71" s="401">
        <f>'WORKING WHOLESALE GRID'!M112-('WORKING WHOLESALE GRID'!M112*'READ THIS FIRST'!$F$3)</f>
        <v>51.018336000000005</v>
      </c>
      <c r="T71" s="401">
        <f>'WORKING WHOLESALE GRID'!N112-('WORKING WHOLESALE GRID'!N112*'READ THIS FIRST'!$F$3)</f>
        <v>76.527504000000022</v>
      </c>
      <c r="U71" s="401">
        <f>'WORKING WHOLESALE GRID'!O112-('WORKING WHOLESALE GRID'!O112*'READ THIS FIRST'!$F$3)</f>
        <v>28.343520000000005</v>
      </c>
      <c r="V71" s="401">
        <f>'WORKING WHOLESALE GRID'!P112-('WORKING WHOLESALE GRID'!P112*'READ THIS FIRST'!$F$3)</f>
        <v>56.68704000000001</v>
      </c>
      <c r="W71" s="401">
        <f>'WORKING WHOLESALE GRID'!Q112-('WORKING WHOLESALE GRID'!Q112*'READ THIS FIRST'!$F$3)</f>
        <v>85.030560000000023</v>
      </c>
      <c r="X71" s="401">
        <f>'WORKING WHOLESALE GRID'!R112-('WORKING WHOLESALE GRID'!R112*'READ THIS FIRST'!$F$3)</f>
        <v>42.515280000000004</v>
      </c>
      <c r="Y71" s="401">
        <f>'WORKING WHOLESALE GRID'!S112-('WORKING WHOLESALE GRID'!S112*'READ THIS FIRST'!$F$3)</f>
        <v>85.030560000000008</v>
      </c>
      <c r="Z71" s="401">
        <f>'WORKING WHOLESALE GRID'!T112-('WORKING WHOLESALE GRID'!T112*'READ THIS FIRST'!$F$3)</f>
        <v>127.54584000000001</v>
      </c>
      <c r="AA71" s="401">
        <f>'WORKING WHOLESALE GRID'!U112-('WORKING WHOLESALE GRID'!U112*'READ THIS FIRST'!$F$3)</f>
        <v>63.772920000000006</v>
      </c>
      <c r="AB71" s="401">
        <f>'WORKING WHOLESALE GRID'!V112-('WORKING WHOLESALE GRID'!V112*'READ THIS FIRST'!$F$3)</f>
        <v>127.54584000000001</v>
      </c>
      <c r="AC71" s="401">
        <f>'WORKING WHOLESALE GRID'!W112-('WORKING WHOLESALE GRID'!W112*'READ THIS FIRST'!$F$3)</f>
        <v>191.31876</v>
      </c>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3"/>
      <c r="CG71" s="63"/>
      <c r="CH71" s="63"/>
      <c r="CI71" s="63"/>
      <c r="CJ71" s="63"/>
      <c r="CK71" s="63"/>
      <c r="CL71" s="63"/>
      <c r="CM71" s="63"/>
      <c r="CN71" s="63"/>
      <c r="CO71" s="63"/>
      <c r="CP71" s="63"/>
      <c r="CQ71" s="63"/>
      <c r="CR71" s="63"/>
      <c r="CS71" s="63"/>
      <c r="CT71" s="63"/>
      <c r="CU71" s="63"/>
      <c r="CV71" s="63"/>
      <c r="CW71" s="63"/>
      <c r="CX71" s="63"/>
      <c r="CY71" s="63"/>
      <c r="CZ71" s="63"/>
      <c r="DA71" s="63"/>
      <c r="DB71" s="63"/>
      <c r="DC71" s="63"/>
      <c r="DD71" s="63"/>
      <c r="DE71" s="63"/>
      <c r="DF71" s="63"/>
      <c r="DG71" s="63"/>
      <c r="DH71" s="63"/>
      <c r="DI71" s="63"/>
      <c r="DJ71" s="63"/>
      <c r="DK71" s="63"/>
      <c r="DL71" s="63"/>
      <c r="DM71" s="63"/>
      <c r="DN71" s="63"/>
      <c r="DO71" s="63"/>
      <c r="DP71" s="63"/>
      <c r="DQ71" s="63"/>
      <c r="DR71" s="63"/>
      <c r="DS71" s="63"/>
      <c r="DT71" s="63"/>
      <c r="DU71" s="63"/>
      <c r="DV71" s="63"/>
      <c r="DW71" s="63"/>
      <c r="DX71" s="63"/>
      <c r="DY71" s="63"/>
      <c r="DZ71" s="63"/>
      <c r="EA71" s="63"/>
      <c r="EB71" s="63"/>
      <c r="EC71" s="63"/>
      <c r="ED71" s="63"/>
      <c r="EE71" s="63"/>
      <c r="EF71" s="63"/>
      <c r="EG71" s="63"/>
      <c r="EH71" s="63"/>
      <c r="EI71" s="63"/>
      <c r="EJ71" s="63"/>
      <c r="EK71" s="63"/>
      <c r="EL71" s="63"/>
      <c r="EM71" s="63"/>
      <c r="EN71" s="63"/>
      <c r="EO71" s="63"/>
      <c r="EP71" s="63"/>
      <c r="EQ71" s="63"/>
      <c r="ER71" s="63"/>
      <c r="ES71" s="63"/>
      <c r="ET71" s="63"/>
      <c r="EU71" s="63"/>
      <c r="EV71" s="63"/>
      <c r="EW71" s="63"/>
      <c r="EX71" s="63"/>
      <c r="EY71" s="63"/>
      <c r="EZ71" s="63"/>
      <c r="FA71" s="63"/>
      <c r="FB71" s="63"/>
      <c r="FC71" s="63"/>
      <c r="FD71" s="63"/>
      <c r="FE71" s="63"/>
      <c r="FF71" s="63"/>
      <c r="FG71" s="63"/>
      <c r="FH71" s="63"/>
      <c r="FI71" s="63"/>
      <c r="FJ71" s="63"/>
      <c r="FK71" s="63"/>
      <c r="FL71" s="63"/>
      <c r="FM71" s="63"/>
      <c r="FN71" s="63"/>
      <c r="FO71" s="63"/>
      <c r="FP71" s="63"/>
      <c r="FQ71" s="63"/>
      <c r="FR71" s="63"/>
      <c r="FS71" s="63"/>
      <c r="FT71" s="63"/>
      <c r="FU71" s="63"/>
      <c r="FV71" s="63"/>
      <c r="FW71" s="63"/>
      <c r="FX71" s="63"/>
      <c r="FY71" s="63"/>
      <c r="FZ71" s="63"/>
      <c r="GA71" s="63"/>
      <c r="GB71" s="63"/>
      <c r="GC71" s="63"/>
      <c r="GD71" s="63"/>
      <c r="GE71" s="63"/>
      <c r="GF71" s="63"/>
      <c r="GG71" s="63"/>
      <c r="GH71" s="63"/>
      <c r="GI71" s="63"/>
      <c r="GJ71" s="63"/>
      <c r="GK71" s="63"/>
      <c r="GL71" s="63"/>
      <c r="GM71" s="63"/>
      <c r="GN71" s="63"/>
      <c r="GO71" s="63"/>
      <c r="GP71" s="63"/>
      <c r="GQ71" s="63"/>
      <c r="GR71" s="63"/>
      <c r="GS71" s="63"/>
      <c r="GT71" s="63"/>
      <c r="GU71" s="63"/>
      <c r="GV71" s="63"/>
      <c r="GW71" s="63"/>
      <c r="GX71" s="63"/>
      <c r="GY71" s="63"/>
      <c r="GZ71" s="63"/>
      <c r="HA71" s="63"/>
      <c r="HB71" s="63"/>
      <c r="HC71" s="63"/>
      <c r="HD71" s="63"/>
      <c r="HE71" s="63"/>
      <c r="HF71" s="63"/>
      <c r="HG71" s="63"/>
      <c r="HH71" s="63"/>
      <c r="HI71" s="63"/>
      <c r="HJ71" s="63"/>
      <c r="HK71" s="63"/>
      <c r="HL71" s="63"/>
      <c r="HM71" s="63"/>
      <c r="HN71" s="63"/>
      <c r="HO71" s="63"/>
      <c r="HP71" s="63"/>
      <c r="HQ71" s="63"/>
      <c r="HR71" s="63"/>
      <c r="HS71" s="63"/>
      <c r="HT71" s="63"/>
      <c r="HU71" s="63"/>
      <c r="HV71" s="63"/>
      <c r="HW71" s="63"/>
      <c r="HX71" s="63"/>
      <c r="HY71" s="63"/>
      <c r="HZ71" s="63"/>
      <c r="IA71" s="63"/>
      <c r="IB71" s="63"/>
      <c r="IC71" s="63"/>
      <c r="ID71" s="63"/>
      <c r="IE71" s="63"/>
      <c r="IF71" s="63"/>
      <c r="IG71" s="63"/>
      <c r="IH71" s="63"/>
      <c r="II71" s="63"/>
      <c r="IJ71" s="63"/>
      <c r="IK71" s="63"/>
      <c r="IL71" s="63"/>
      <c r="IM71" s="63"/>
      <c r="IN71" s="63"/>
      <c r="IO71" s="63"/>
      <c r="IP71" s="63"/>
      <c r="IQ71" s="63"/>
      <c r="IR71" s="63"/>
      <c r="IS71" s="63"/>
      <c r="IT71" s="63"/>
      <c r="IU71" s="63"/>
      <c r="IV71" s="63"/>
      <c r="IW71" s="63"/>
      <c r="IX71" s="63"/>
      <c r="IY71" s="63"/>
      <c r="IZ71" s="63"/>
      <c r="JA71" s="63"/>
      <c r="JB71" s="63"/>
      <c r="JC71" s="63"/>
      <c r="JD71" s="63"/>
      <c r="JE71" s="63"/>
      <c r="JF71" s="63"/>
      <c r="JG71" s="63"/>
      <c r="JH71" s="63"/>
      <c r="JI71" s="63"/>
      <c r="JJ71" s="63"/>
      <c r="JK71" s="63"/>
      <c r="JL71" s="63"/>
      <c r="JM71" s="63"/>
      <c r="JN71" s="63"/>
      <c r="JO71" s="63"/>
      <c r="JP71" s="63"/>
      <c r="JQ71" s="63"/>
      <c r="JR71" s="63"/>
      <c r="JS71" s="63"/>
      <c r="JT71" s="63"/>
      <c r="JU71" s="63"/>
      <c r="JV71" s="63"/>
      <c r="JW71" s="63"/>
      <c r="JX71" s="63"/>
      <c r="JY71" s="63"/>
      <c r="JZ71" s="63"/>
      <c r="KA71" s="63"/>
      <c r="KB71" s="63"/>
      <c r="KC71" s="63"/>
      <c r="KD71" s="63"/>
      <c r="KE71" s="63"/>
      <c r="KF71" s="63"/>
      <c r="KG71" s="63"/>
      <c r="KH71" s="63"/>
      <c r="KI71" s="63"/>
      <c r="KJ71" s="63"/>
      <c r="KK71" s="63"/>
      <c r="KL71" s="63"/>
      <c r="KM71" s="63"/>
      <c r="KN71" s="63"/>
      <c r="KO71" s="63"/>
      <c r="KP71" s="63"/>
      <c r="KQ71" s="63"/>
      <c r="KR71" s="63"/>
      <c r="KS71" s="63"/>
      <c r="KT71" s="63"/>
      <c r="KU71" s="63"/>
      <c r="KV71" s="63"/>
      <c r="KW71" s="63"/>
      <c r="KX71" s="63"/>
      <c r="KY71" s="63"/>
      <c r="KZ71" s="63"/>
      <c r="LA71" s="63"/>
      <c r="LB71" s="63"/>
      <c r="LC71" s="63"/>
      <c r="LD71" s="23"/>
      <c r="LE71" s="23"/>
      <c r="LF71" s="23"/>
      <c r="LG71" s="30"/>
      <c r="LH71" s="30"/>
      <c r="LI71" s="31"/>
      <c r="LJ71" s="32"/>
      <c r="LK71" s="33"/>
    </row>
    <row r="72" spans="2:323" s="6" customFormat="1" ht="14.5" hidden="1" customHeight="1" x14ac:dyDescent="0.35">
      <c r="B72" s="557"/>
      <c r="C72" s="24">
        <v>5</v>
      </c>
      <c r="D72" s="26">
        <v>0</v>
      </c>
      <c r="E72" s="401">
        <f>'WORKING WHOLESALE GRID'!C113-('WORKING WHOLESALE GRID'!C113*'READ THIS FIRST'!$F$3)</f>
        <v>5.4990000000000006</v>
      </c>
      <c r="F72" s="401">
        <f>'WORKING WHOLESALE GRID'!D113-('WORKING WHOLESALE GRID'!D113*'READ THIS FIRST'!$F$3)</f>
        <v>9.5030000000000001</v>
      </c>
      <c r="G72" s="401">
        <f>'WORKING WHOLESALE GRID'!E113-('WORKING WHOLESALE GRID'!E113*'READ THIS FIRST'!$F$3)</f>
        <v>13.5</v>
      </c>
      <c r="H72" s="401">
        <f>'WORKING WHOLESALE GRID'!F113-('WORKING WHOLESALE GRID'!F113*'READ THIS FIRST'!$F$3)</f>
        <v>17.5</v>
      </c>
      <c r="I72" s="401">
        <f>'WORKING WHOLESALE GRID'!G113-('WORKING WHOLESALE GRID'!G113*'READ THIS FIRST'!$F$3)</f>
        <v>21.5</v>
      </c>
      <c r="J72" s="401"/>
      <c r="K72" s="401">
        <f>'WORKING WHOLESALE GRID'!H113-('WORKING WHOLESALE GRID'!H113*'READ THIS FIRST'!$F$3)</f>
        <v>25.5</v>
      </c>
      <c r="L72" s="401">
        <f>'WORKING WHOLESALE GRID'!I113-('WORKING WHOLESALE GRID'!I113*'READ THIS FIRST'!$F$3)</f>
        <v>2</v>
      </c>
      <c r="M72" s="401">
        <f>'WORKING WHOLESALE GRID'!J113-('WORKING WHOLESALE GRID'!J113*'READ THIS FIRST'!$F$3)</f>
        <v>3.9874999999999998</v>
      </c>
      <c r="N72" s="26">
        <v>0</v>
      </c>
      <c r="O72" s="26">
        <v>0</v>
      </c>
      <c r="P72" s="26">
        <v>0</v>
      </c>
      <c r="Q72" s="26">
        <v>0</v>
      </c>
      <c r="R72" s="401">
        <f>'WORKING WHOLESALE GRID'!L113-('WORKING WHOLESALE GRID'!L113*'READ THIS FIRST'!$F$3)</f>
        <v>14.171760000000003</v>
      </c>
      <c r="S72" s="401">
        <f>'WORKING WHOLESALE GRID'!M113-('WORKING WHOLESALE GRID'!M113*'READ THIS FIRST'!$F$3)</f>
        <v>28.343520000000005</v>
      </c>
      <c r="T72" s="401">
        <f>'WORKING WHOLESALE GRID'!N113-('WORKING WHOLESALE GRID'!N113*'READ THIS FIRST'!$F$3)</f>
        <v>42.515280000000011</v>
      </c>
      <c r="U72" s="401">
        <f>'WORKING WHOLESALE GRID'!O113-('WORKING WHOLESALE GRID'!O113*'READ THIS FIRST'!$F$3)</f>
        <v>15.746400000000003</v>
      </c>
      <c r="V72" s="401">
        <f>'WORKING WHOLESALE GRID'!P113-('WORKING WHOLESALE GRID'!P113*'READ THIS FIRST'!$F$3)</f>
        <v>31.492800000000006</v>
      </c>
      <c r="W72" s="401">
        <f>'WORKING WHOLESALE GRID'!Q113-('WORKING WHOLESALE GRID'!Q113*'READ THIS FIRST'!$F$3)</f>
        <v>47.239200000000011</v>
      </c>
      <c r="X72" s="401">
        <f>'WORKING WHOLESALE GRID'!R113-('WORKING WHOLESALE GRID'!R113*'READ THIS FIRST'!$F$3)</f>
        <v>23.619600000000005</v>
      </c>
      <c r="Y72" s="401">
        <f>'WORKING WHOLESALE GRID'!S113-('WORKING WHOLESALE GRID'!S113*'READ THIS FIRST'!$F$3)</f>
        <v>47.239200000000011</v>
      </c>
      <c r="Z72" s="401">
        <f>'WORKING WHOLESALE GRID'!T113-('WORKING WHOLESALE GRID'!T113*'READ THIS FIRST'!$F$3)</f>
        <v>70.858800000000002</v>
      </c>
      <c r="AA72" s="401">
        <f>'WORKING WHOLESALE GRID'!U113-('WORKING WHOLESALE GRID'!U113*'READ THIS FIRST'!$F$3)</f>
        <v>35.429400000000001</v>
      </c>
      <c r="AB72" s="401">
        <f>'WORKING WHOLESALE GRID'!V113-('WORKING WHOLESALE GRID'!V113*'READ THIS FIRST'!$F$3)</f>
        <v>70.858800000000002</v>
      </c>
      <c r="AC72" s="401">
        <f>'WORKING WHOLESALE GRID'!W113-('WORKING WHOLESALE GRID'!W113*'READ THIS FIRST'!$F$3)</f>
        <v>106.28819999999999</v>
      </c>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63"/>
      <c r="BJ72" s="63"/>
      <c r="BK72" s="63"/>
      <c r="BL72" s="63"/>
      <c r="BM72" s="63"/>
      <c r="BN72" s="63"/>
      <c r="BO72" s="63"/>
      <c r="BP72" s="63"/>
      <c r="BQ72" s="63"/>
      <c r="BR72" s="63"/>
      <c r="BS72" s="63"/>
      <c r="BT72" s="63"/>
      <c r="BU72" s="63"/>
      <c r="BV72" s="63"/>
      <c r="BW72" s="63"/>
      <c r="BX72" s="63"/>
      <c r="BY72" s="63"/>
      <c r="BZ72" s="63"/>
      <c r="CA72" s="63"/>
      <c r="CB72" s="63"/>
      <c r="CC72" s="63"/>
      <c r="CD72" s="63"/>
      <c r="CE72" s="63"/>
      <c r="CF72" s="63"/>
      <c r="CG72" s="63"/>
      <c r="CH72" s="63"/>
      <c r="CI72" s="63"/>
      <c r="CJ72" s="63"/>
      <c r="CK72" s="63"/>
      <c r="CL72" s="63"/>
      <c r="CM72" s="63"/>
      <c r="CN72" s="63"/>
      <c r="CO72" s="63"/>
      <c r="CP72" s="63"/>
      <c r="CQ72" s="63"/>
      <c r="CR72" s="63"/>
      <c r="CS72" s="63"/>
      <c r="CT72" s="63"/>
      <c r="CU72" s="63"/>
      <c r="CV72" s="63"/>
      <c r="CW72" s="63"/>
      <c r="CX72" s="63"/>
      <c r="CY72" s="63"/>
      <c r="CZ72" s="63"/>
      <c r="DA72" s="63"/>
      <c r="DB72" s="63"/>
      <c r="DC72" s="63"/>
      <c r="DD72" s="63"/>
      <c r="DE72" s="63"/>
      <c r="DF72" s="63"/>
      <c r="DG72" s="63"/>
      <c r="DH72" s="63"/>
      <c r="DI72" s="63"/>
      <c r="DJ72" s="63"/>
      <c r="DK72" s="63"/>
      <c r="DL72" s="63"/>
      <c r="DM72" s="63"/>
      <c r="DN72" s="63"/>
      <c r="DO72" s="63"/>
      <c r="DP72" s="63"/>
      <c r="DQ72" s="63"/>
      <c r="DR72" s="63"/>
      <c r="DS72" s="63"/>
      <c r="DT72" s="63"/>
      <c r="DU72" s="63"/>
      <c r="DV72" s="63"/>
      <c r="DW72" s="63"/>
      <c r="DX72" s="63"/>
      <c r="DY72" s="63"/>
      <c r="DZ72" s="63"/>
      <c r="EA72" s="63"/>
      <c r="EB72" s="63"/>
      <c r="EC72" s="63"/>
      <c r="ED72" s="63"/>
      <c r="EE72" s="63"/>
      <c r="EF72" s="63"/>
      <c r="EG72" s="63"/>
      <c r="EH72" s="63"/>
      <c r="EI72" s="63"/>
      <c r="EJ72" s="63"/>
      <c r="EK72" s="63"/>
      <c r="EL72" s="63"/>
      <c r="EM72" s="63"/>
      <c r="EN72" s="63"/>
      <c r="EO72" s="63"/>
      <c r="EP72" s="63"/>
      <c r="EQ72" s="63"/>
      <c r="ER72" s="63"/>
      <c r="ES72" s="63"/>
      <c r="ET72" s="63"/>
      <c r="EU72" s="63"/>
      <c r="EV72" s="63"/>
      <c r="EW72" s="63"/>
      <c r="EX72" s="63"/>
      <c r="EY72" s="63"/>
      <c r="EZ72" s="63"/>
      <c r="FA72" s="63"/>
      <c r="FB72" s="63"/>
      <c r="FC72" s="63"/>
      <c r="FD72" s="63"/>
      <c r="FE72" s="63"/>
      <c r="FF72" s="63"/>
      <c r="FG72" s="63"/>
      <c r="FH72" s="63"/>
      <c r="FI72" s="63"/>
      <c r="FJ72" s="63"/>
      <c r="FK72" s="63"/>
      <c r="FL72" s="63"/>
      <c r="FM72" s="63"/>
      <c r="FN72" s="63"/>
      <c r="FO72" s="63"/>
      <c r="FP72" s="63"/>
      <c r="FQ72" s="63"/>
      <c r="FR72" s="63"/>
      <c r="FS72" s="63"/>
      <c r="FT72" s="63"/>
      <c r="FU72" s="63"/>
      <c r="FV72" s="63"/>
      <c r="FW72" s="63"/>
      <c r="FX72" s="63"/>
      <c r="FY72" s="63"/>
      <c r="FZ72" s="63"/>
      <c r="GA72" s="63"/>
      <c r="GB72" s="63"/>
      <c r="GC72" s="63"/>
      <c r="GD72" s="63"/>
      <c r="GE72" s="63"/>
      <c r="GF72" s="63"/>
      <c r="GG72" s="63"/>
      <c r="GH72" s="63"/>
      <c r="GI72" s="63"/>
      <c r="GJ72" s="63"/>
      <c r="GK72" s="63"/>
      <c r="GL72" s="63"/>
      <c r="GM72" s="63"/>
      <c r="GN72" s="63"/>
      <c r="GO72" s="63"/>
      <c r="GP72" s="63"/>
      <c r="GQ72" s="63"/>
      <c r="GR72" s="63"/>
      <c r="GS72" s="63"/>
      <c r="GT72" s="63"/>
      <c r="GU72" s="63"/>
      <c r="GV72" s="63"/>
      <c r="GW72" s="63"/>
      <c r="GX72" s="63"/>
      <c r="GY72" s="63"/>
      <c r="GZ72" s="63"/>
      <c r="HA72" s="63"/>
      <c r="HB72" s="63"/>
      <c r="HC72" s="63"/>
      <c r="HD72" s="63"/>
      <c r="HE72" s="63"/>
      <c r="HF72" s="63"/>
      <c r="HG72" s="63"/>
      <c r="HH72" s="63"/>
      <c r="HI72" s="63"/>
      <c r="HJ72" s="63"/>
      <c r="HK72" s="63"/>
      <c r="HL72" s="63"/>
      <c r="HM72" s="63"/>
      <c r="HN72" s="63"/>
      <c r="HO72" s="63"/>
      <c r="HP72" s="63"/>
      <c r="HQ72" s="63"/>
      <c r="HR72" s="63"/>
      <c r="HS72" s="63"/>
      <c r="HT72" s="63"/>
      <c r="HU72" s="63"/>
      <c r="HV72" s="63"/>
      <c r="HW72" s="63"/>
      <c r="HX72" s="63"/>
      <c r="HY72" s="63"/>
      <c r="HZ72" s="63"/>
      <c r="IA72" s="63"/>
      <c r="IB72" s="63"/>
      <c r="IC72" s="63"/>
      <c r="ID72" s="63"/>
      <c r="IE72" s="63"/>
      <c r="IF72" s="63"/>
      <c r="IG72" s="63"/>
      <c r="IH72" s="63"/>
      <c r="II72" s="63"/>
      <c r="IJ72" s="63"/>
      <c r="IK72" s="63"/>
      <c r="IL72" s="63"/>
      <c r="IM72" s="63"/>
      <c r="IN72" s="63"/>
      <c r="IO72" s="63"/>
      <c r="IP72" s="63"/>
      <c r="IQ72" s="63"/>
      <c r="IR72" s="63"/>
      <c r="IS72" s="63"/>
      <c r="IT72" s="63"/>
      <c r="IU72" s="63"/>
      <c r="IV72" s="63"/>
      <c r="IW72" s="63"/>
      <c r="IX72" s="63"/>
      <c r="IY72" s="63"/>
      <c r="IZ72" s="63"/>
      <c r="JA72" s="63"/>
      <c r="JB72" s="63"/>
      <c r="JC72" s="63"/>
      <c r="JD72" s="63"/>
      <c r="JE72" s="63"/>
      <c r="JF72" s="63"/>
      <c r="JG72" s="63"/>
      <c r="JH72" s="63"/>
      <c r="JI72" s="63"/>
      <c r="JJ72" s="63"/>
      <c r="JK72" s="63"/>
      <c r="JL72" s="63"/>
      <c r="JM72" s="63"/>
      <c r="JN72" s="63"/>
      <c r="JO72" s="63"/>
      <c r="JP72" s="63"/>
      <c r="JQ72" s="63"/>
      <c r="JR72" s="63"/>
      <c r="JS72" s="63"/>
      <c r="JT72" s="63"/>
      <c r="JU72" s="63"/>
      <c r="JV72" s="63"/>
      <c r="JW72" s="63"/>
      <c r="JX72" s="63"/>
      <c r="JY72" s="63"/>
      <c r="JZ72" s="63"/>
      <c r="KA72" s="63"/>
      <c r="KB72" s="63"/>
      <c r="KC72" s="63"/>
      <c r="KD72" s="63"/>
      <c r="KE72" s="63"/>
      <c r="KF72" s="63"/>
      <c r="KG72" s="63"/>
      <c r="KH72" s="63"/>
      <c r="KI72" s="63"/>
      <c r="KJ72" s="63"/>
      <c r="KK72" s="63"/>
      <c r="KL72" s="63"/>
      <c r="KM72" s="63"/>
      <c r="KN72" s="63"/>
      <c r="KO72" s="63"/>
      <c r="KP72" s="63"/>
      <c r="KQ72" s="63"/>
      <c r="KR72" s="63"/>
      <c r="KS72" s="63"/>
      <c r="KT72" s="63"/>
      <c r="KU72" s="63"/>
      <c r="KV72" s="63"/>
      <c r="KW72" s="63"/>
      <c r="KX72" s="63"/>
      <c r="KY72" s="63"/>
      <c r="KZ72" s="63"/>
      <c r="LA72" s="63"/>
      <c r="LB72" s="63"/>
      <c r="LC72" s="63"/>
      <c r="LD72" s="23"/>
      <c r="LE72" s="23"/>
      <c r="LF72" s="23"/>
      <c r="LG72" s="30"/>
      <c r="LH72" s="30"/>
      <c r="LI72" s="31"/>
      <c r="LJ72" s="32"/>
      <c r="LK72" s="33"/>
    </row>
    <row r="73" spans="2:323" s="6" customFormat="1" ht="14.5" hidden="1" customHeight="1" x14ac:dyDescent="0.35">
      <c r="B73" s="557"/>
      <c r="C73" s="24">
        <v>10</v>
      </c>
      <c r="D73" s="26">
        <v>0</v>
      </c>
      <c r="E73" s="401">
        <f>'WORKING WHOLESALE GRID'!C114-('WORKING WHOLESALE GRID'!C114*'READ THIS FIRST'!$F$3)</f>
        <v>4.4980000000000002</v>
      </c>
      <c r="F73" s="401">
        <f>'WORKING WHOLESALE GRID'!D114-('WORKING WHOLESALE GRID'!D114*'READ THIS FIRST'!$F$3)</f>
        <v>7.5009999999999994</v>
      </c>
      <c r="G73" s="401">
        <f>'WORKING WHOLESALE GRID'!E114-('WORKING WHOLESALE GRID'!E114*'READ THIS FIRST'!$F$3)</f>
        <v>10.5</v>
      </c>
      <c r="H73" s="401">
        <f>'WORKING WHOLESALE GRID'!F114-('WORKING WHOLESALE GRID'!F114*'READ THIS FIRST'!$F$3)</f>
        <v>13.5</v>
      </c>
      <c r="I73" s="401">
        <f>'WORKING WHOLESALE GRID'!G114-('WORKING WHOLESALE GRID'!G114*'READ THIS FIRST'!$F$3)</f>
        <v>16.5</v>
      </c>
      <c r="J73" s="401"/>
      <c r="K73" s="401">
        <f>'WORKING WHOLESALE GRID'!H114-('WORKING WHOLESALE GRID'!H114*'READ THIS FIRST'!$F$3)</f>
        <v>19.5</v>
      </c>
      <c r="L73" s="401">
        <f>'WORKING WHOLESALE GRID'!I114-('WORKING WHOLESALE GRID'!I114*'READ THIS FIRST'!$F$3)</f>
        <v>1.75</v>
      </c>
      <c r="M73" s="401">
        <f>'WORKING WHOLESALE GRID'!J114-('WORKING WHOLESALE GRID'!J114*'READ THIS FIRST'!$F$3)</f>
        <v>3.3937499999999998</v>
      </c>
      <c r="N73" s="26">
        <v>0</v>
      </c>
      <c r="O73" s="26">
        <v>0</v>
      </c>
      <c r="P73" s="26">
        <v>0</v>
      </c>
      <c r="Q73" s="26">
        <v>0</v>
      </c>
      <c r="R73" s="401">
        <f>'WORKING WHOLESALE GRID'!L114-('WORKING WHOLESALE GRID'!L114*'READ THIS FIRST'!$F$3)</f>
        <v>7.8732000000000015</v>
      </c>
      <c r="S73" s="401">
        <f>'WORKING WHOLESALE GRID'!M114-('WORKING WHOLESALE GRID'!M114*'READ THIS FIRST'!$F$3)</f>
        <v>15.746400000000003</v>
      </c>
      <c r="T73" s="401">
        <f>'WORKING WHOLESALE GRID'!N114-('WORKING WHOLESALE GRID'!N114*'READ THIS FIRST'!$F$3)</f>
        <v>23.619600000000005</v>
      </c>
      <c r="U73" s="401">
        <f>'WORKING WHOLESALE GRID'!O114-('WORKING WHOLESALE GRID'!O114*'READ THIS FIRST'!$F$3)</f>
        <v>8.7480000000000011</v>
      </c>
      <c r="V73" s="401">
        <f>'WORKING WHOLESALE GRID'!P114-('WORKING WHOLESALE GRID'!P114*'READ THIS FIRST'!$F$3)</f>
        <v>17.496000000000002</v>
      </c>
      <c r="W73" s="401">
        <f>'WORKING WHOLESALE GRID'!Q114-('WORKING WHOLESALE GRID'!Q114*'READ THIS FIRST'!$F$3)</f>
        <v>26.244000000000003</v>
      </c>
      <c r="X73" s="401">
        <f>'WORKING WHOLESALE GRID'!R114-('WORKING WHOLESALE GRID'!R114*'READ THIS FIRST'!$F$3)</f>
        <v>13.122</v>
      </c>
      <c r="Y73" s="401">
        <f>'WORKING WHOLESALE GRID'!S114-('WORKING WHOLESALE GRID'!S114*'READ THIS FIRST'!$F$3)</f>
        <v>26.244</v>
      </c>
      <c r="Z73" s="401">
        <f>'WORKING WHOLESALE GRID'!T114-('WORKING WHOLESALE GRID'!T114*'READ THIS FIRST'!$F$3)</f>
        <v>39.366</v>
      </c>
      <c r="AA73" s="401">
        <f>'WORKING WHOLESALE GRID'!U114-('WORKING WHOLESALE GRID'!U114*'READ THIS FIRST'!$F$3)</f>
        <v>19.683</v>
      </c>
      <c r="AB73" s="401">
        <f>'WORKING WHOLESALE GRID'!V114-('WORKING WHOLESALE GRID'!V114*'READ THIS FIRST'!$F$3)</f>
        <v>39.366</v>
      </c>
      <c r="AC73" s="401">
        <f>'WORKING WHOLESALE GRID'!W114-('WORKING WHOLESALE GRID'!W114*'READ THIS FIRST'!$F$3)</f>
        <v>59.048999999999999</v>
      </c>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63"/>
      <c r="BJ73" s="63"/>
      <c r="BK73" s="63"/>
      <c r="BL73" s="63"/>
      <c r="BM73" s="63"/>
      <c r="BN73" s="63"/>
      <c r="BO73" s="63"/>
      <c r="BP73" s="63"/>
      <c r="BQ73" s="63"/>
      <c r="BR73" s="63"/>
      <c r="BS73" s="63"/>
      <c r="BT73" s="63"/>
      <c r="BU73" s="63"/>
      <c r="BV73" s="63"/>
      <c r="BW73" s="63"/>
      <c r="BX73" s="63"/>
      <c r="BY73" s="63"/>
      <c r="BZ73" s="63"/>
      <c r="CA73" s="63"/>
      <c r="CB73" s="63"/>
      <c r="CC73" s="63"/>
      <c r="CD73" s="63"/>
      <c r="CE73" s="63"/>
      <c r="CF73" s="63"/>
      <c r="CG73" s="63"/>
      <c r="CH73" s="63"/>
      <c r="CI73" s="63"/>
      <c r="CJ73" s="63"/>
      <c r="CK73" s="63"/>
      <c r="CL73" s="63"/>
      <c r="CM73" s="63"/>
      <c r="CN73" s="63"/>
      <c r="CO73" s="63"/>
      <c r="CP73" s="63"/>
      <c r="CQ73" s="63"/>
      <c r="CR73" s="63"/>
      <c r="CS73" s="63"/>
      <c r="CT73" s="63"/>
      <c r="CU73" s="63"/>
      <c r="CV73" s="63"/>
      <c r="CW73" s="63"/>
      <c r="CX73" s="63"/>
      <c r="CY73" s="63"/>
      <c r="CZ73" s="63"/>
      <c r="DA73" s="63"/>
      <c r="DB73" s="63"/>
      <c r="DC73" s="63"/>
      <c r="DD73" s="63"/>
      <c r="DE73" s="63"/>
      <c r="DF73" s="63"/>
      <c r="DG73" s="63"/>
      <c r="DH73" s="63"/>
      <c r="DI73" s="63"/>
      <c r="DJ73" s="63"/>
      <c r="DK73" s="63"/>
      <c r="DL73" s="63"/>
      <c r="DM73" s="63"/>
      <c r="DN73" s="63"/>
      <c r="DO73" s="63"/>
      <c r="DP73" s="63"/>
      <c r="DQ73" s="63"/>
      <c r="DR73" s="63"/>
      <c r="DS73" s="63"/>
      <c r="DT73" s="63"/>
      <c r="DU73" s="63"/>
      <c r="DV73" s="63"/>
      <c r="DW73" s="63"/>
      <c r="DX73" s="63"/>
      <c r="DY73" s="63"/>
      <c r="DZ73" s="63"/>
      <c r="EA73" s="63"/>
      <c r="EB73" s="63"/>
      <c r="EC73" s="63"/>
      <c r="ED73" s="63"/>
      <c r="EE73" s="63"/>
      <c r="EF73" s="63"/>
      <c r="EG73" s="63"/>
      <c r="EH73" s="63"/>
      <c r="EI73" s="63"/>
      <c r="EJ73" s="63"/>
      <c r="EK73" s="63"/>
      <c r="EL73" s="63"/>
      <c r="EM73" s="63"/>
      <c r="EN73" s="63"/>
      <c r="EO73" s="63"/>
      <c r="EP73" s="63"/>
      <c r="EQ73" s="63"/>
      <c r="ER73" s="63"/>
      <c r="ES73" s="63"/>
      <c r="ET73" s="63"/>
      <c r="EU73" s="63"/>
      <c r="EV73" s="63"/>
      <c r="EW73" s="63"/>
      <c r="EX73" s="63"/>
      <c r="EY73" s="63"/>
      <c r="EZ73" s="63"/>
      <c r="FA73" s="63"/>
      <c r="FB73" s="63"/>
      <c r="FC73" s="63"/>
      <c r="FD73" s="63"/>
      <c r="FE73" s="63"/>
      <c r="FF73" s="63"/>
      <c r="FG73" s="63"/>
      <c r="FH73" s="63"/>
      <c r="FI73" s="63"/>
      <c r="FJ73" s="63"/>
      <c r="FK73" s="63"/>
      <c r="FL73" s="63"/>
      <c r="FM73" s="63"/>
      <c r="FN73" s="63"/>
      <c r="FO73" s="63"/>
      <c r="FP73" s="63"/>
      <c r="FQ73" s="63"/>
      <c r="FR73" s="63"/>
      <c r="FS73" s="63"/>
      <c r="FT73" s="63"/>
      <c r="FU73" s="63"/>
      <c r="FV73" s="63"/>
      <c r="FW73" s="63"/>
      <c r="FX73" s="63"/>
      <c r="FY73" s="63"/>
      <c r="FZ73" s="63"/>
      <c r="GA73" s="63"/>
      <c r="GB73" s="63"/>
      <c r="GC73" s="63"/>
      <c r="GD73" s="63"/>
      <c r="GE73" s="63"/>
      <c r="GF73" s="63"/>
      <c r="GG73" s="63"/>
      <c r="GH73" s="63"/>
      <c r="GI73" s="63"/>
      <c r="GJ73" s="63"/>
      <c r="GK73" s="63"/>
      <c r="GL73" s="63"/>
      <c r="GM73" s="63"/>
      <c r="GN73" s="63"/>
      <c r="GO73" s="63"/>
      <c r="GP73" s="63"/>
      <c r="GQ73" s="63"/>
      <c r="GR73" s="63"/>
      <c r="GS73" s="63"/>
      <c r="GT73" s="63"/>
      <c r="GU73" s="63"/>
      <c r="GV73" s="63"/>
      <c r="GW73" s="63"/>
      <c r="GX73" s="63"/>
      <c r="GY73" s="63"/>
      <c r="GZ73" s="63"/>
      <c r="HA73" s="63"/>
      <c r="HB73" s="63"/>
      <c r="HC73" s="63"/>
      <c r="HD73" s="63"/>
      <c r="HE73" s="63"/>
      <c r="HF73" s="63"/>
      <c r="HG73" s="63"/>
      <c r="HH73" s="63"/>
      <c r="HI73" s="63"/>
      <c r="HJ73" s="63"/>
      <c r="HK73" s="63"/>
      <c r="HL73" s="63"/>
      <c r="HM73" s="63"/>
      <c r="HN73" s="63"/>
      <c r="HO73" s="63"/>
      <c r="HP73" s="63"/>
      <c r="HQ73" s="63"/>
      <c r="HR73" s="63"/>
      <c r="HS73" s="63"/>
      <c r="HT73" s="63"/>
      <c r="HU73" s="63"/>
      <c r="HV73" s="63"/>
      <c r="HW73" s="63"/>
      <c r="HX73" s="63"/>
      <c r="HY73" s="63"/>
      <c r="HZ73" s="63"/>
      <c r="IA73" s="63"/>
      <c r="IB73" s="63"/>
      <c r="IC73" s="63"/>
      <c r="ID73" s="63"/>
      <c r="IE73" s="63"/>
      <c r="IF73" s="63"/>
      <c r="IG73" s="63"/>
      <c r="IH73" s="63"/>
      <c r="II73" s="63"/>
      <c r="IJ73" s="63"/>
      <c r="IK73" s="63"/>
      <c r="IL73" s="63"/>
      <c r="IM73" s="63"/>
      <c r="IN73" s="63"/>
      <c r="IO73" s="63"/>
      <c r="IP73" s="63"/>
      <c r="IQ73" s="63"/>
      <c r="IR73" s="63"/>
      <c r="IS73" s="63"/>
      <c r="IT73" s="63"/>
      <c r="IU73" s="63"/>
      <c r="IV73" s="63"/>
      <c r="IW73" s="63"/>
      <c r="IX73" s="63"/>
      <c r="IY73" s="63"/>
      <c r="IZ73" s="63"/>
      <c r="JA73" s="63"/>
      <c r="JB73" s="63"/>
      <c r="JC73" s="63"/>
      <c r="JD73" s="63"/>
      <c r="JE73" s="63"/>
      <c r="JF73" s="63"/>
      <c r="JG73" s="63"/>
      <c r="JH73" s="63"/>
      <c r="JI73" s="63"/>
      <c r="JJ73" s="63"/>
      <c r="JK73" s="63"/>
      <c r="JL73" s="63"/>
      <c r="JM73" s="63"/>
      <c r="JN73" s="63"/>
      <c r="JO73" s="63"/>
      <c r="JP73" s="63"/>
      <c r="JQ73" s="63"/>
      <c r="JR73" s="63"/>
      <c r="JS73" s="63"/>
      <c r="JT73" s="63"/>
      <c r="JU73" s="63"/>
      <c r="JV73" s="63"/>
      <c r="JW73" s="63"/>
      <c r="JX73" s="63"/>
      <c r="JY73" s="63"/>
      <c r="JZ73" s="63"/>
      <c r="KA73" s="63"/>
      <c r="KB73" s="63"/>
      <c r="KC73" s="63"/>
      <c r="KD73" s="63"/>
      <c r="KE73" s="63"/>
      <c r="KF73" s="63"/>
      <c r="KG73" s="63"/>
      <c r="KH73" s="63"/>
      <c r="KI73" s="63"/>
      <c r="KJ73" s="63"/>
      <c r="KK73" s="63"/>
      <c r="KL73" s="63"/>
      <c r="KM73" s="63"/>
      <c r="KN73" s="63"/>
      <c r="KO73" s="63"/>
      <c r="KP73" s="63"/>
      <c r="KQ73" s="63"/>
      <c r="KR73" s="63"/>
      <c r="KS73" s="63"/>
      <c r="KT73" s="63"/>
      <c r="KU73" s="63"/>
      <c r="KV73" s="63"/>
      <c r="KW73" s="63"/>
      <c r="KX73" s="63"/>
      <c r="KY73" s="63"/>
      <c r="KZ73" s="63"/>
      <c r="LA73" s="63"/>
      <c r="LB73" s="63"/>
      <c r="LC73" s="63"/>
      <c r="LD73" s="23"/>
      <c r="LE73" s="23"/>
      <c r="LF73" s="23"/>
      <c r="LG73" s="30"/>
      <c r="LH73" s="30"/>
      <c r="LI73" s="31"/>
      <c r="LJ73" s="32"/>
      <c r="LK73" s="33"/>
    </row>
    <row r="74" spans="2:323" s="6" customFormat="1" ht="14.5" hidden="1" customHeight="1" x14ac:dyDescent="0.35">
      <c r="B74" s="557"/>
      <c r="C74" s="24">
        <v>15</v>
      </c>
      <c r="D74" s="26">
        <v>0</v>
      </c>
      <c r="E74" s="401">
        <f>'WORKING WHOLESALE GRID'!C115-('WORKING WHOLESALE GRID'!C115*'READ THIS FIRST'!$F$3)</f>
        <v>3.4969999999999999</v>
      </c>
      <c r="F74" s="401">
        <f>'WORKING WHOLESALE GRID'!D115-('WORKING WHOLESALE GRID'!D115*'READ THIS FIRST'!$F$3)</f>
        <v>5.4990000000000006</v>
      </c>
      <c r="G74" s="401">
        <f>'WORKING WHOLESALE GRID'!E115-('WORKING WHOLESALE GRID'!E115*'READ THIS FIRST'!$F$3)</f>
        <v>7.5</v>
      </c>
      <c r="H74" s="401">
        <f>'WORKING WHOLESALE GRID'!F115-('WORKING WHOLESALE GRID'!F115*'READ THIS FIRST'!$F$3)</f>
        <v>9.5</v>
      </c>
      <c r="I74" s="401">
        <f>'WORKING WHOLESALE GRID'!G115-('WORKING WHOLESALE GRID'!G115*'READ THIS FIRST'!$F$3)</f>
        <v>11.5</v>
      </c>
      <c r="J74" s="401"/>
      <c r="K74" s="401">
        <f>'WORKING WHOLESALE GRID'!H115-('WORKING WHOLESALE GRID'!H115*'READ THIS FIRST'!$F$3)</f>
        <v>13.5</v>
      </c>
      <c r="L74" s="401">
        <f>'WORKING WHOLESALE GRID'!I115-('WORKING WHOLESALE GRID'!I115*'READ THIS FIRST'!$F$3)</f>
        <v>1.5</v>
      </c>
      <c r="M74" s="401">
        <f>'WORKING WHOLESALE GRID'!J115-('WORKING WHOLESALE GRID'!J115*'READ THIS FIRST'!$F$3)</f>
        <v>2.8</v>
      </c>
      <c r="N74" s="26">
        <v>0</v>
      </c>
      <c r="O74" s="26">
        <v>0</v>
      </c>
      <c r="P74" s="26">
        <v>0</v>
      </c>
      <c r="Q74" s="26">
        <v>0</v>
      </c>
      <c r="R74" s="401">
        <f>'WORKING WHOLESALE GRID'!L115-('WORKING WHOLESALE GRID'!L115*'READ THIS FIRST'!$F$3)</f>
        <v>4.3740000000000006</v>
      </c>
      <c r="S74" s="401">
        <f>'WORKING WHOLESALE GRID'!M115-('WORKING WHOLESALE GRID'!M115*'READ THIS FIRST'!$F$3)</f>
        <v>8.7480000000000011</v>
      </c>
      <c r="T74" s="401">
        <f>'WORKING WHOLESALE GRID'!N115-('WORKING WHOLESALE GRID'!N115*'READ THIS FIRST'!$F$3)</f>
        <v>13.122000000000002</v>
      </c>
      <c r="U74" s="401">
        <f>'WORKING WHOLESALE GRID'!O115-('WORKING WHOLESALE GRID'!O115*'READ THIS FIRST'!$F$3)</f>
        <v>4.8600000000000003</v>
      </c>
      <c r="V74" s="401">
        <f>'WORKING WHOLESALE GRID'!P115-('WORKING WHOLESALE GRID'!P115*'READ THIS FIRST'!$F$3)</f>
        <v>9.7200000000000006</v>
      </c>
      <c r="W74" s="401">
        <f>'WORKING WHOLESALE GRID'!Q115-('WORKING WHOLESALE GRID'!Q115*'READ THIS FIRST'!$F$3)</f>
        <v>14.579999999999998</v>
      </c>
      <c r="X74" s="401">
        <f>'WORKING WHOLESALE GRID'!R115-('WORKING WHOLESALE GRID'!R115*'READ THIS FIRST'!$F$3)</f>
        <v>7.2899999999999991</v>
      </c>
      <c r="Y74" s="401">
        <f>'WORKING WHOLESALE GRID'!S115-('WORKING WHOLESALE GRID'!S115*'READ THIS FIRST'!$F$3)</f>
        <v>14.579999999999998</v>
      </c>
      <c r="Z74" s="401">
        <f>'WORKING WHOLESALE GRID'!T115-('WORKING WHOLESALE GRID'!T115*'READ THIS FIRST'!$F$3)</f>
        <v>21.869999999999997</v>
      </c>
      <c r="AA74" s="401">
        <f>'WORKING WHOLESALE GRID'!U115-('WORKING WHOLESALE GRID'!U115*'READ THIS FIRST'!$F$3)</f>
        <v>10.934999999999999</v>
      </c>
      <c r="AB74" s="401">
        <f>'WORKING WHOLESALE GRID'!V115-('WORKING WHOLESALE GRID'!V115*'READ THIS FIRST'!$F$3)</f>
        <v>21.869999999999997</v>
      </c>
      <c r="AC74" s="401">
        <f>'WORKING WHOLESALE GRID'!W115-('WORKING WHOLESALE GRID'!W115*'READ THIS FIRST'!$F$3)</f>
        <v>32.804999999999993</v>
      </c>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c r="CR74" s="63"/>
      <c r="CS74" s="63"/>
      <c r="CT74" s="63"/>
      <c r="CU74" s="63"/>
      <c r="CV74" s="63"/>
      <c r="CW74" s="63"/>
      <c r="CX74" s="63"/>
      <c r="CY74" s="63"/>
      <c r="CZ74" s="63"/>
      <c r="DA74" s="63"/>
      <c r="DB74" s="63"/>
      <c r="DC74" s="63"/>
      <c r="DD74" s="63"/>
      <c r="DE74" s="63"/>
      <c r="DF74" s="63"/>
      <c r="DG74" s="63"/>
      <c r="DH74" s="63"/>
      <c r="DI74" s="63"/>
      <c r="DJ74" s="63"/>
      <c r="DK74" s="63"/>
      <c r="DL74" s="63"/>
      <c r="DM74" s="63"/>
      <c r="DN74" s="63"/>
      <c r="DO74" s="63"/>
      <c r="DP74" s="63"/>
      <c r="DQ74" s="63"/>
      <c r="DR74" s="63"/>
      <c r="DS74" s="63"/>
      <c r="DT74" s="63"/>
      <c r="DU74" s="63"/>
      <c r="DV74" s="63"/>
      <c r="DW74" s="63"/>
      <c r="DX74" s="63"/>
      <c r="DY74" s="63"/>
      <c r="DZ74" s="63"/>
      <c r="EA74" s="63"/>
      <c r="EB74" s="63"/>
      <c r="EC74" s="63"/>
      <c r="ED74" s="63"/>
      <c r="EE74" s="63"/>
      <c r="EF74" s="63"/>
      <c r="EG74" s="63"/>
      <c r="EH74" s="63"/>
      <c r="EI74" s="63"/>
      <c r="EJ74" s="63"/>
      <c r="EK74" s="63"/>
      <c r="EL74" s="63"/>
      <c r="EM74" s="63"/>
      <c r="EN74" s="63"/>
      <c r="EO74" s="63"/>
      <c r="EP74" s="63"/>
      <c r="EQ74" s="63"/>
      <c r="ER74" s="63"/>
      <c r="ES74" s="63"/>
      <c r="ET74" s="63"/>
      <c r="EU74" s="63"/>
      <c r="EV74" s="63"/>
      <c r="EW74" s="63"/>
      <c r="EX74" s="63"/>
      <c r="EY74" s="63"/>
      <c r="EZ74" s="63"/>
      <c r="FA74" s="63"/>
      <c r="FB74" s="63"/>
      <c r="FC74" s="63"/>
      <c r="FD74" s="63"/>
      <c r="FE74" s="63"/>
      <c r="FF74" s="63"/>
      <c r="FG74" s="63"/>
      <c r="FH74" s="63"/>
      <c r="FI74" s="63"/>
      <c r="FJ74" s="63"/>
      <c r="FK74" s="63"/>
      <c r="FL74" s="63"/>
      <c r="FM74" s="63"/>
      <c r="FN74" s="63"/>
      <c r="FO74" s="63"/>
      <c r="FP74" s="63"/>
      <c r="FQ74" s="63"/>
      <c r="FR74" s="63"/>
      <c r="FS74" s="63"/>
      <c r="FT74" s="63"/>
      <c r="FU74" s="63"/>
      <c r="FV74" s="63"/>
      <c r="FW74" s="63"/>
      <c r="FX74" s="63"/>
      <c r="FY74" s="63"/>
      <c r="FZ74" s="63"/>
      <c r="GA74" s="63"/>
      <c r="GB74" s="63"/>
      <c r="GC74" s="63"/>
      <c r="GD74" s="63"/>
      <c r="GE74" s="63"/>
      <c r="GF74" s="63"/>
      <c r="GG74" s="63"/>
      <c r="GH74" s="63"/>
      <c r="GI74" s="63"/>
      <c r="GJ74" s="63"/>
      <c r="GK74" s="63"/>
      <c r="GL74" s="63"/>
      <c r="GM74" s="63"/>
      <c r="GN74" s="63"/>
      <c r="GO74" s="63"/>
      <c r="GP74" s="63"/>
      <c r="GQ74" s="63"/>
      <c r="GR74" s="63"/>
      <c r="GS74" s="63"/>
      <c r="GT74" s="63"/>
      <c r="GU74" s="63"/>
      <c r="GV74" s="63"/>
      <c r="GW74" s="63"/>
      <c r="GX74" s="63"/>
      <c r="GY74" s="63"/>
      <c r="GZ74" s="63"/>
      <c r="HA74" s="63"/>
      <c r="HB74" s="63"/>
      <c r="HC74" s="63"/>
      <c r="HD74" s="63"/>
      <c r="HE74" s="63"/>
      <c r="HF74" s="63"/>
      <c r="HG74" s="63"/>
      <c r="HH74" s="63"/>
      <c r="HI74" s="63"/>
      <c r="HJ74" s="63"/>
      <c r="HK74" s="63"/>
      <c r="HL74" s="63"/>
      <c r="HM74" s="63"/>
      <c r="HN74" s="63"/>
      <c r="HO74" s="63"/>
      <c r="HP74" s="63"/>
      <c r="HQ74" s="63"/>
      <c r="HR74" s="63"/>
      <c r="HS74" s="63"/>
      <c r="HT74" s="63"/>
      <c r="HU74" s="63"/>
      <c r="HV74" s="63"/>
      <c r="HW74" s="63"/>
      <c r="HX74" s="63"/>
      <c r="HY74" s="63"/>
      <c r="HZ74" s="63"/>
      <c r="IA74" s="63"/>
      <c r="IB74" s="63"/>
      <c r="IC74" s="63"/>
      <c r="ID74" s="63"/>
      <c r="IE74" s="63"/>
      <c r="IF74" s="63"/>
      <c r="IG74" s="63"/>
      <c r="IH74" s="63"/>
      <c r="II74" s="63"/>
      <c r="IJ74" s="63"/>
      <c r="IK74" s="63"/>
      <c r="IL74" s="63"/>
      <c r="IM74" s="63"/>
      <c r="IN74" s="63"/>
      <c r="IO74" s="63"/>
      <c r="IP74" s="63"/>
      <c r="IQ74" s="63"/>
      <c r="IR74" s="63"/>
      <c r="IS74" s="63"/>
      <c r="IT74" s="63"/>
      <c r="IU74" s="63"/>
      <c r="IV74" s="63"/>
      <c r="IW74" s="63"/>
      <c r="IX74" s="63"/>
      <c r="IY74" s="63"/>
      <c r="IZ74" s="63"/>
      <c r="JA74" s="63"/>
      <c r="JB74" s="63"/>
      <c r="JC74" s="63"/>
      <c r="JD74" s="63"/>
      <c r="JE74" s="63"/>
      <c r="JF74" s="63"/>
      <c r="JG74" s="63"/>
      <c r="JH74" s="63"/>
      <c r="JI74" s="63"/>
      <c r="JJ74" s="63"/>
      <c r="JK74" s="63"/>
      <c r="JL74" s="63"/>
      <c r="JM74" s="63"/>
      <c r="JN74" s="63"/>
      <c r="JO74" s="63"/>
      <c r="JP74" s="63"/>
      <c r="JQ74" s="63"/>
      <c r="JR74" s="63"/>
      <c r="JS74" s="63"/>
      <c r="JT74" s="63"/>
      <c r="JU74" s="63"/>
      <c r="JV74" s="63"/>
      <c r="JW74" s="63"/>
      <c r="JX74" s="63"/>
      <c r="JY74" s="63"/>
      <c r="JZ74" s="63"/>
      <c r="KA74" s="63"/>
      <c r="KB74" s="63"/>
      <c r="KC74" s="63"/>
      <c r="KD74" s="63"/>
      <c r="KE74" s="63"/>
      <c r="KF74" s="63"/>
      <c r="KG74" s="63"/>
      <c r="KH74" s="63"/>
      <c r="KI74" s="63"/>
      <c r="KJ74" s="63"/>
      <c r="KK74" s="63"/>
      <c r="KL74" s="63"/>
      <c r="KM74" s="63"/>
      <c r="KN74" s="63"/>
      <c r="KO74" s="63"/>
      <c r="KP74" s="63"/>
      <c r="KQ74" s="63"/>
      <c r="KR74" s="63"/>
      <c r="KS74" s="63"/>
      <c r="KT74" s="63"/>
      <c r="KU74" s="63"/>
      <c r="KV74" s="63"/>
      <c r="KW74" s="63"/>
      <c r="KX74" s="63"/>
      <c r="KY74" s="63"/>
      <c r="KZ74" s="63"/>
      <c r="LA74" s="63"/>
      <c r="LB74" s="63"/>
      <c r="LC74" s="63"/>
      <c r="LD74" s="23"/>
      <c r="LE74" s="23"/>
      <c r="LF74" s="23"/>
      <c r="LG74" s="30"/>
      <c r="LH74" s="30"/>
      <c r="LI74" s="31"/>
      <c r="LJ74" s="32"/>
      <c r="LK74" s="33"/>
    </row>
    <row r="75" spans="2:323" s="6" customFormat="1" ht="14.5" hidden="1" customHeight="1" x14ac:dyDescent="0.35">
      <c r="B75" s="557"/>
      <c r="C75" s="24">
        <v>25</v>
      </c>
      <c r="D75" s="26">
        <v>0</v>
      </c>
      <c r="E75" s="401">
        <f>'WORKING WHOLESALE GRID'!C116-('WORKING WHOLESALE GRID'!C116*'READ THIS FIRST'!$F$3)</f>
        <v>2.5025000000000004</v>
      </c>
      <c r="F75" s="401">
        <f>'WORKING WHOLESALE GRID'!D116-('WORKING WHOLESALE GRID'!D116*'READ THIS FIRST'!$F$3)</f>
        <v>3.9975000000000005</v>
      </c>
      <c r="G75" s="401">
        <f>'WORKING WHOLESALE GRID'!E116-('WORKING WHOLESALE GRID'!E116*'READ THIS FIRST'!$F$3)</f>
        <v>5.5</v>
      </c>
      <c r="H75" s="401">
        <f>'WORKING WHOLESALE GRID'!F116-('WORKING WHOLESALE GRID'!F116*'READ THIS FIRST'!$F$3)</f>
        <v>7</v>
      </c>
      <c r="I75" s="401">
        <f>'WORKING WHOLESALE GRID'!G116-('WORKING WHOLESALE GRID'!G116*'READ THIS FIRST'!$F$3)</f>
        <v>8.5</v>
      </c>
      <c r="J75" s="401"/>
      <c r="K75" s="401">
        <f>'WORKING WHOLESALE GRID'!H116-('WORKING WHOLESALE GRID'!H116*'READ THIS FIRST'!$F$3)</f>
        <v>10</v>
      </c>
      <c r="L75" s="401">
        <f>'WORKING WHOLESALE GRID'!I116-('WORKING WHOLESALE GRID'!I116*'READ THIS FIRST'!$F$3)</f>
        <v>1.25</v>
      </c>
      <c r="M75" s="401">
        <f>'WORKING WHOLESALE GRID'!J116-('WORKING WHOLESALE GRID'!J116*'READ THIS FIRST'!$F$3)</f>
        <v>2.6250000000000009</v>
      </c>
      <c r="N75" s="26">
        <v>0</v>
      </c>
      <c r="O75" s="26">
        <v>0</v>
      </c>
      <c r="P75" s="26">
        <v>0</v>
      </c>
      <c r="Q75" s="26">
        <v>0</v>
      </c>
      <c r="R75" s="401">
        <f>'WORKING WHOLESALE GRID'!L116-('WORKING WHOLESALE GRID'!L116*'READ THIS FIRST'!$F$3)</f>
        <v>2.4300000000000002</v>
      </c>
      <c r="S75" s="401">
        <f>'WORKING WHOLESALE GRID'!M116-('WORKING WHOLESALE GRID'!M116*'READ THIS FIRST'!$F$3)</f>
        <v>4.8600000000000003</v>
      </c>
      <c r="T75" s="401">
        <f>'WORKING WHOLESALE GRID'!N116-('WORKING WHOLESALE GRID'!N116*'READ THIS FIRST'!$F$3)</f>
        <v>7.2899999999999991</v>
      </c>
      <c r="U75" s="401">
        <f>'WORKING WHOLESALE GRID'!O116-('WORKING WHOLESALE GRID'!O116*'READ THIS FIRST'!$F$3)</f>
        <v>2.7</v>
      </c>
      <c r="V75" s="401">
        <f>'WORKING WHOLESALE GRID'!P116-('WORKING WHOLESALE GRID'!P116*'READ THIS FIRST'!$F$3)</f>
        <v>5.4</v>
      </c>
      <c r="W75" s="401">
        <f>'WORKING WHOLESALE GRID'!Q116-('WORKING WHOLESALE GRID'!Q116*'READ THIS FIRST'!$F$3)</f>
        <v>8.1000000000000014</v>
      </c>
      <c r="X75" s="401">
        <f>'WORKING WHOLESALE GRID'!R116-('WORKING WHOLESALE GRID'!R116*'READ THIS FIRST'!$F$3)</f>
        <v>4.05</v>
      </c>
      <c r="Y75" s="401">
        <f>'WORKING WHOLESALE GRID'!S116-('WORKING WHOLESALE GRID'!S116*'READ THIS FIRST'!$F$3)</f>
        <v>8.1</v>
      </c>
      <c r="Z75" s="401">
        <f>'WORKING WHOLESALE GRID'!T116-('WORKING WHOLESALE GRID'!T116*'READ THIS FIRST'!$F$3)</f>
        <v>12.149999999999999</v>
      </c>
      <c r="AA75" s="401">
        <f>'WORKING WHOLESALE GRID'!U116-('WORKING WHOLESALE GRID'!U116*'READ THIS FIRST'!$F$3)</f>
        <v>6.0750000000000011</v>
      </c>
      <c r="AB75" s="401">
        <f>'WORKING WHOLESALE GRID'!V116-('WORKING WHOLESALE GRID'!V116*'READ THIS FIRST'!$F$3)</f>
        <v>12.150000000000002</v>
      </c>
      <c r="AC75" s="401">
        <f>'WORKING WHOLESALE GRID'!W116-('WORKING WHOLESALE GRID'!W116*'READ THIS FIRST'!$F$3)</f>
        <v>18.225000000000001</v>
      </c>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63"/>
      <c r="BJ75" s="63"/>
      <c r="BK75" s="63"/>
      <c r="BL75" s="63"/>
      <c r="BM75" s="63"/>
      <c r="BN75" s="63"/>
      <c r="BO75" s="63"/>
      <c r="BP75" s="63"/>
      <c r="BQ75" s="63"/>
      <c r="BR75" s="63"/>
      <c r="BS75" s="63"/>
      <c r="BT75" s="63"/>
      <c r="BU75" s="63"/>
      <c r="BV75" s="63"/>
      <c r="BW75" s="63"/>
      <c r="BX75" s="63"/>
      <c r="BY75" s="63"/>
      <c r="BZ75" s="63"/>
      <c r="CA75" s="63"/>
      <c r="CB75" s="63"/>
      <c r="CC75" s="63"/>
      <c r="CD75" s="63"/>
      <c r="CE75" s="63"/>
      <c r="CF75" s="63"/>
      <c r="CG75" s="63"/>
      <c r="CH75" s="63"/>
      <c r="CI75" s="63"/>
      <c r="CJ75" s="63"/>
      <c r="CK75" s="63"/>
      <c r="CL75" s="63"/>
      <c r="CM75" s="63"/>
      <c r="CN75" s="63"/>
      <c r="CO75" s="63"/>
      <c r="CP75" s="63"/>
      <c r="CQ75" s="63"/>
      <c r="CR75" s="63"/>
      <c r="CS75" s="63"/>
      <c r="CT75" s="63"/>
      <c r="CU75" s="63"/>
      <c r="CV75" s="63"/>
      <c r="CW75" s="63"/>
      <c r="CX75" s="63"/>
      <c r="CY75" s="63"/>
      <c r="CZ75" s="63"/>
      <c r="DA75" s="63"/>
      <c r="DB75" s="63"/>
      <c r="DC75" s="63"/>
      <c r="DD75" s="63"/>
      <c r="DE75" s="63"/>
      <c r="DF75" s="63"/>
      <c r="DG75" s="63"/>
      <c r="DH75" s="63"/>
      <c r="DI75" s="63"/>
      <c r="DJ75" s="63"/>
      <c r="DK75" s="63"/>
      <c r="DL75" s="63"/>
      <c r="DM75" s="63"/>
      <c r="DN75" s="63"/>
      <c r="DO75" s="63"/>
      <c r="DP75" s="63"/>
      <c r="DQ75" s="63"/>
      <c r="DR75" s="63"/>
      <c r="DS75" s="63"/>
      <c r="DT75" s="63"/>
      <c r="DU75" s="63"/>
      <c r="DV75" s="63"/>
      <c r="DW75" s="63"/>
      <c r="DX75" s="63"/>
      <c r="DY75" s="63"/>
      <c r="DZ75" s="63"/>
      <c r="EA75" s="63"/>
      <c r="EB75" s="63"/>
      <c r="EC75" s="63"/>
      <c r="ED75" s="63"/>
      <c r="EE75" s="63"/>
      <c r="EF75" s="63"/>
      <c r="EG75" s="63"/>
      <c r="EH75" s="63"/>
      <c r="EI75" s="63"/>
      <c r="EJ75" s="63"/>
      <c r="EK75" s="63"/>
      <c r="EL75" s="63"/>
      <c r="EM75" s="63"/>
      <c r="EN75" s="63"/>
      <c r="EO75" s="63"/>
      <c r="EP75" s="63"/>
      <c r="EQ75" s="63"/>
      <c r="ER75" s="63"/>
      <c r="ES75" s="63"/>
      <c r="ET75" s="63"/>
      <c r="EU75" s="63"/>
      <c r="EV75" s="63"/>
      <c r="EW75" s="63"/>
      <c r="EX75" s="63"/>
      <c r="EY75" s="63"/>
      <c r="EZ75" s="63"/>
      <c r="FA75" s="63"/>
      <c r="FB75" s="63"/>
      <c r="FC75" s="63"/>
      <c r="FD75" s="63"/>
      <c r="FE75" s="63"/>
      <c r="FF75" s="63"/>
      <c r="FG75" s="63"/>
      <c r="FH75" s="63"/>
      <c r="FI75" s="63"/>
      <c r="FJ75" s="63"/>
      <c r="FK75" s="63"/>
      <c r="FL75" s="63"/>
      <c r="FM75" s="63"/>
      <c r="FN75" s="63"/>
      <c r="FO75" s="63"/>
      <c r="FP75" s="63"/>
      <c r="FQ75" s="63"/>
      <c r="FR75" s="63"/>
      <c r="FS75" s="63"/>
      <c r="FT75" s="63"/>
      <c r="FU75" s="63"/>
      <c r="FV75" s="63"/>
      <c r="FW75" s="63"/>
      <c r="FX75" s="63"/>
      <c r="FY75" s="63"/>
      <c r="FZ75" s="63"/>
      <c r="GA75" s="63"/>
      <c r="GB75" s="63"/>
      <c r="GC75" s="63"/>
      <c r="GD75" s="63"/>
      <c r="GE75" s="63"/>
      <c r="GF75" s="63"/>
      <c r="GG75" s="63"/>
      <c r="GH75" s="63"/>
      <c r="GI75" s="63"/>
      <c r="GJ75" s="63"/>
      <c r="GK75" s="63"/>
      <c r="GL75" s="63"/>
      <c r="GM75" s="63"/>
      <c r="GN75" s="63"/>
      <c r="GO75" s="63"/>
      <c r="GP75" s="63"/>
      <c r="GQ75" s="63"/>
      <c r="GR75" s="63"/>
      <c r="GS75" s="63"/>
      <c r="GT75" s="63"/>
      <c r="GU75" s="63"/>
      <c r="GV75" s="63"/>
      <c r="GW75" s="63"/>
      <c r="GX75" s="63"/>
      <c r="GY75" s="63"/>
      <c r="GZ75" s="63"/>
      <c r="HA75" s="63"/>
      <c r="HB75" s="63"/>
      <c r="HC75" s="63"/>
      <c r="HD75" s="63"/>
      <c r="HE75" s="63"/>
      <c r="HF75" s="63"/>
      <c r="HG75" s="63"/>
      <c r="HH75" s="63"/>
      <c r="HI75" s="63"/>
      <c r="HJ75" s="63"/>
      <c r="HK75" s="63"/>
      <c r="HL75" s="63"/>
      <c r="HM75" s="63"/>
      <c r="HN75" s="63"/>
      <c r="HO75" s="63"/>
      <c r="HP75" s="63"/>
      <c r="HQ75" s="63"/>
      <c r="HR75" s="63"/>
      <c r="HS75" s="63"/>
      <c r="HT75" s="63"/>
      <c r="HU75" s="63"/>
      <c r="HV75" s="63"/>
      <c r="HW75" s="63"/>
      <c r="HX75" s="63"/>
      <c r="HY75" s="63"/>
      <c r="HZ75" s="63"/>
      <c r="IA75" s="63"/>
      <c r="IB75" s="63"/>
      <c r="IC75" s="63"/>
      <c r="ID75" s="63"/>
      <c r="IE75" s="63"/>
      <c r="IF75" s="63"/>
      <c r="IG75" s="63"/>
      <c r="IH75" s="63"/>
      <c r="II75" s="63"/>
      <c r="IJ75" s="63"/>
      <c r="IK75" s="63"/>
      <c r="IL75" s="63"/>
      <c r="IM75" s="63"/>
      <c r="IN75" s="63"/>
      <c r="IO75" s="63"/>
      <c r="IP75" s="63"/>
      <c r="IQ75" s="63"/>
      <c r="IR75" s="63"/>
      <c r="IS75" s="63"/>
      <c r="IT75" s="63"/>
      <c r="IU75" s="63"/>
      <c r="IV75" s="63"/>
      <c r="IW75" s="63"/>
      <c r="IX75" s="63"/>
      <c r="IY75" s="63"/>
      <c r="IZ75" s="63"/>
      <c r="JA75" s="63"/>
      <c r="JB75" s="63"/>
      <c r="JC75" s="63"/>
      <c r="JD75" s="63"/>
      <c r="JE75" s="63"/>
      <c r="JF75" s="63"/>
      <c r="JG75" s="63"/>
      <c r="JH75" s="63"/>
      <c r="JI75" s="63"/>
      <c r="JJ75" s="63"/>
      <c r="JK75" s="63"/>
      <c r="JL75" s="63"/>
      <c r="JM75" s="63"/>
      <c r="JN75" s="63"/>
      <c r="JO75" s="63"/>
      <c r="JP75" s="63"/>
      <c r="JQ75" s="63"/>
      <c r="JR75" s="63"/>
      <c r="JS75" s="63"/>
      <c r="JT75" s="63"/>
      <c r="JU75" s="63"/>
      <c r="JV75" s="63"/>
      <c r="JW75" s="63"/>
      <c r="JX75" s="63"/>
      <c r="JY75" s="63"/>
      <c r="JZ75" s="63"/>
      <c r="KA75" s="63"/>
      <c r="KB75" s="63"/>
      <c r="KC75" s="63"/>
      <c r="KD75" s="63"/>
      <c r="KE75" s="63"/>
      <c r="KF75" s="63"/>
      <c r="KG75" s="63"/>
      <c r="KH75" s="63"/>
      <c r="KI75" s="63"/>
      <c r="KJ75" s="63"/>
      <c r="KK75" s="63"/>
      <c r="KL75" s="63"/>
      <c r="KM75" s="63"/>
      <c r="KN75" s="63"/>
      <c r="KO75" s="63"/>
      <c r="KP75" s="63"/>
      <c r="KQ75" s="63"/>
      <c r="KR75" s="63"/>
      <c r="KS75" s="63"/>
      <c r="KT75" s="63"/>
      <c r="KU75" s="63"/>
      <c r="KV75" s="63"/>
      <c r="KW75" s="63"/>
      <c r="KX75" s="63"/>
      <c r="KY75" s="63"/>
      <c r="KZ75" s="63"/>
      <c r="LA75" s="63"/>
      <c r="LB75" s="63"/>
      <c r="LC75" s="63"/>
      <c r="LD75" s="23"/>
      <c r="LE75" s="23"/>
      <c r="LF75" s="23"/>
      <c r="LG75" s="30"/>
      <c r="LH75" s="30"/>
      <c r="LI75" s="31"/>
      <c r="LJ75" s="32"/>
      <c r="LK75" s="33"/>
    </row>
    <row r="76" spans="2:323" s="6" customFormat="1" ht="14.5" hidden="1" customHeight="1" x14ac:dyDescent="0.35">
      <c r="B76" s="557"/>
      <c r="C76" s="24">
        <v>50</v>
      </c>
      <c r="D76" s="26">
        <v>0</v>
      </c>
      <c r="E76" s="401">
        <f>'WORKING WHOLESALE GRID'!C117-('WORKING WHOLESALE GRID'!C117*'READ THIS FIRST'!$F$3)</f>
        <v>2.0020000000000002</v>
      </c>
      <c r="F76" s="401">
        <f>'WORKING WHOLESALE GRID'!D117-('WORKING WHOLESALE GRID'!D117*'READ THIS FIRST'!$F$3)</f>
        <v>3.25</v>
      </c>
      <c r="G76" s="401">
        <f>'WORKING WHOLESALE GRID'!E117-('WORKING WHOLESALE GRID'!E117*'READ THIS FIRST'!$F$3)</f>
        <v>4.5</v>
      </c>
      <c r="H76" s="401">
        <f>'WORKING WHOLESALE GRID'!F117-('WORKING WHOLESALE GRID'!F117*'READ THIS FIRST'!$F$3)</f>
        <v>5.75</v>
      </c>
      <c r="I76" s="401">
        <f>'WORKING WHOLESALE GRID'!G117-('WORKING WHOLESALE GRID'!G117*'READ THIS FIRST'!$F$3)</f>
        <v>7</v>
      </c>
      <c r="J76" s="401"/>
      <c r="K76" s="401">
        <f>'WORKING WHOLESALE GRID'!H117-('WORKING WHOLESALE GRID'!H117*'READ THIS FIRST'!$F$3)</f>
        <v>8.25</v>
      </c>
      <c r="L76" s="401">
        <f>'WORKING WHOLESALE GRID'!I117-('WORKING WHOLESALE GRID'!I117*'READ THIS FIRST'!$F$3)</f>
        <v>1</v>
      </c>
      <c r="M76" s="401">
        <f>'WORKING WHOLESALE GRID'!J117-('WORKING WHOLESALE GRID'!J117*'READ THIS FIRST'!$F$3)</f>
        <v>2.4500000000000002</v>
      </c>
      <c r="N76" s="26">
        <v>0</v>
      </c>
      <c r="O76" s="26">
        <v>0</v>
      </c>
      <c r="P76" s="26">
        <v>0</v>
      </c>
      <c r="Q76" s="26">
        <v>0</v>
      </c>
      <c r="R76" s="401">
        <f>'WORKING WHOLESALE GRID'!L117-('WORKING WHOLESALE GRID'!L117*'READ THIS FIRST'!$F$3)</f>
        <v>1.35</v>
      </c>
      <c r="S76" s="401">
        <f>'WORKING WHOLESALE GRID'!M117-('WORKING WHOLESALE GRID'!M117*'READ THIS FIRST'!$F$3)</f>
        <v>2.7</v>
      </c>
      <c r="T76" s="401">
        <f>'WORKING WHOLESALE GRID'!N117-('WORKING WHOLESALE GRID'!N117*'READ THIS FIRST'!$F$3)</f>
        <v>4.0500000000000007</v>
      </c>
      <c r="U76" s="401">
        <f>'WORKING WHOLESALE GRID'!O117-('WORKING WHOLESALE GRID'!O117*'READ THIS FIRST'!$F$3)</f>
        <v>1.5</v>
      </c>
      <c r="V76" s="401">
        <f>'WORKING WHOLESALE GRID'!P117-('WORKING WHOLESALE GRID'!P117*'READ THIS FIRST'!$F$3)</f>
        <v>3</v>
      </c>
      <c r="W76" s="401">
        <f>'WORKING WHOLESALE GRID'!Q117-('WORKING WHOLESALE GRID'!Q117*'READ THIS FIRST'!$F$3)</f>
        <v>4.5</v>
      </c>
      <c r="X76" s="401">
        <f>'WORKING WHOLESALE GRID'!R117-('WORKING WHOLESALE GRID'!R117*'READ THIS FIRST'!$F$3)</f>
        <v>2.25</v>
      </c>
      <c r="Y76" s="401">
        <f>'WORKING WHOLESALE GRID'!S117-('WORKING WHOLESALE GRID'!S117*'READ THIS FIRST'!$F$3)</f>
        <v>4.5</v>
      </c>
      <c r="Z76" s="401">
        <f>'WORKING WHOLESALE GRID'!T117-('WORKING WHOLESALE GRID'!T117*'READ THIS FIRST'!$F$3)</f>
        <v>6.75</v>
      </c>
      <c r="AA76" s="401">
        <f>'WORKING WHOLESALE GRID'!U117-('WORKING WHOLESALE GRID'!U117*'READ THIS FIRST'!$F$3)</f>
        <v>3.375</v>
      </c>
      <c r="AB76" s="401">
        <f>'WORKING WHOLESALE GRID'!V117-('WORKING WHOLESALE GRID'!V117*'READ THIS FIRST'!$F$3)</f>
        <v>6.75</v>
      </c>
      <c r="AC76" s="401">
        <f>'WORKING WHOLESALE GRID'!W117-('WORKING WHOLESALE GRID'!W117*'READ THIS FIRST'!$F$3)</f>
        <v>10.125</v>
      </c>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63"/>
      <c r="BJ76" s="63"/>
      <c r="BK76" s="63"/>
      <c r="BL76" s="63"/>
      <c r="BM76" s="63"/>
      <c r="BN76" s="63"/>
      <c r="BO76" s="63"/>
      <c r="BP76" s="63"/>
      <c r="BQ76" s="63"/>
      <c r="BR76" s="63"/>
      <c r="BS76" s="63"/>
      <c r="BT76" s="63"/>
      <c r="BU76" s="63"/>
      <c r="BV76" s="63"/>
      <c r="BW76" s="63"/>
      <c r="BX76" s="63"/>
      <c r="BY76" s="63"/>
      <c r="BZ76" s="63"/>
      <c r="CA76" s="63"/>
      <c r="CB76" s="63"/>
      <c r="CC76" s="63"/>
      <c r="CD76" s="63"/>
      <c r="CE76" s="63"/>
      <c r="CF76" s="63"/>
      <c r="CG76" s="63"/>
      <c r="CH76" s="63"/>
      <c r="CI76" s="63"/>
      <c r="CJ76" s="63"/>
      <c r="CK76" s="63"/>
      <c r="CL76" s="63"/>
      <c r="CM76" s="63"/>
      <c r="CN76" s="63"/>
      <c r="CO76" s="63"/>
      <c r="CP76" s="63"/>
      <c r="CQ76" s="63"/>
      <c r="CR76" s="63"/>
      <c r="CS76" s="63"/>
      <c r="CT76" s="63"/>
      <c r="CU76" s="63"/>
      <c r="CV76" s="63"/>
      <c r="CW76" s="63"/>
      <c r="CX76" s="63"/>
      <c r="CY76" s="63"/>
      <c r="CZ76" s="63"/>
      <c r="DA76" s="63"/>
      <c r="DB76" s="63"/>
      <c r="DC76" s="63"/>
      <c r="DD76" s="63"/>
      <c r="DE76" s="63"/>
      <c r="DF76" s="63"/>
      <c r="DG76" s="63"/>
      <c r="DH76" s="63"/>
      <c r="DI76" s="63"/>
      <c r="DJ76" s="63"/>
      <c r="DK76" s="63"/>
      <c r="DL76" s="63"/>
      <c r="DM76" s="63"/>
      <c r="DN76" s="63"/>
      <c r="DO76" s="63"/>
      <c r="DP76" s="63"/>
      <c r="DQ76" s="63"/>
      <c r="DR76" s="63"/>
      <c r="DS76" s="63"/>
      <c r="DT76" s="63"/>
      <c r="DU76" s="63"/>
      <c r="DV76" s="63"/>
      <c r="DW76" s="63"/>
      <c r="DX76" s="63"/>
      <c r="DY76" s="63"/>
      <c r="DZ76" s="63"/>
      <c r="EA76" s="63"/>
      <c r="EB76" s="63"/>
      <c r="EC76" s="63"/>
      <c r="ED76" s="63"/>
      <c r="EE76" s="63"/>
      <c r="EF76" s="63"/>
      <c r="EG76" s="63"/>
      <c r="EH76" s="63"/>
      <c r="EI76" s="63"/>
      <c r="EJ76" s="63"/>
      <c r="EK76" s="63"/>
      <c r="EL76" s="63"/>
      <c r="EM76" s="63"/>
      <c r="EN76" s="63"/>
      <c r="EO76" s="63"/>
      <c r="EP76" s="63"/>
      <c r="EQ76" s="63"/>
      <c r="ER76" s="63"/>
      <c r="ES76" s="63"/>
      <c r="ET76" s="63"/>
      <c r="EU76" s="63"/>
      <c r="EV76" s="63"/>
      <c r="EW76" s="63"/>
      <c r="EX76" s="63"/>
      <c r="EY76" s="63"/>
      <c r="EZ76" s="63"/>
      <c r="FA76" s="63"/>
      <c r="FB76" s="63"/>
      <c r="FC76" s="63"/>
      <c r="FD76" s="63"/>
      <c r="FE76" s="63"/>
      <c r="FF76" s="63"/>
      <c r="FG76" s="63"/>
      <c r="FH76" s="63"/>
      <c r="FI76" s="63"/>
      <c r="FJ76" s="63"/>
      <c r="FK76" s="63"/>
      <c r="FL76" s="63"/>
      <c r="FM76" s="63"/>
      <c r="FN76" s="63"/>
      <c r="FO76" s="63"/>
      <c r="FP76" s="63"/>
      <c r="FQ76" s="63"/>
      <c r="FR76" s="63"/>
      <c r="FS76" s="63"/>
      <c r="FT76" s="63"/>
      <c r="FU76" s="63"/>
      <c r="FV76" s="63"/>
      <c r="FW76" s="63"/>
      <c r="FX76" s="63"/>
      <c r="FY76" s="63"/>
      <c r="FZ76" s="63"/>
      <c r="GA76" s="63"/>
      <c r="GB76" s="63"/>
      <c r="GC76" s="63"/>
      <c r="GD76" s="63"/>
      <c r="GE76" s="63"/>
      <c r="GF76" s="63"/>
      <c r="GG76" s="63"/>
      <c r="GH76" s="63"/>
      <c r="GI76" s="63"/>
      <c r="GJ76" s="63"/>
      <c r="GK76" s="63"/>
      <c r="GL76" s="63"/>
      <c r="GM76" s="63"/>
      <c r="GN76" s="63"/>
      <c r="GO76" s="63"/>
      <c r="GP76" s="63"/>
      <c r="GQ76" s="63"/>
      <c r="GR76" s="63"/>
      <c r="GS76" s="63"/>
      <c r="GT76" s="63"/>
      <c r="GU76" s="63"/>
      <c r="GV76" s="63"/>
      <c r="GW76" s="63"/>
      <c r="GX76" s="63"/>
      <c r="GY76" s="63"/>
      <c r="GZ76" s="63"/>
      <c r="HA76" s="63"/>
      <c r="HB76" s="63"/>
      <c r="HC76" s="63"/>
      <c r="HD76" s="63"/>
      <c r="HE76" s="63"/>
      <c r="HF76" s="63"/>
      <c r="HG76" s="63"/>
      <c r="HH76" s="63"/>
      <c r="HI76" s="63"/>
      <c r="HJ76" s="63"/>
      <c r="HK76" s="63"/>
      <c r="HL76" s="63"/>
      <c r="HM76" s="63"/>
      <c r="HN76" s="63"/>
      <c r="HO76" s="63"/>
      <c r="HP76" s="63"/>
      <c r="HQ76" s="63"/>
      <c r="HR76" s="63"/>
      <c r="HS76" s="63"/>
      <c r="HT76" s="63"/>
      <c r="HU76" s="63"/>
      <c r="HV76" s="63"/>
      <c r="HW76" s="63"/>
      <c r="HX76" s="63"/>
      <c r="HY76" s="63"/>
      <c r="HZ76" s="63"/>
      <c r="IA76" s="63"/>
      <c r="IB76" s="63"/>
      <c r="IC76" s="63"/>
      <c r="ID76" s="63"/>
      <c r="IE76" s="63"/>
      <c r="IF76" s="63"/>
      <c r="IG76" s="63"/>
      <c r="IH76" s="63"/>
      <c r="II76" s="63"/>
      <c r="IJ76" s="63"/>
      <c r="IK76" s="63"/>
      <c r="IL76" s="63"/>
      <c r="IM76" s="63"/>
      <c r="IN76" s="63"/>
      <c r="IO76" s="63"/>
      <c r="IP76" s="63"/>
      <c r="IQ76" s="63"/>
      <c r="IR76" s="63"/>
      <c r="IS76" s="63"/>
      <c r="IT76" s="63"/>
      <c r="IU76" s="63"/>
      <c r="IV76" s="63"/>
      <c r="IW76" s="63"/>
      <c r="IX76" s="63"/>
      <c r="IY76" s="63"/>
      <c r="IZ76" s="63"/>
      <c r="JA76" s="63"/>
      <c r="JB76" s="63"/>
      <c r="JC76" s="63"/>
      <c r="JD76" s="63"/>
      <c r="JE76" s="63"/>
      <c r="JF76" s="63"/>
      <c r="JG76" s="63"/>
      <c r="JH76" s="63"/>
      <c r="JI76" s="63"/>
      <c r="JJ76" s="63"/>
      <c r="JK76" s="63"/>
      <c r="JL76" s="63"/>
      <c r="JM76" s="63"/>
      <c r="JN76" s="63"/>
      <c r="JO76" s="63"/>
      <c r="JP76" s="63"/>
      <c r="JQ76" s="63"/>
      <c r="JR76" s="63"/>
      <c r="JS76" s="63"/>
      <c r="JT76" s="63"/>
      <c r="JU76" s="63"/>
      <c r="JV76" s="63"/>
      <c r="JW76" s="63"/>
      <c r="JX76" s="63"/>
      <c r="JY76" s="63"/>
      <c r="JZ76" s="63"/>
      <c r="KA76" s="63"/>
      <c r="KB76" s="63"/>
      <c r="KC76" s="63"/>
      <c r="KD76" s="63"/>
      <c r="KE76" s="63"/>
      <c r="KF76" s="63"/>
      <c r="KG76" s="63"/>
      <c r="KH76" s="63"/>
      <c r="KI76" s="63"/>
      <c r="KJ76" s="63"/>
      <c r="KK76" s="63"/>
      <c r="KL76" s="63"/>
      <c r="KM76" s="63"/>
      <c r="KN76" s="63"/>
      <c r="KO76" s="63"/>
      <c r="KP76" s="63"/>
      <c r="KQ76" s="63"/>
      <c r="KR76" s="63"/>
      <c r="KS76" s="63"/>
      <c r="KT76" s="63"/>
      <c r="KU76" s="63"/>
      <c r="KV76" s="63"/>
      <c r="KW76" s="63"/>
      <c r="KX76" s="63"/>
      <c r="KY76" s="63"/>
      <c r="KZ76" s="63"/>
      <c r="LA76" s="63"/>
      <c r="LB76" s="63"/>
      <c r="LC76" s="63"/>
      <c r="LD76" s="23"/>
      <c r="LE76" s="23"/>
      <c r="LF76" s="23"/>
      <c r="LG76" s="3"/>
      <c r="LH76" s="3"/>
      <c r="LI76" s="3"/>
      <c r="LJ76" s="3"/>
      <c r="LK76" s="3"/>
    </row>
    <row r="77" spans="2:323" s="6" customFormat="1" ht="14.5" hidden="1" customHeight="1" x14ac:dyDescent="0.35">
      <c r="B77" s="557"/>
      <c r="C77" s="24">
        <v>75</v>
      </c>
      <c r="D77" s="26">
        <v>0</v>
      </c>
      <c r="E77" s="401">
        <f>'WORKING WHOLESALE GRID'!C118-('WORKING WHOLESALE GRID'!C118*'READ THIS FIRST'!$F$3)</f>
        <v>1.8979999999999999</v>
      </c>
      <c r="F77" s="401">
        <f>'WORKING WHOLESALE GRID'!D118-('WORKING WHOLESALE GRID'!D118*'READ THIS FIRST'!$F$3)</f>
        <v>3.1004999999999998</v>
      </c>
      <c r="G77" s="401">
        <f>'WORKING WHOLESALE GRID'!E118-('WORKING WHOLESALE GRID'!E118*'READ THIS FIRST'!$F$3)</f>
        <v>4.3</v>
      </c>
      <c r="H77" s="401">
        <f>'WORKING WHOLESALE GRID'!F118-('WORKING WHOLESALE GRID'!F118*'READ THIS FIRST'!$F$3)</f>
        <v>5.5</v>
      </c>
      <c r="I77" s="401">
        <f>'WORKING WHOLESALE GRID'!G118-('WORKING WHOLESALE GRID'!G118*'READ THIS FIRST'!$F$3)</f>
        <v>6.6999999999999993</v>
      </c>
      <c r="J77" s="401"/>
      <c r="K77" s="401">
        <f>'WORKING WHOLESALE GRID'!H118-('WORKING WHOLESALE GRID'!H118*'READ THIS FIRST'!$F$3)</f>
        <v>7.9</v>
      </c>
      <c r="L77" s="401">
        <f>'WORKING WHOLESALE GRID'!I118-('WORKING WHOLESALE GRID'!I118*'READ THIS FIRST'!$F$3)</f>
        <v>0.95</v>
      </c>
      <c r="M77" s="401">
        <f>'WORKING WHOLESALE GRID'!J118-('WORKING WHOLESALE GRID'!J118*'READ THIS FIRST'!$F$3)</f>
        <v>2.2749999999999995</v>
      </c>
      <c r="N77" s="26">
        <v>0</v>
      </c>
      <c r="O77" s="26">
        <v>0</v>
      </c>
      <c r="P77" s="26">
        <v>0</v>
      </c>
      <c r="Q77" s="26">
        <v>0</v>
      </c>
      <c r="R77" s="401">
        <f>'WORKING WHOLESALE GRID'!L118-('WORKING WHOLESALE GRID'!L118*'READ THIS FIRST'!$F$3)</f>
        <v>1.1700000000000004</v>
      </c>
      <c r="S77" s="401">
        <f>'WORKING WHOLESALE GRID'!M118-('WORKING WHOLESALE GRID'!M118*'READ THIS FIRST'!$F$3)</f>
        <v>2.3400000000000007</v>
      </c>
      <c r="T77" s="401">
        <f>'WORKING WHOLESALE GRID'!N118-('WORKING WHOLESALE GRID'!N118*'READ THIS FIRST'!$F$3)</f>
        <v>3.5100000000000007</v>
      </c>
      <c r="U77" s="401">
        <f>'WORKING WHOLESALE GRID'!O118-('WORKING WHOLESALE GRID'!O118*'READ THIS FIRST'!$F$3)</f>
        <v>1.3</v>
      </c>
      <c r="V77" s="401">
        <f>'WORKING WHOLESALE GRID'!P118-('WORKING WHOLESALE GRID'!P118*'READ THIS FIRST'!$F$3)</f>
        <v>2.6</v>
      </c>
      <c r="W77" s="401">
        <f>'WORKING WHOLESALE GRID'!Q118-('WORKING WHOLESALE GRID'!Q118*'READ THIS FIRST'!$F$3)</f>
        <v>3.9000000000000004</v>
      </c>
      <c r="X77" s="401">
        <f>'WORKING WHOLESALE GRID'!R118-('WORKING WHOLESALE GRID'!R118*'READ THIS FIRST'!$F$3)</f>
        <v>1.9500000000000002</v>
      </c>
      <c r="Y77" s="401">
        <f>'WORKING WHOLESALE GRID'!S118-('WORKING WHOLESALE GRID'!S118*'READ THIS FIRST'!$F$3)</f>
        <v>3.9000000000000004</v>
      </c>
      <c r="Z77" s="401">
        <f>'WORKING WHOLESALE GRID'!T118-('WORKING WHOLESALE GRID'!T118*'READ THIS FIRST'!$F$3)</f>
        <v>5.85</v>
      </c>
      <c r="AA77" s="401">
        <f>'WORKING WHOLESALE GRID'!U118-('WORKING WHOLESALE GRID'!U118*'READ THIS FIRST'!$F$3)</f>
        <v>2.9249999999999998</v>
      </c>
      <c r="AB77" s="401">
        <f>'WORKING WHOLESALE GRID'!V118-('WORKING WHOLESALE GRID'!V118*'READ THIS FIRST'!$F$3)</f>
        <v>5.85</v>
      </c>
      <c r="AC77" s="401">
        <f>'WORKING WHOLESALE GRID'!W118-('WORKING WHOLESALE GRID'!W118*'READ THIS FIRST'!$F$3)</f>
        <v>8.7750000000000004</v>
      </c>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63"/>
      <c r="BJ77" s="63"/>
      <c r="BK77" s="63"/>
      <c r="BL77" s="63"/>
      <c r="BM77" s="63"/>
      <c r="BN77" s="63"/>
      <c r="BO77" s="63"/>
      <c r="BP77" s="63"/>
      <c r="BQ77" s="63"/>
      <c r="BR77" s="63"/>
      <c r="BS77" s="63"/>
      <c r="BT77" s="63"/>
      <c r="BU77" s="63"/>
      <c r="BV77" s="63"/>
      <c r="BW77" s="63"/>
      <c r="BX77" s="63"/>
      <c r="BY77" s="63"/>
      <c r="BZ77" s="63"/>
      <c r="CA77" s="63"/>
      <c r="CB77" s="63"/>
      <c r="CC77" s="63"/>
      <c r="CD77" s="63"/>
      <c r="CE77" s="63"/>
      <c r="CF77" s="63"/>
      <c r="CG77" s="63"/>
      <c r="CH77" s="63"/>
      <c r="CI77" s="63"/>
      <c r="CJ77" s="63"/>
      <c r="CK77" s="63"/>
      <c r="CL77" s="63"/>
      <c r="CM77" s="63"/>
      <c r="CN77" s="63"/>
      <c r="CO77" s="63"/>
      <c r="CP77" s="63"/>
      <c r="CQ77" s="63"/>
      <c r="CR77" s="63"/>
      <c r="CS77" s="63"/>
      <c r="CT77" s="63"/>
      <c r="CU77" s="63"/>
      <c r="CV77" s="63"/>
      <c r="CW77" s="63"/>
      <c r="CX77" s="63"/>
      <c r="CY77" s="63"/>
      <c r="CZ77" s="63"/>
      <c r="DA77" s="63"/>
      <c r="DB77" s="63"/>
      <c r="DC77" s="63"/>
      <c r="DD77" s="63"/>
      <c r="DE77" s="63"/>
      <c r="DF77" s="63"/>
      <c r="DG77" s="63"/>
      <c r="DH77" s="63"/>
      <c r="DI77" s="63"/>
      <c r="DJ77" s="63"/>
      <c r="DK77" s="63"/>
      <c r="DL77" s="63"/>
      <c r="DM77" s="63"/>
      <c r="DN77" s="63"/>
      <c r="DO77" s="63"/>
      <c r="DP77" s="63"/>
      <c r="DQ77" s="63"/>
      <c r="DR77" s="63"/>
      <c r="DS77" s="63"/>
      <c r="DT77" s="63"/>
      <c r="DU77" s="63"/>
      <c r="DV77" s="63"/>
      <c r="DW77" s="63"/>
      <c r="DX77" s="63"/>
      <c r="DY77" s="63"/>
      <c r="DZ77" s="63"/>
      <c r="EA77" s="63"/>
      <c r="EB77" s="63"/>
      <c r="EC77" s="63"/>
      <c r="ED77" s="63"/>
      <c r="EE77" s="63"/>
      <c r="EF77" s="63"/>
      <c r="EG77" s="63"/>
      <c r="EH77" s="63"/>
      <c r="EI77" s="63"/>
      <c r="EJ77" s="63"/>
      <c r="EK77" s="63"/>
      <c r="EL77" s="63"/>
      <c r="EM77" s="63"/>
      <c r="EN77" s="63"/>
      <c r="EO77" s="63"/>
      <c r="EP77" s="63"/>
      <c r="EQ77" s="63"/>
      <c r="ER77" s="63"/>
      <c r="ES77" s="63"/>
      <c r="ET77" s="63"/>
      <c r="EU77" s="63"/>
      <c r="EV77" s="63"/>
      <c r="EW77" s="63"/>
      <c r="EX77" s="63"/>
      <c r="EY77" s="63"/>
      <c r="EZ77" s="63"/>
      <c r="FA77" s="63"/>
      <c r="FB77" s="63"/>
      <c r="FC77" s="63"/>
      <c r="FD77" s="63"/>
      <c r="FE77" s="63"/>
      <c r="FF77" s="63"/>
      <c r="FG77" s="63"/>
      <c r="FH77" s="63"/>
      <c r="FI77" s="63"/>
      <c r="FJ77" s="63"/>
      <c r="FK77" s="63"/>
      <c r="FL77" s="63"/>
      <c r="FM77" s="63"/>
      <c r="FN77" s="63"/>
      <c r="FO77" s="63"/>
      <c r="FP77" s="63"/>
      <c r="FQ77" s="63"/>
      <c r="FR77" s="63"/>
      <c r="FS77" s="63"/>
      <c r="FT77" s="63"/>
      <c r="FU77" s="63"/>
      <c r="FV77" s="63"/>
      <c r="FW77" s="63"/>
      <c r="FX77" s="63"/>
      <c r="FY77" s="63"/>
      <c r="FZ77" s="63"/>
      <c r="GA77" s="63"/>
      <c r="GB77" s="63"/>
      <c r="GC77" s="63"/>
      <c r="GD77" s="63"/>
      <c r="GE77" s="63"/>
      <c r="GF77" s="63"/>
      <c r="GG77" s="63"/>
      <c r="GH77" s="63"/>
      <c r="GI77" s="63"/>
      <c r="GJ77" s="63"/>
      <c r="GK77" s="63"/>
      <c r="GL77" s="63"/>
      <c r="GM77" s="63"/>
      <c r="GN77" s="63"/>
      <c r="GO77" s="63"/>
      <c r="GP77" s="63"/>
      <c r="GQ77" s="63"/>
      <c r="GR77" s="63"/>
      <c r="GS77" s="63"/>
      <c r="GT77" s="63"/>
      <c r="GU77" s="63"/>
      <c r="GV77" s="63"/>
      <c r="GW77" s="63"/>
      <c r="GX77" s="63"/>
      <c r="GY77" s="63"/>
      <c r="GZ77" s="63"/>
      <c r="HA77" s="63"/>
      <c r="HB77" s="63"/>
      <c r="HC77" s="63"/>
      <c r="HD77" s="63"/>
      <c r="HE77" s="63"/>
      <c r="HF77" s="63"/>
      <c r="HG77" s="63"/>
      <c r="HH77" s="63"/>
      <c r="HI77" s="63"/>
      <c r="HJ77" s="63"/>
      <c r="HK77" s="63"/>
      <c r="HL77" s="63"/>
      <c r="HM77" s="63"/>
      <c r="HN77" s="63"/>
      <c r="HO77" s="63"/>
      <c r="HP77" s="63"/>
      <c r="HQ77" s="63"/>
      <c r="HR77" s="63"/>
      <c r="HS77" s="63"/>
      <c r="HT77" s="63"/>
      <c r="HU77" s="63"/>
      <c r="HV77" s="63"/>
      <c r="HW77" s="63"/>
      <c r="HX77" s="63"/>
      <c r="HY77" s="63"/>
      <c r="HZ77" s="63"/>
      <c r="IA77" s="63"/>
      <c r="IB77" s="63"/>
      <c r="IC77" s="63"/>
      <c r="ID77" s="63"/>
      <c r="IE77" s="63"/>
      <c r="IF77" s="63"/>
      <c r="IG77" s="63"/>
      <c r="IH77" s="63"/>
      <c r="II77" s="63"/>
      <c r="IJ77" s="63"/>
      <c r="IK77" s="63"/>
      <c r="IL77" s="63"/>
      <c r="IM77" s="63"/>
      <c r="IN77" s="63"/>
      <c r="IO77" s="63"/>
      <c r="IP77" s="63"/>
      <c r="IQ77" s="63"/>
      <c r="IR77" s="63"/>
      <c r="IS77" s="63"/>
      <c r="IT77" s="63"/>
      <c r="IU77" s="63"/>
      <c r="IV77" s="63"/>
      <c r="IW77" s="63"/>
      <c r="IX77" s="63"/>
      <c r="IY77" s="63"/>
      <c r="IZ77" s="63"/>
      <c r="JA77" s="63"/>
      <c r="JB77" s="63"/>
      <c r="JC77" s="63"/>
      <c r="JD77" s="63"/>
      <c r="JE77" s="63"/>
      <c r="JF77" s="63"/>
      <c r="JG77" s="63"/>
      <c r="JH77" s="63"/>
      <c r="JI77" s="63"/>
      <c r="JJ77" s="63"/>
      <c r="JK77" s="63"/>
      <c r="JL77" s="63"/>
      <c r="JM77" s="63"/>
      <c r="JN77" s="63"/>
      <c r="JO77" s="63"/>
      <c r="JP77" s="63"/>
      <c r="JQ77" s="63"/>
      <c r="JR77" s="63"/>
      <c r="JS77" s="63"/>
      <c r="JT77" s="63"/>
      <c r="JU77" s="63"/>
      <c r="JV77" s="63"/>
      <c r="JW77" s="63"/>
      <c r="JX77" s="63"/>
      <c r="JY77" s="63"/>
      <c r="JZ77" s="63"/>
      <c r="KA77" s="63"/>
      <c r="KB77" s="63"/>
      <c r="KC77" s="63"/>
      <c r="KD77" s="63"/>
      <c r="KE77" s="63"/>
      <c r="KF77" s="63"/>
      <c r="KG77" s="63"/>
      <c r="KH77" s="63"/>
      <c r="KI77" s="63"/>
      <c r="KJ77" s="63"/>
      <c r="KK77" s="63"/>
      <c r="KL77" s="63"/>
      <c r="KM77" s="63"/>
      <c r="KN77" s="63"/>
      <c r="KO77" s="63"/>
      <c r="KP77" s="63"/>
      <c r="KQ77" s="63"/>
      <c r="KR77" s="63"/>
      <c r="KS77" s="63"/>
      <c r="KT77" s="63"/>
      <c r="KU77" s="63"/>
      <c r="KV77" s="63"/>
      <c r="KW77" s="63"/>
      <c r="KX77" s="63"/>
      <c r="KY77" s="63"/>
      <c r="KZ77" s="63"/>
      <c r="LA77" s="63"/>
      <c r="LB77" s="63"/>
      <c r="LC77" s="63"/>
      <c r="LD77" s="23"/>
      <c r="LE77" s="23"/>
      <c r="LF77" s="23"/>
      <c r="LG77" s="3"/>
      <c r="LH77" s="3"/>
      <c r="LI77" s="3"/>
      <c r="LJ77" s="3"/>
      <c r="LK77" s="3"/>
    </row>
    <row r="78" spans="2:323" s="6" customFormat="1" ht="14.5" hidden="1" customHeight="1" x14ac:dyDescent="0.35">
      <c r="B78" s="557"/>
      <c r="C78" s="24">
        <v>100</v>
      </c>
      <c r="D78" s="26">
        <v>0</v>
      </c>
      <c r="E78" s="401">
        <f>'WORKING WHOLESALE GRID'!C119-('WORKING WHOLESALE GRID'!C119*'READ THIS FIRST'!$F$3)</f>
        <v>1.8005</v>
      </c>
      <c r="F78" s="401">
        <f>'WORKING WHOLESALE GRID'!D119-('WORKING WHOLESALE GRID'!D119*'READ THIS FIRST'!$F$3)</f>
        <v>2.9510000000000001</v>
      </c>
      <c r="G78" s="401">
        <f>'WORKING WHOLESALE GRID'!E119-('WORKING WHOLESALE GRID'!E119*'READ THIS FIRST'!$F$3)</f>
        <v>4.0999999999999996</v>
      </c>
      <c r="H78" s="401">
        <f>'WORKING WHOLESALE GRID'!F119-('WORKING WHOLESALE GRID'!F119*'READ THIS FIRST'!$F$3)</f>
        <v>5.25</v>
      </c>
      <c r="I78" s="401">
        <f>'WORKING WHOLESALE GRID'!G119-('WORKING WHOLESALE GRID'!G119*'READ THIS FIRST'!$F$3)</f>
        <v>6.3999999999999995</v>
      </c>
      <c r="J78" s="401"/>
      <c r="K78" s="401">
        <f>'WORKING WHOLESALE GRID'!H119-('WORKING WHOLESALE GRID'!H119*'READ THIS FIRST'!$F$3)</f>
        <v>7.55</v>
      </c>
      <c r="L78" s="401">
        <f>'WORKING WHOLESALE GRID'!I119-('WORKING WHOLESALE GRID'!I119*'READ THIS FIRST'!$F$3)</f>
        <v>0.9</v>
      </c>
      <c r="M78" s="401">
        <f>'WORKING WHOLESALE GRID'!J119-('WORKING WHOLESALE GRID'!J119*'READ THIS FIRST'!$F$3)</f>
        <v>2.0999999999999996</v>
      </c>
      <c r="N78" s="26">
        <v>0</v>
      </c>
      <c r="O78" s="26">
        <v>0</v>
      </c>
      <c r="P78" s="26">
        <v>0</v>
      </c>
      <c r="Q78" s="26">
        <v>0</v>
      </c>
      <c r="R78" s="401">
        <f>'WORKING WHOLESALE GRID'!L119-('WORKING WHOLESALE GRID'!L119*'READ THIS FIRST'!$F$3)</f>
        <v>0.9900000000000001</v>
      </c>
      <c r="S78" s="401">
        <f>'WORKING WHOLESALE GRID'!M119-('WORKING WHOLESALE GRID'!M119*'READ THIS FIRST'!$F$3)</f>
        <v>1.9800000000000002</v>
      </c>
      <c r="T78" s="401">
        <f>'WORKING WHOLESALE GRID'!N119-('WORKING WHOLESALE GRID'!N119*'READ THIS FIRST'!$F$3)</f>
        <v>2.9700000000000006</v>
      </c>
      <c r="U78" s="401">
        <f>'WORKING WHOLESALE GRID'!O119-('WORKING WHOLESALE GRID'!O119*'READ THIS FIRST'!$F$3)</f>
        <v>1.1000000000000001</v>
      </c>
      <c r="V78" s="401">
        <f>'WORKING WHOLESALE GRID'!P119-('WORKING WHOLESALE GRID'!P119*'READ THIS FIRST'!$F$3)</f>
        <v>2.2000000000000002</v>
      </c>
      <c r="W78" s="401">
        <f>'WORKING WHOLESALE GRID'!Q119-('WORKING WHOLESALE GRID'!Q119*'READ THIS FIRST'!$F$3)</f>
        <v>3.3</v>
      </c>
      <c r="X78" s="401">
        <f>'WORKING WHOLESALE GRID'!R119-('WORKING WHOLESALE GRID'!R119*'READ THIS FIRST'!$F$3)</f>
        <v>1.6500000000000004</v>
      </c>
      <c r="Y78" s="401">
        <f>'WORKING WHOLESALE GRID'!S119-('WORKING WHOLESALE GRID'!S119*'READ THIS FIRST'!$F$3)</f>
        <v>3.3000000000000007</v>
      </c>
      <c r="Z78" s="401">
        <f>'WORKING WHOLESALE GRID'!T119-('WORKING WHOLESALE GRID'!T119*'READ THIS FIRST'!$F$3)</f>
        <v>4.9500000000000011</v>
      </c>
      <c r="AA78" s="401">
        <f>'WORKING WHOLESALE GRID'!U119-('WORKING WHOLESALE GRID'!U119*'READ THIS FIRST'!$F$3)</f>
        <v>2.4749999999999996</v>
      </c>
      <c r="AB78" s="401">
        <f>'WORKING WHOLESALE GRID'!V119-('WORKING WHOLESALE GRID'!V119*'READ THIS FIRST'!$F$3)</f>
        <v>4.9499999999999993</v>
      </c>
      <c r="AC78" s="401">
        <f>'WORKING WHOLESALE GRID'!W119-('WORKING WHOLESALE GRID'!W119*'READ THIS FIRST'!$F$3)</f>
        <v>7.4250000000000007</v>
      </c>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63"/>
      <c r="BJ78" s="63"/>
      <c r="BK78" s="63"/>
      <c r="BL78" s="63"/>
      <c r="BM78" s="63"/>
      <c r="BN78" s="63"/>
      <c r="BO78" s="63"/>
      <c r="BP78" s="63"/>
      <c r="BQ78" s="63"/>
      <c r="BR78" s="63"/>
      <c r="BS78" s="63"/>
      <c r="BT78" s="63"/>
      <c r="BU78" s="63"/>
      <c r="BV78" s="63"/>
      <c r="BW78" s="63"/>
      <c r="BX78" s="63"/>
      <c r="BY78" s="63"/>
      <c r="BZ78" s="63"/>
      <c r="CA78" s="63"/>
      <c r="CB78" s="63"/>
      <c r="CC78" s="63"/>
      <c r="CD78" s="63"/>
      <c r="CE78" s="63"/>
      <c r="CF78" s="63"/>
      <c r="CG78" s="63"/>
      <c r="CH78" s="63"/>
      <c r="CI78" s="63"/>
      <c r="CJ78" s="63"/>
      <c r="CK78" s="63"/>
      <c r="CL78" s="63"/>
      <c r="CM78" s="63"/>
      <c r="CN78" s="63"/>
      <c r="CO78" s="63"/>
      <c r="CP78" s="63"/>
      <c r="CQ78" s="63"/>
      <c r="CR78" s="63"/>
      <c r="CS78" s="63"/>
      <c r="CT78" s="63"/>
      <c r="CU78" s="63"/>
      <c r="CV78" s="63"/>
      <c r="CW78" s="63"/>
      <c r="CX78" s="63"/>
      <c r="CY78" s="63"/>
      <c r="CZ78" s="63"/>
      <c r="DA78" s="63"/>
      <c r="DB78" s="63"/>
      <c r="DC78" s="63"/>
      <c r="DD78" s="63"/>
      <c r="DE78" s="63"/>
      <c r="DF78" s="63"/>
      <c r="DG78" s="63"/>
      <c r="DH78" s="63"/>
      <c r="DI78" s="63"/>
      <c r="DJ78" s="63"/>
      <c r="DK78" s="63"/>
      <c r="DL78" s="63"/>
      <c r="DM78" s="63"/>
      <c r="DN78" s="63"/>
      <c r="DO78" s="63"/>
      <c r="DP78" s="63"/>
      <c r="DQ78" s="63"/>
      <c r="DR78" s="63"/>
      <c r="DS78" s="63"/>
      <c r="DT78" s="63"/>
      <c r="DU78" s="63"/>
      <c r="DV78" s="63"/>
      <c r="DW78" s="63"/>
      <c r="DX78" s="63"/>
      <c r="DY78" s="63"/>
      <c r="DZ78" s="63"/>
      <c r="EA78" s="63"/>
      <c r="EB78" s="63"/>
      <c r="EC78" s="63"/>
      <c r="ED78" s="63"/>
      <c r="EE78" s="63"/>
      <c r="EF78" s="63"/>
      <c r="EG78" s="63"/>
      <c r="EH78" s="63"/>
      <c r="EI78" s="63"/>
      <c r="EJ78" s="63"/>
      <c r="EK78" s="63"/>
      <c r="EL78" s="63"/>
      <c r="EM78" s="63"/>
      <c r="EN78" s="63"/>
      <c r="EO78" s="63"/>
      <c r="EP78" s="63"/>
      <c r="EQ78" s="63"/>
      <c r="ER78" s="63"/>
      <c r="ES78" s="63"/>
      <c r="ET78" s="63"/>
      <c r="EU78" s="63"/>
      <c r="EV78" s="63"/>
      <c r="EW78" s="63"/>
      <c r="EX78" s="63"/>
      <c r="EY78" s="63"/>
      <c r="EZ78" s="63"/>
      <c r="FA78" s="63"/>
      <c r="FB78" s="63"/>
      <c r="FC78" s="63"/>
      <c r="FD78" s="63"/>
      <c r="FE78" s="63"/>
      <c r="FF78" s="63"/>
      <c r="FG78" s="63"/>
      <c r="FH78" s="63"/>
      <c r="FI78" s="63"/>
      <c r="FJ78" s="63"/>
      <c r="FK78" s="63"/>
      <c r="FL78" s="63"/>
      <c r="FM78" s="63"/>
      <c r="FN78" s="63"/>
      <c r="FO78" s="63"/>
      <c r="FP78" s="63"/>
      <c r="FQ78" s="63"/>
      <c r="FR78" s="63"/>
      <c r="FS78" s="63"/>
      <c r="FT78" s="63"/>
      <c r="FU78" s="63"/>
      <c r="FV78" s="63"/>
      <c r="FW78" s="63"/>
      <c r="FX78" s="63"/>
      <c r="FY78" s="63"/>
      <c r="FZ78" s="63"/>
      <c r="GA78" s="63"/>
      <c r="GB78" s="63"/>
      <c r="GC78" s="63"/>
      <c r="GD78" s="63"/>
      <c r="GE78" s="63"/>
      <c r="GF78" s="63"/>
      <c r="GG78" s="63"/>
      <c r="GH78" s="63"/>
      <c r="GI78" s="63"/>
      <c r="GJ78" s="63"/>
      <c r="GK78" s="63"/>
      <c r="GL78" s="63"/>
      <c r="GM78" s="63"/>
      <c r="GN78" s="63"/>
      <c r="GO78" s="63"/>
      <c r="GP78" s="63"/>
      <c r="GQ78" s="63"/>
      <c r="GR78" s="63"/>
      <c r="GS78" s="63"/>
      <c r="GT78" s="63"/>
      <c r="GU78" s="63"/>
      <c r="GV78" s="63"/>
      <c r="GW78" s="63"/>
      <c r="GX78" s="63"/>
      <c r="GY78" s="63"/>
      <c r="GZ78" s="63"/>
      <c r="HA78" s="63"/>
      <c r="HB78" s="63"/>
      <c r="HC78" s="63"/>
      <c r="HD78" s="63"/>
      <c r="HE78" s="63"/>
      <c r="HF78" s="63"/>
      <c r="HG78" s="63"/>
      <c r="HH78" s="63"/>
      <c r="HI78" s="63"/>
      <c r="HJ78" s="63"/>
      <c r="HK78" s="63"/>
      <c r="HL78" s="63"/>
      <c r="HM78" s="63"/>
      <c r="HN78" s="63"/>
      <c r="HO78" s="63"/>
      <c r="HP78" s="63"/>
      <c r="HQ78" s="63"/>
      <c r="HR78" s="63"/>
      <c r="HS78" s="63"/>
      <c r="HT78" s="63"/>
      <c r="HU78" s="63"/>
      <c r="HV78" s="63"/>
      <c r="HW78" s="63"/>
      <c r="HX78" s="63"/>
      <c r="HY78" s="63"/>
      <c r="HZ78" s="63"/>
      <c r="IA78" s="63"/>
      <c r="IB78" s="63"/>
      <c r="IC78" s="63"/>
      <c r="ID78" s="63"/>
      <c r="IE78" s="63"/>
      <c r="IF78" s="63"/>
      <c r="IG78" s="63"/>
      <c r="IH78" s="63"/>
      <c r="II78" s="63"/>
      <c r="IJ78" s="63"/>
      <c r="IK78" s="63"/>
      <c r="IL78" s="63"/>
      <c r="IM78" s="63"/>
      <c r="IN78" s="63"/>
      <c r="IO78" s="63"/>
      <c r="IP78" s="63"/>
      <c r="IQ78" s="63"/>
      <c r="IR78" s="63"/>
      <c r="IS78" s="63"/>
      <c r="IT78" s="63"/>
      <c r="IU78" s="63"/>
      <c r="IV78" s="63"/>
      <c r="IW78" s="63"/>
      <c r="IX78" s="63"/>
      <c r="IY78" s="63"/>
      <c r="IZ78" s="63"/>
      <c r="JA78" s="63"/>
      <c r="JB78" s="63"/>
      <c r="JC78" s="63"/>
      <c r="JD78" s="63"/>
      <c r="JE78" s="63"/>
      <c r="JF78" s="63"/>
      <c r="JG78" s="63"/>
      <c r="JH78" s="63"/>
      <c r="JI78" s="63"/>
      <c r="JJ78" s="63"/>
      <c r="JK78" s="63"/>
      <c r="JL78" s="63"/>
      <c r="JM78" s="63"/>
      <c r="JN78" s="63"/>
      <c r="JO78" s="63"/>
      <c r="JP78" s="63"/>
      <c r="JQ78" s="63"/>
      <c r="JR78" s="63"/>
      <c r="JS78" s="63"/>
      <c r="JT78" s="63"/>
      <c r="JU78" s="63"/>
      <c r="JV78" s="63"/>
      <c r="JW78" s="63"/>
      <c r="JX78" s="63"/>
      <c r="JY78" s="63"/>
      <c r="JZ78" s="63"/>
      <c r="KA78" s="63"/>
      <c r="KB78" s="63"/>
      <c r="KC78" s="63"/>
      <c r="KD78" s="63"/>
      <c r="KE78" s="63"/>
      <c r="KF78" s="63"/>
      <c r="KG78" s="63"/>
      <c r="KH78" s="63"/>
      <c r="KI78" s="63"/>
      <c r="KJ78" s="63"/>
      <c r="KK78" s="63"/>
      <c r="KL78" s="63"/>
      <c r="KM78" s="63"/>
      <c r="KN78" s="63"/>
      <c r="KO78" s="63"/>
      <c r="KP78" s="63"/>
      <c r="KQ78" s="63"/>
      <c r="KR78" s="63"/>
      <c r="KS78" s="63"/>
      <c r="KT78" s="63"/>
      <c r="KU78" s="63"/>
      <c r="KV78" s="63"/>
      <c r="KW78" s="63"/>
      <c r="KX78" s="63"/>
      <c r="KY78" s="63"/>
      <c r="KZ78" s="63"/>
      <c r="LA78" s="63"/>
      <c r="LB78" s="63"/>
      <c r="LC78" s="63"/>
      <c r="LD78" s="23"/>
      <c r="LE78" s="23"/>
      <c r="LF78" s="23"/>
      <c r="LG78" s="3"/>
      <c r="LH78" s="3"/>
      <c r="LI78" s="3"/>
      <c r="LJ78" s="3"/>
      <c r="LK78" s="3"/>
    </row>
    <row r="79" spans="2:323" s="6" customFormat="1" ht="14.5" hidden="1" customHeight="1" x14ac:dyDescent="0.35">
      <c r="B79" s="557"/>
      <c r="C79" s="24">
        <v>250</v>
      </c>
      <c r="D79" s="26">
        <v>0</v>
      </c>
      <c r="E79" s="401">
        <f>'WORKING WHOLESALE GRID'!C120-('WORKING WHOLESALE GRID'!C120*'READ THIS FIRST'!$F$3)</f>
        <v>1.7030000000000003</v>
      </c>
      <c r="F79" s="401">
        <f>'WORKING WHOLESALE GRID'!D120-('WORKING WHOLESALE GRID'!D120*'READ THIS FIRST'!$F$3)</f>
        <v>2.8014999999999999</v>
      </c>
      <c r="G79" s="401">
        <f>'WORKING WHOLESALE GRID'!E120-('WORKING WHOLESALE GRID'!E120*'READ THIS FIRST'!$F$3)</f>
        <v>3.9000000000000004</v>
      </c>
      <c r="H79" s="401">
        <f>'WORKING WHOLESALE GRID'!F120-('WORKING WHOLESALE GRID'!F120*'READ THIS FIRST'!$F$3)</f>
        <v>5</v>
      </c>
      <c r="I79" s="401">
        <f>'WORKING WHOLESALE GRID'!G120-('WORKING WHOLESALE GRID'!G120*'READ THIS FIRST'!$F$3)</f>
        <v>6.1000000000000005</v>
      </c>
      <c r="J79" s="401"/>
      <c r="K79" s="401">
        <f>'WORKING WHOLESALE GRID'!H120-('WORKING WHOLESALE GRID'!H120*'READ THIS FIRST'!$F$3)</f>
        <v>7.2</v>
      </c>
      <c r="L79" s="401">
        <f>'WORKING WHOLESALE GRID'!I120-('WORKING WHOLESALE GRID'!I120*'READ THIS FIRST'!$F$3)</f>
        <v>0.85000000000000009</v>
      </c>
      <c r="M79" s="401">
        <f>'WORKING WHOLESALE GRID'!J120-('WORKING WHOLESALE GRID'!J120*'READ THIS FIRST'!$F$3)</f>
        <v>1.925</v>
      </c>
      <c r="N79" s="26">
        <v>0</v>
      </c>
      <c r="O79" s="26">
        <v>0</v>
      </c>
      <c r="P79" s="26">
        <v>0</v>
      </c>
      <c r="Q79" s="26">
        <v>0</v>
      </c>
      <c r="R79" s="401">
        <f>'WORKING WHOLESALE GRID'!L120-('WORKING WHOLESALE GRID'!L120*'READ THIS FIRST'!$F$3)</f>
        <v>0.9</v>
      </c>
      <c r="S79" s="401">
        <f>'WORKING WHOLESALE GRID'!M120-('WORKING WHOLESALE GRID'!M120*'READ THIS FIRST'!$F$3)</f>
        <v>1.8</v>
      </c>
      <c r="T79" s="401">
        <f>'WORKING WHOLESALE GRID'!N120-('WORKING WHOLESALE GRID'!N120*'READ THIS FIRST'!$F$3)</f>
        <v>2.6999999999999997</v>
      </c>
      <c r="U79" s="401">
        <f>'WORKING WHOLESALE GRID'!O120-('WORKING WHOLESALE GRID'!O120*'READ THIS FIRST'!$F$3)</f>
        <v>1</v>
      </c>
      <c r="V79" s="401">
        <f>'WORKING WHOLESALE GRID'!P120-('WORKING WHOLESALE GRID'!P120*'READ THIS FIRST'!$F$3)</f>
        <v>2</v>
      </c>
      <c r="W79" s="401">
        <f>'WORKING WHOLESALE GRID'!Q120-('WORKING WHOLESALE GRID'!Q120*'READ THIS FIRST'!$F$3)</f>
        <v>3</v>
      </c>
      <c r="X79" s="401">
        <f>'WORKING WHOLESALE GRID'!R120-('WORKING WHOLESALE GRID'!R120*'READ THIS FIRST'!$F$3)</f>
        <v>1.5</v>
      </c>
      <c r="Y79" s="401">
        <f>'WORKING WHOLESALE GRID'!S120-('WORKING WHOLESALE GRID'!S120*'READ THIS FIRST'!$F$3)</f>
        <v>3</v>
      </c>
      <c r="Z79" s="401">
        <f>'WORKING WHOLESALE GRID'!T120-('WORKING WHOLESALE GRID'!T120*'READ THIS FIRST'!$F$3)</f>
        <v>4.5</v>
      </c>
      <c r="AA79" s="401">
        <f>'WORKING WHOLESALE GRID'!U120-('WORKING WHOLESALE GRID'!U120*'READ THIS FIRST'!$F$3)</f>
        <v>2.25</v>
      </c>
      <c r="AB79" s="401">
        <f>'WORKING WHOLESALE GRID'!V120-('WORKING WHOLESALE GRID'!V120*'READ THIS FIRST'!$F$3)</f>
        <v>4.5</v>
      </c>
      <c r="AC79" s="401">
        <f>'WORKING WHOLESALE GRID'!W120-('WORKING WHOLESALE GRID'!W120*'READ THIS FIRST'!$F$3)</f>
        <v>6.75</v>
      </c>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63"/>
      <c r="BJ79" s="63"/>
      <c r="BK79" s="63"/>
      <c r="BL79" s="63"/>
      <c r="BM79" s="63"/>
      <c r="BN79" s="63"/>
      <c r="BO79" s="63"/>
      <c r="BP79" s="63"/>
      <c r="BQ79" s="63"/>
      <c r="BR79" s="63"/>
      <c r="BS79" s="63"/>
      <c r="BT79" s="63"/>
      <c r="BU79" s="63"/>
      <c r="BV79" s="63"/>
      <c r="BW79" s="63"/>
      <c r="BX79" s="63"/>
      <c r="BY79" s="63"/>
      <c r="BZ79" s="63"/>
      <c r="CA79" s="63"/>
      <c r="CB79" s="63"/>
      <c r="CC79" s="63"/>
      <c r="CD79" s="63"/>
      <c r="CE79" s="63"/>
      <c r="CF79" s="63"/>
      <c r="CG79" s="63"/>
      <c r="CH79" s="63"/>
      <c r="CI79" s="63"/>
      <c r="CJ79" s="63"/>
      <c r="CK79" s="63"/>
      <c r="CL79" s="63"/>
      <c r="CM79" s="63"/>
      <c r="CN79" s="63"/>
      <c r="CO79" s="63"/>
      <c r="CP79" s="63"/>
      <c r="CQ79" s="63"/>
      <c r="CR79" s="63"/>
      <c r="CS79" s="63"/>
      <c r="CT79" s="63"/>
      <c r="CU79" s="63"/>
      <c r="CV79" s="63"/>
      <c r="CW79" s="63"/>
      <c r="CX79" s="63"/>
      <c r="CY79" s="63"/>
      <c r="CZ79" s="63"/>
      <c r="DA79" s="63"/>
      <c r="DB79" s="63"/>
      <c r="DC79" s="63"/>
      <c r="DD79" s="63"/>
      <c r="DE79" s="63"/>
      <c r="DF79" s="63"/>
      <c r="DG79" s="63"/>
      <c r="DH79" s="63"/>
      <c r="DI79" s="63"/>
      <c r="DJ79" s="63"/>
      <c r="DK79" s="63"/>
      <c r="DL79" s="63"/>
      <c r="DM79" s="63"/>
      <c r="DN79" s="63"/>
      <c r="DO79" s="63"/>
      <c r="DP79" s="63"/>
      <c r="DQ79" s="63"/>
      <c r="DR79" s="63"/>
      <c r="DS79" s="63"/>
      <c r="DT79" s="63"/>
      <c r="DU79" s="63"/>
      <c r="DV79" s="63"/>
      <c r="DW79" s="63"/>
      <c r="DX79" s="63"/>
      <c r="DY79" s="63"/>
      <c r="DZ79" s="63"/>
      <c r="EA79" s="63"/>
      <c r="EB79" s="63"/>
      <c r="EC79" s="63"/>
      <c r="ED79" s="63"/>
      <c r="EE79" s="63"/>
      <c r="EF79" s="63"/>
      <c r="EG79" s="63"/>
      <c r="EH79" s="63"/>
      <c r="EI79" s="63"/>
      <c r="EJ79" s="63"/>
      <c r="EK79" s="63"/>
      <c r="EL79" s="63"/>
      <c r="EM79" s="63"/>
      <c r="EN79" s="63"/>
      <c r="EO79" s="63"/>
      <c r="EP79" s="63"/>
      <c r="EQ79" s="63"/>
      <c r="ER79" s="63"/>
      <c r="ES79" s="63"/>
      <c r="ET79" s="63"/>
      <c r="EU79" s="63"/>
      <c r="EV79" s="63"/>
      <c r="EW79" s="63"/>
      <c r="EX79" s="63"/>
      <c r="EY79" s="63"/>
      <c r="EZ79" s="63"/>
      <c r="FA79" s="63"/>
      <c r="FB79" s="63"/>
      <c r="FC79" s="63"/>
      <c r="FD79" s="63"/>
      <c r="FE79" s="63"/>
      <c r="FF79" s="63"/>
      <c r="FG79" s="63"/>
      <c r="FH79" s="63"/>
      <c r="FI79" s="63"/>
      <c r="FJ79" s="63"/>
      <c r="FK79" s="63"/>
      <c r="FL79" s="63"/>
      <c r="FM79" s="63"/>
      <c r="FN79" s="63"/>
      <c r="FO79" s="63"/>
      <c r="FP79" s="63"/>
      <c r="FQ79" s="63"/>
      <c r="FR79" s="63"/>
      <c r="FS79" s="63"/>
      <c r="FT79" s="63"/>
      <c r="FU79" s="63"/>
      <c r="FV79" s="63"/>
      <c r="FW79" s="63"/>
      <c r="FX79" s="63"/>
      <c r="FY79" s="63"/>
      <c r="FZ79" s="63"/>
      <c r="GA79" s="63"/>
      <c r="GB79" s="63"/>
      <c r="GC79" s="63"/>
      <c r="GD79" s="63"/>
      <c r="GE79" s="63"/>
      <c r="GF79" s="63"/>
      <c r="GG79" s="63"/>
      <c r="GH79" s="63"/>
      <c r="GI79" s="63"/>
      <c r="GJ79" s="63"/>
      <c r="GK79" s="63"/>
      <c r="GL79" s="63"/>
      <c r="GM79" s="63"/>
      <c r="GN79" s="63"/>
      <c r="GO79" s="63"/>
      <c r="GP79" s="63"/>
      <c r="GQ79" s="63"/>
      <c r="GR79" s="63"/>
      <c r="GS79" s="63"/>
      <c r="GT79" s="63"/>
      <c r="GU79" s="63"/>
      <c r="GV79" s="63"/>
      <c r="GW79" s="63"/>
      <c r="GX79" s="63"/>
      <c r="GY79" s="63"/>
      <c r="GZ79" s="63"/>
      <c r="HA79" s="63"/>
      <c r="HB79" s="63"/>
      <c r="HC79" s="63"/>
      <c r="HD79" s="63"/>
      <c r="HE79" s="63"/>
      <c r="HF79" s="63"/>
      <c r="HG79" s="63"/>
      <c r="HH79" s="63"/>
      <c r="HI79" s="63"/>
      <c r="HJ79" s="63"/>
      <c r="HK79" s="63"/>
      <c r="HL79" s="63"/>
      <c r="HM79" s="63"/>
      <c r="HN79" s="63"/>
      <c r="HO79" s="63"/>
      <c r="HP79" s="63"/>
      <c r="HQ79" s="63"/>
      <c r="HR79" s="63"/>
      <c r="HS79" s="63"/>
      <c r="HT79" s="63"/>
      <c r="HU79" s="63"/>
      <c r="HV79" s="63"/>
      <c r="HW79" s="63"/>
      <c r="HX79" s="63"/>
      <c r="HY79" s="63"/>
      <c r="HZ79" s="63"/>
      <c r="IA79" s="63"/>
      <c r="IB79" s="63"/>
      <c r="IC79" s="63"/>
      <c r="ID79" s="63"/>
      <c r="IE79" s="63"/>
      <c r="IF79" s="63"/>
      <c r="IG79" s="63"/>
      <c r="IH79" s="63"/>
      <c r="II79" s="63"/>
      <c r="IJ79" s="63"/>
      <c r="IK79" s="63"/>
      <c r="IL79" s="63"/>
      <c r="IM79" s="63"/>
      <c r="IN79" s="63"/>
      <c r="IO79" s="63"/>
      <c r="IP79" s="63"/>
      <c r="IQ79" s="63"/>
      <c r="IR79" s="63"/>
      <c r="IS79" s="63"/>
      <c r="IT79" s="63"/>
      <c r="IU79" s="63"/>
      <c r="IV79" s="63"/>
      <c r="IW79" s="63"/>
      <c r="IX79" s="63"/>
      <c r="IY79" s="63"/>
      <c r="IZ79" s="63"/>
      <c r="JA79" s="63"/>
      <c r="JB79" s="63"/>
      <c r="JC79" s="63"/>
      <c r="JD79" s="63"/>
      <c r="JE79" s="63"/>
      <c r="JF79" s="63"/>
      <c r="JG79" s="63"/>
      <c r="JH79" s="63"/>
      <c r="JI79" s="63"/>
      <c r="JJ79" s="63"/>
      <c r="JK79" s="63"/>
      <c r="JL79" s="63"/>
      <c r="JM79" s="63"/>
      <c r="JN79" s="63"/>
      <c r="JO79" s="63"/>
      <c r="JP79" s="63"/>
      <c r="JQ79" s="63"/>
      <c r="JR79" s="63"/>
      <c r="JS79" s="63"/>
      <c r="JT79" s="63"/>
      <c r="JU79" s="63"/>
      <c r="JV79" s="63"/>
      <c r="JW79" s="63"/>
      <c r="JX79" s="63"/>
      <c r="JY79" s="63"/>
      <c r="JZ79" s="63"/>
      <c r="KA79" s="63"/>
      <c r="KB79" s="63"/>
      <c r="KC79" s="63"/>
      <c r="KD79" s="63"/>
      <c r="KE79" s="63"/>
      <c r="KF79" s="63"/>
      <c r="KG79" s="63"/>
      <c r="KH79" s="63"/>
      <c r="KI79" s="63"/>
      <c r="KJ79" s="63"/>
      <c r="KK79" s="63"/>
      <c r="KL79" s="63"/>
      <c r="KM79" s="63"/>
      <c r="KN79" s="63"/>
      <c r="KO79" s="63"/>
      <c r="KP79" s="63"/>
      <c r="KQ79" s="63"/>
      <c r="KR79" s="63"/>
      <c r="KS79" s="63"/>
      <c r="KT79" s="63"/>
      <c r="KU79" s="63"/>
      <c r="KV79" s="63"/>
      <c r="KW79" s="63"/>
      <c r="KX79" s="63"/>
      <c r="KY79" s="63"/>
      <c r="KZ79" s="63"/>
      <c r="LA79" s="63"/>
      <c r="LB79" s="63"/>
      <c r="LC79" s="63"/>
      <c r="LD79" s="23"/>
      <c r="LE79" s="23"/>
      <c r="LF79" s="23"/>
      <c r="LG79" s="3"/>
      <c r="LH79" s="3"/>
      <c r="LI79" s="3"/>
      <c r="LJ79" s="3"/>
      <c r="LK79" s="3"/>
    </row>
    <row r="80" spans="2:323" s="6" customFormat="1" ht="14.5" hidden="1" customHeight="1" x14ac:dyDescent="0.35">
      <c r="B80" s="557"/>
      <c r="C80" s="24">
        <v>500</v>
      </c>
      <c r="D80" s="26">
        <v>0</v>
      </c>
      <c r="E80" s="401">
        <f>'WORKING WHOLESALE GRID'!C121-('WORKING WHOLESALE GRID'!C121*'READ THIS FIRST'!$F$3)</f>
        <v>1.599</v>
      </c>
      <c r="F80" s="401">
        <f>'WORKING WHOLESALE GRID'!D121-('WORKING WHOLESALE GRID'!D121*'READ THIS FIRST'!$F$3)</f>
        <v>2.6520000000000001</v>
      </c>
      <c r="G80" s="401">
        <f>'WORKING WHOLESALE GRID'!E121-('WORKING WHOLESALE GRID'!E121*'READ THIS FIRST'!$F$3)</f>
        <v>3.7</v>
      </c>
      <c r="H80" s="401">
        <f>'WORKING WHOLESALE GRID'!F121-('WORKING WHOLESALE GRID'!F121*'READ THIS FIRST'!$F$3)</f>
        <v>4.75</v>
      </c>
      <c r="I80" s="401">
        <f>'WORKING WHOLESALE GRID'!G121-('WORKING WHOLESALE GRID'!G121*'READ THIS FIRST'!$F$3)</f>
        <v>5.8000000000000007</v>
      </c>
      <c r="J80" s="401"/>
      <c r="K80" s="401">
        <f>'WORKING WHOLESALE GRID'!H121-('WORKING WHOLESALE GRID'!H121*'READ THIS FIRST'!$F$3)</f>
        <v>6.85</v>
      </c>
      <c r="L80" s="401">
        <f>'WORKING WHOLESALE GRID'!I121-('WORKING WHOLESALE GRID'!I121*'READ THIS FIRST'!$F$3)</f>
        <v>0.8</v>
      </c>
      <c r="M80" s="401">
        <f>'WORKING WHOLESALE GRID'!J121-('WORKING WHOLESALE GRID'!J121*'READ THIS FIRST'!$F$3)</f>
        <v>1.75</v>
      </c>
      <c r="N80" s="26">
        <v>0</v>
      </c>
      <c r="O80" s="26">
        <v>0</v>
      </c>
      <c r="P80" s="26">
        <v>0</v>
      </c>
      <c r="Q80" s="26">
        <v>0</v>
      </c>
      <c r="R80" s="401">
        <f>'WORKING WHOLESALE GRID'!L121-('WORKING WHOLESALE GRID'!L121*'READ THIS FIRST'!$F$3)</f>
        <v>0.81</v>
      </c>
      <c r="S80" s="401">
        <f>'WORKING WHOLESALE GRID'!M121-('WORKING WHOLESALE GRID'!M121*'READ THIS FIRST'!$F$3)</f>
        <v>1.62</v>
      </c>
      <c r="T80" s="401">
        <f>'WORKING WHOLESALE GRID'!N121-('WORKING WHOLESALE GRID'!N121*'READ THIS FIRST'!$F$3)</f>
        <v>2.4300000000000002</v>
      </c>
      <c r="U80" s="401">
        <f>'WORKING WHOLESALE GRID'!O121-('WORKING WHOLESALE GRID'!O121*'READ THIS FIRST'!$F$3)</f>
        <v>0.9</v>
      </c>
      <c r="V80" s="401">
        <f>'WORKING WHOLESALE GRID'!P121-('WORKING WHOLESALE GRID'!P121*'READ THIS FIRST'!$F$3)</f>
        <v>1.8</v>
      </c>
      <c r="W80" s="401">
        <f>'WORKING WHOLESALE GRID'!Q121-('WORKING WHOLESALE GRID'!Q121*'READ THIS FIRST'!$F$3)</f>
        <v>2.6999999999999997</v>
      </c>
      <c r="X80" s="401">
        <f>'WORKING WHOLESALE GRID'!R121-('WORKING WHOLESALE GRID'!R121*'READ THIS FIRST'!$F$3)</f>
        <v>1.35</v>
      </c>
      <c r="Y80" s="401">
        <f>'WORKING WHOLESALE GRID'!S121-('WORKING WHOLESALE GRID'!S121*'READ THIS FIRST'!$F$3)</f>
        <v>2.7</v>
      </c>
      <c r="Z80" s="401">
        <f>'WORKING WHOLESALE GRID'!T121-('WORKING WHOLESALE GRID'!T121*'READ THIS FIRST'!$F$3)</f>
        <v>4.0500000000000007</v>
      </c>
      <c r="AA80" s="401">
        <f>'WORKING WHOLESALE GRID'!U121-('WORKING WHOLESALE GRID'!U121*'READ THIS FIRST'!$F$3)</f>
        <v>2.0250000000000004</v>
      </c>
      <c r="AB80" s="401">
        <f>'WORKING WHOLESALE GRID'!V121-('WORKING WHOLESALE GRID'!V121*'READ THIS FIRST'!$F$3)</f>
        <v>4.0500000000000007</v>
      </c>
      <c r="AC80" s="401">
        <f>'WORKING WHOLESALE GRID'!W121-('WORKING WHOLESALE GRID'!W121*'READ THIS FIRST'!$F$3)</f>
        <v>6.0750000000000011</v>
      </c>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63"/>
      <c r="BJ80" s="63"/>
      <c r="BK80" s="63"/>
      <c r="BL80" s="63"/>
      <c r="BM80" s="63"/>
      <c r="BN80" s="63"/>
      <c r="BO80" s="63"/>
      <c r="BP80" s="63"/>
      <c r="BQ80" s="63"/>
      <c r="BR80" s="63"/>
      <c r="BS80" s="63"/>
      <c r="BT80" s="63"/>
      <c r="BU80" s="63"/>
      <c r="BV80" s="63"/>
      <c r="BW80" s="63"/>
      <c r="BX80" s="63"/>
      <c r="BY80" s="63"/>
      <c r="BZ80" s="63"/>
      <c r="CA80" s="63"/>
      <c r="CB80" s="63"/>
      <c r="CC80" s="63"/>
      <c r="CD80" s="63"/>
      <c r="CE80" s="63"/>
      <c r="CF80" s="63"/>
      <c r="CG80" s="63"/>
      <c r="CH80" s="63"/>
      <c r="CI80" s="63"/>
      <c r="CJ80" s="63"/>
      <c r="CK80" s="63"/>
      <c r="CL80" s="63"/>
      <c r="CM80" s="63"/>
      <c r="CN80" s="63"/>
      <c r="CO80" s="63"/>
      <c r="CP80" s="63"/>
      <c r="CQ80" s="63"/>
      <c r="CR80" s="63"/>
      <c r="CS80" s="63"/>
      <c r="CT80" s="63"/>
      <c r="CU80" s="63"/>
      <c r="CV80" s="63"/>
      <c r="CW80" s="63"/>
      <c r="CX80" s="63"/>
      <c r="CY80" s="63"/>
      <c r="CZ80" s="63"/>
      <c r="DA80" s="63"/>
      <c r="DB80" s="63"/>
      <c r="DC80" s="63"/>
      <c r="DD80" s="63"/>
      <c r="DE80" s="63"/>
      <c r="DF80" s="63"/>
      <c r="DG80" s="63"/>
      <c r="DH80" s="63"/>
      <c r="DI80" s="63"/>
      <c r="DJ80" s="63"/>
      <c r="DK80" s="63"/>
      <c r="DL80" s="63"/>
      <c r="DM80" s="63"/>
      <c r="DN80" s="63"/>
      <c r="DO80" s="63"/>
      <c r="DP80" s="63"/>
      <c r="DQ80" s="63"/>
      <c r="DR80" s="63"/>
      <c r="DS80" s="63"/>
      <c r="DT80" s="63"/>
      <c r="DU80" s="63"/>
      <c r="DV80" s="63"/>
      <c r="DW80" s="63"/>
      <c r="DX80" s="63"/>
      <c r="DY80" s="63"/>
      <c r="DZ80" s="63"/>
      <c r="EA80" s="63"/>
      <c r="EB80" s="63"/>
      <c r="EC80" s="63"/>
      <c r="ED80" s="63"/>
      <c r="EE80" s="63"/>
      <c r="EF80" s="63"/>
      <c r="EG80" s="63"/>
      <c r="EH80" s="63"/>
      <c r="EI80" s="63"/>
      <c r="EJ80" s="63"/>
      <c r="EK80" s="63"/>
      <c r="EL80" s="63"/>
      <c r="EM80" s="63"/>
      <c r="EN80" s="63"/>
      <c r="EO80" s="63"/>
      <c r="EP80" s="63"/>
      <c r="EQ80" s="63"/>
      <c r="ER80" s="63"/>
      <c r="ES80" s="63"/>
      <c r="ET80" s="63"/>
      <c r="EU80" s="63"/>
      <c r="EV80" s="63"/>
      <c r="EW80" s="63"/>
      <c r="EX80" s="63"/>
      <c r="EY80" s="63"/>
      <c r="EZ80" s="63"/>
      <c r="FA80" s="63"/>
      <c r="FB80" s="63"/>
      <c r="FC80" s="63"/>
      <c r="FD80" s="63"/>
      <c r="FE80" s="63"/>
      <c r="FF80" s="63"/>
      <c r="FG80" s="63"/>
      <c r="FH80" s="63"/>
      <c r="FI80" s="63"/>
      <c r="FJ80" s="63"/>
      <c r="FK80" s="63"/>
      <c r="FL80" s="63"/>
      <c r="FM80" s="63"/>
      <c r="FN80" s="63"/>
      <c r="FO80" s="63"/>
      <c r="FP80" s="63"/>
      <c r="FQ80" s="63"/>
      <c r="FR80" s="63"/>
      <c r="FS80" s="63"/>
      <c r="FT80" s="63"/>
      <c r="FU80" s="63"/>
      <c r="FV80" s="63"/>
      <c r="FW80" s="63"/>
      <c r="FX80" s="63"/>
      <c r="FY80" s="63"/>
      <c r="FZ80" s="63"/>
      <c r="GA80" s="63"/>
      <c r="GB80" s="63"/>
      <c r="GC80" s="63"/>
      <c r="GD80" s="63"/>
      <c r="GE80" s="63"/>
      <c r="GF80" s="63"/>
      <c r="GG80" s="63"/>
      <c r="GH80" s="63"/>
      <c r="GI80" s="63"/>
      <c r="GJ80" s="63"/>
      <c r="GK80" s="63"/>
      <c r="GL80" s="63"/>
      <c r="GM80" s="63"/>
      <c r="GN80" s="63"/>
      <c r="GO80" s="63"/>
      <c r="GP80" s="63"/>
      <c r="GQ80" s="63"/>
      <c r="GR80" s="63"/>
      <c r="GS80" s="63"/>
      <c r="GT80" s="63"/>
      <c r="GU80" s="63"/>
      <c r="GV80" s="63"/>
      <c r="GW80" s="63"/>
      <c r="GX80" s="63"/>
      <c r="GY80" s="63"/>
      <c r="GZ80" s="63"/>
      <c r="HA80" s="63"/>
      <c r="HB80" s="63"/>
      <c r="HC80" s="63"/>
      <c r="HD80" s="63"/>
      <c r="HE80" s="63"/>
      <c r="HF80" s="63"/>
      <c r="HG80" s="63"/>
      <c r="HH80" s="63"/>
      <c r="HI80" s="63"/>
      <c r="HJ80" s="63"/>
      <c r="HK80" s="63"/>
      <c r="HL80" s="63"/>
      <c r="HM80" s="63"/>
      <c r="HN80" s="63"/>
      <c r="HO80" s="63"/>
      <c r="HP80" s="63"/>
      <c r="HQ80" s="63"/>
      <c r="HR80" s="63"/>
      <c r="HS80" s="63"/>
      <c r="HT80" s="63"/>
      <c r="HU80" s="63"/>
      <c r="HV80" s="63"/>
      <c r="HW80" s="63"/>
      <c r="HX80" s="63"/>
      <c r="HY80" s="63"/>
      <c r="HZ80" s="63"/>
      <c r="IA80" s="63"/>
      <c r="IB80" s="63"/>
      <c r="IC80" s="63"/>
      <c r="ID80" s="63"/>
      <c r="IE80" s="63"/>
      <c r="IF80" s="63"/>
      <c r="IG80" s="63"/>
      <c r="IH80" s="63"/>
      <c r="II80" s="63"/>
      <c r="IJ80" s="63"/>
      <c r="IK80" s="63"/>
      <c r="IL80" s="63"/>
      <c r="IM80" s="63"/>
      <c r="IN80" s="63"/>
      <c r="IO80" s="63"/>
      <c r="IP80" s="63"/>
      <c r="IQ80" s="63"/>
      <c r="IR80" s="63"/>
      <c r="IS80" s="63"/>
      <c r="IT80" s="63"/>
      <c r="IU80" s="63"/>
      <c r="IV80" s="63"/>
      <c r="IW80" s="63"/>
      <c r="IX80" s="63"/>
      <c r="IY80" s="63"/>
      <c r="IZ80" s="63"/>
      <c r="JA80" s="63"/>
      <c r="JB80" s="63"/>
      <c r="JC80" s="63"/>
      <c r="JD80" s="63"/>
      <c r="JE80" s="63"/>
      <c r="JF80" s="63"/>
      <c r="JG80" s="63"/>
      <c r="JH80" s="63"/>
      <c r="JI80" s="63"/>
      <c r="JJ80" s="63"/>
      <c r="JK80" s="63"/>
      <c r="JL80" s="63"/>
      <c r="JM80" s="63"/>
      <c r="JN80" s="63"/>
      <c r="JO80" s="63"/>
      <c r="JP80" s="63"/>
      <c r="JQ80" s="63"/>
      <c r="JR80" s="63"/>
      <c r="JS80" s="63"/>
      <c r="JT80" s="63"/>
      <c r="JU80" s="63"/>
      <c r="JV80" s="63"/>
      <c r="JW80" s="63"/>
      <c r="JX80" s="63"/>
      <c r="JY80" s="63"/>
      <c r="JZ80" s="63"/>
      <c r="KA80" s="63"/>
      <c r="KB80" s="63"/>
      <c r="KC80" s="63"/>
      <c r="KD80" s="63"/>
      <c r="KE80" s="63"/>
      <c r="KF80" s="63"/>
      <c r="KG80" s="63"/>
      <c r="KH80" s="63"/>
      <c r="KI80" s="63"/>
      <c r="KJ80" s="63"/>
      <c r="KK80" s="63"/>
      <c r="KL80" s="63"/>
      <c r="KM80" s="63"/>
      <c r="KN80" s="63"/>
      <c r="KO80" s="63"/>
      <c r="KP80" s="63"/>
      <c r="KQ80" s="63"/>
      <c r="KR80" s="63"/>
      <c r="KS80" s="63"/>
      <c r="KT80" s="63"/>
      <c r="KU80" s="63"/>
      <c r="KV80" s="63"/>
      <c r="KW80" s="63"/>
      <c r="KX80" s="63"/>
      <c r="KY80" s="63"/>
      <c r="KZ80" s="63"/>
      <c r="LA80" s="63"/>
      <c r="LB80" s="63"/>
      <c r="LC80" s="63"/>
      <c r="LD80" s="23"/>
      <c r="LE80" s="23"/>
      <c r="LF80" s="23"/>
      <c r="LG80" s="3"/>
      <c r="LH80" s="3"/>
      <c r="LI80" s="3"/>
      <c r="LJ80" s="3"/>
      <c r="LK80" s="3"/>
    </row>
    <row r="81" spans="2:323" s="6" customFormat="1" ht="14.5" hidden="1" customHeight="1" x14ac:dyDescent="0.35">
      <c r="B81" s="557"/>
      <c r="C81" s="24">
        <v>750</v>
      </c>
      <c r="D81" s="26">
        <v>0</v>
      </c>
      <c r="E81" s="401">
        <f>'WORKING WHOLESALE GRID'!C122-('WORKING WHOLESALE GRID'!C122*'READ THIS FIRST'!$F$3)</f>
        <v>1.5015000000000001</v>
      </c>
      <c r="F81" s="401">
        <f>'WORKING WHOLESALE GRID'!D122-('WORKING WHOLESALE GRID'!D122*'READ THIS FIRST'!$F$3)</f>
        <v>2.5025000000000004</v>
      </c>
      <c r="G81" s="401">
        <f>'WORKING WHOLESALE GRID'!E122-('WORKING WHOLESALE GRID'!E122*'READ THIS FIRST'!$F$3)</f>
        <v>3.5</v>
      </c>
      <c r="H81" s="401">
        <f>'WORKING WHOLESALE GRID'!F122-('WORKING WHOLESALE GRID'!F122*'READ THIS FIRST'!$F$3)</f>
        <v>4.5</v>
      </c>
      <c r="I81" s="401">
        <f>'WORKING WHOLESALE GRID'!G122-('WORKING WHOLESALE GRID'!G122*'READ THIS FIRST'!$F$3)</f>
        <v>5.5</v>
      </c>
      <c r="J81" s="401"/>
      <c r="K81" s="401">
        <f>'WORKING WHOLESALE GRID'!H122-('WORKING WHOLESALE GRID'!H122*'READ THIS FIRST'!$F$3)</f>
        <v>6.5</v>
      </c>
      <c r="L81" s="401">
        <f>'WORKING WHOLESALE GRID'!I122-('WORKING WHOLESALE GRID'!I122*'READ THIS FIRST'!$F$3)</f>
        <v>0.75</v>
      </c>
      <c r="M81" s="401">
        <f>'WORKING WHOLESALE GRID'!J122-('WORKING WHOLESALE GRID'!J122*'READ THIS FIRST'!$F$3)</f>
        <v>1.5750000000000002</v>
      </c>
      <c r="N81" s="26">
        <v>0</v>
      </c>
      <c r="O81" s="26">
        <v>0</v>
      </c>
      <c r="P81" s="26">
        <v>0</v>
      </c>
      <c r="Q81" s="26">
        <v>0</v>
      </c>
      <c r="R81" s="401">
        <f>'WORKING WHOLESALE GRID'!L122-('WORKING WHOLESALE GRID'!L122*'READ THIS FIRST'!$F$3)</f>
        <v>0.72000000000000008</v>
      </c>
      <c r="S81" s="401">
        <f>'WORKING WHOLESALE GRID'!M122-('WORKING WHOLESALE GRID'!M122*'READ THIS FIRST'!$F$3)</f>
        <v>1.4400000000000002</v>
      </c>
      <c r="T81" s="401">
        <f>'WORKING WHOLESALE GRID'!N122-('WORKING WHOLESALE GRID'!N122*'READ THIS FIRST'!$F$3)</f>
        <v>2.16</v>
      </c>
      <c r="U81" s="401">
        <f>'WORKING WHOLESALE GRID'!O122-('WORKING WHOLESALE GRID'!O122*'READ THIS FIRST'!$F$3)</f>
        <v>0.8</v>
      </c>
      <c r="V81" s="401">
        <f>'WORKING WHOLESALE GRID'!P122-('WORKING WHOLESALE GRID'!P122*'READ THIS FIRST'!$F$3)</f>
        <v>1.6</v>
      </c>
      <c r="W81" s="401">
        <f>'WORKING WHOLESALE GRID'!Q122-('WORKING WHOLESALE GRID'!Q122*'READ THIS FIRST'!$F$3)</f>
        <v>2.4000000000000004</v>
      </c>
      <c r="X81" s="401">
        <f>'WORKING WHOLESALE GRID'!R122-('WORKING WHOLESALE GRID'!R122*'READ THIS FIRST'!$F$3)</f>
        <v>1.2000000000000002</v>
      </c>
      <c r="Y81" s="401">
        <f>'WORKING WHOLESALE GRID'!S122-('WORKING WHOLESALE GRID'!S122*'READ THIS FIRST'!$F$3)</f>
        <v>2.4000000000000004</v>
      </c>
      <c r="Z81" s="401">
        <f>'WORKING WHOLESALE GRID'!T122-('WORKING WHOLESALE GRID'!T122*'READ THIS FIRST'!$F$3)</f>
        <v>3.6</v>
      </c>
      <c r="AA81" s="401">
        <f>'WORKING WHOLESALE GRID'!U122-('WORKING WHOLESALE GRID'!U122*'READ THIS FIRST'!$F$3)</f>
        <v>1.8000000000000003</v>
      </c>
      <c r="AB81" s="401">
        <f>'WORKING WHOLESALE GRID'!V122-('WORKING WHOLESALE GRID'!V122*'READ THIS FIRST'!$F$3)</f>
        <v>3.6000000000000005</v>
      </c>
      <c r="AC81" s="401">
        <f>'WORKING WHOLESALE GRID'!W122-('WORKING WHOLESALE GRID'!W122*'READ THIS FIRST'!$F$3)</f>
        <v>5.4</v>
      </c>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c r="CQ81" s="63"/>
      <c r="CR81" s="63"/>
      <c r="CS81" s="63"/>
      <c r="CT81" s="63"/>
      <c r="CU81" s="63"/>
      <c r="CV81" s="63"/>
      <c r="CW81" s="63"/>
      <c r="CX81" s="63"/>
      <c r="CY81" s="63"/>
      <c r="CZ81" s="63"/>
      <c r="DA81" s="63"/>
      <c r="DB81" s="63"/>
      <c r="DC81" s="63"/>
      <c r="DD81" s="63"/>
      <c r="DE81" s="63"/>
      <c r="DF81" s="63"/>
      <c r="DG81" s="63"/>
      <c r="DH81" s="63"/>
      <c r="DI81" s="63"/>
      <c r="DJ81" s="63"/>
      <c r="DK81" s="63"/>
      <c r="DL81" s="63"/>
      <c r="DM81" s="63"/>
      <c r="DN81" s="63"/>
      <c r="DO81" s="63"/>
      <c r="DP81" s="63"/>
      <c r="DQ81" s="63"/>
      <c r="DR81" s="63"/>
      <c r="DS81" s="63"/>
      <c r="DT81" s="63"/>
      <c r="DU81" s="63"/>
      <c r="DV81" s="63"/>
      <c r="DW81" s="63"/>
      <c r="DX81" s="63"/>
      <c r="DY81" s="63"/>
      <c r="DZ81" s="63"/>
      <c r="EA81" s="63"/>
      <c r="EB81" s="63"/>
      <c r="EC81" s="63"/>
      <c r="ED81" s="63"/>
      <c r="EE81" s="63"/>
      <c r="EF81" s="63"/>
      <c r="EG81" s="63"/>
      <c r="EH81" s="63"/>
      <c r="EI81" s="63"/>
      <c r="EJ81" s="63"/>
      <c r="EK81" s="63"/>
      <c r="EL81" s="63"/>
      <c r="EM81" s="63"/>
      <c r="EN81" s="63"/>
      <c r="EO81" s="63"/>
      <c r="EP81" s="63"/>
      <c r="EQ81" s="63"/>
      <c r="ER81" s="63"/>
      <c r="ES81" s="63"/>
      <c r="ET81" s="63"/>
      <c r="EU81" s="63"/>
      <c r="EV81" s="63"/>
      <c r="EW81" s="63"/>
      <c r="EX81" s="63"/>
      <c r="EY81" s="63"/>
      <c r="EZ81" s="63"/>
      <c r="FA81" s="63"/>
      <c r="FB81" s="63"/>
      <c r="FC81" s="63"/>
      <c r="FD81" s="63"/>
      <c r="FE81" s="63"/>
      <c r="FF81" s="63"/>
      <c r="FG81" s="63"/>
      <c r="FH81" s="63"/>
      <c r="FI81" s="63"/>
      <c r="FJ81" s="63"/>
      <c r="FK81" s="63"/>
      <c r="FL81" s="63"/>
      <c r="FM81" s="63"/>
      <c r="FN81" s="63"/>
      <c r="FO81" s="63"/>
      <c r="FP81" s="63"/>
      <c r="FQ81" s="63"/>
      <c r="FR81" s="63"/>
      <c r="FS81" s="63"/>
      <c r="FT81" s="63"/>
      <c r="FU81" s="63"/>
      <c r="FV81" s="63"/>
      <c r="FW81" s="63"/>
      <c r="FX81" s="63"/>
      <c r="FY81" s="63"/>
      <c r="FZ81" s="63"/>
      <c r="GA81" s="63"/>
      <c r="GB81" s="63"/>
      <c r="GC81" s="63"/>
      <c r="GD81" s="63"/>
      <c r="GE81" s="63"/>
      <c r="GF81" s="63"/>
      <c r="GG81" s="63"/>
      <c r="GH81" s="63"/>
      <c r="GI81" s="63"/>
      <c r="GJ81" s="63"/>
      <c r="GK81" s="63"/>
      <c r="GL81" s="63"/>
      <c r="GM81" s="63"/>
      <c r="GN81" s="63"/>
      <c r="GO81" s="63"/>
      <c r="GP81" s="63"/>
      <c r="GQ81" s="63"/>
      <c r="GR81" s="63"/>
      <c r="GS81" s="63"/>
      <c r="GT81" s="63"/>
      <c r="GU81" s="63"/>
      <c r="GV81" s="63"/>
      <c r="GW81" s="63"/>
      <c r="GX81" s="63"/>
      <c r="GY81" s="63"/>
      <c r="GZ81" s="63"/>
      <c r="HA81" s="63"/>
      <c r="HB81" s="63"/>
      <c r="HC81" s="63"/>
      <c r="HD81" s="63"/>
      <c r="HE81" s="63"/>
      <c r="HF81" s="63"/>
      <c r="HG81" s="63"/>
      <c r="HH81" s="63"/>
      <c r="HI81" s="63"/>
      <c r="HJ81" s="63"/>
      <c r="HK81" s="63"/>
      <c r="HL81" s="63"/>
      <c r="HM81" s="63"/>
      <c r="HN81" s="63"/>
      <c r="HO81" s="63"/>
      <c r="HP81" s="63"/>
      <c r="HQ81" s="63"/>
      <c r="HR81" s="63"/>
      <c r="HS81" s="63"/>
      <c r="HT81" s="63"/>
      <c r="HU81" s="63"/>
      <c r="HV81" s="63"/>
      <c r="HW81" s="63"/>
      <c r="HX81" s="63"/>
      <c r="HY81" s="63"/>
      <c r="HZ81" s="63"/>
      <c r="IA81" s="63"/>
      <c r="IB81" s="63"/>
      <c r="IC81" s="63"/>
      <c r="ID81" s="63"/>
      <c r="IE81" s="63"/>
      <c r="IF81" s="63"/>
      <c r="IG81" s="63"/>
      <c r="IH81" s="63"/>
      <c r="II81" s="63"/>
      <c r="IJ81" s="63"/>
      <c r="IK81" s="63"/>
      <c r="IL81" s="63"/>
      <c r="IM81" s="63"/>
      <c r="IN81" s="63"/>
      <c r="IO81" s="63"/>
      <c r="IP81" s="63"/>
      <c r="IQ81" s="63"/>
      <c r="IR81" s="63"/>
      <c r="IS81" s="63"/>
      <c r="IT81" s="63"/>
      <c r="IU81" s="63"/>
      <c r="IV81" s="63"/>
      <c r="IW81" s="63"/>
      <c r="IX81" s="63"/>
      <c r="IY81" s="63"/>
      <c r="IZ81" s="63"/>
      <c r="JA81" s="63"/>
      <c r="JB81" s="63"/>
      <c r="JC81" s="63"/>
      <c r="JD81" s="63"/>
      <c r="JE81" s="63"/>
      <c r="JF81" s="63"/>
      <c r="JG81" s="63"/>
      <c r="JH81" s="63"/>
      <c r="JI81" s="63"/>
      <c r="JJ81" s="63"/>
      <c r="JK81" s="63"/>
      <c r="JL81" s="63"/>
      <c r="JM81" s="63"/>
      <c r="JN81" s="63"/>
      <c r="JO81" s="63"/>
      <c r="JP81" s="63"/>
      <c r="JQ81" s="63"/>
      <c r="JR81" s="63"/>
      <c r="JS81" s="63"/>
      <c r="JT81" s="63"/>
      <c r="JU81" s="63"/>
      <c r="JV81" s="63"/>
      <c r="JW81" s="63"/>
      <c r="JX81" s="63"/>
      <c r="JY81" s="63"/>
      <c r="JZ81" s="63"/>
      <c r="KA81" s="63"/>
      <c r="KB81" s="63"/>
      <c r="KC81" s="63"/>
      <c r="KD81" s="63"/>
      <c r="KE81" s="63"/>
      <c r="KF81" s="63"/>
      <c r="KG81" s="63"/>
      <c r="KH81" s="63"/>
      <c r="KI81" s="63"/>
      <c r="KJ81" s="63"/>
      <c r="KK81" s="63"/>
      <c r="KL81" s="63"/>
      <c r="KM81" s="63"/>
      <c r="KN81" s="63"/>
      <c r="KO81" s="63"/>
      <c r="KP81" s="63"/>
      <c r="KQ81" s="63"/>
      <c r="KR81" s="63"/>
      <c r="KS81" s="63"/>
      <c r="KT81" s="63"/>
      <c r="KU81" s="63"/>
      <c r="KV81" s="63"/>
      <c r="KW81" s="63"/>
      <c r="KX81" s="63"/>
      <c r="KY81" s="63"/>
      <c r="KZ81" s="63"/>
      <c r="LA81" s="63"/>
      <c r="LB81" s="63"/>
      <c r="LC81" s="63"/>
      <c r="LD81" s="23"/>
      <c r="LE81" s="23"/>
      <c r="LF81" s="23"/>
      <c r="LG81" s="3"/>
      <c r="LH81" s="3"/>
      <c r="LI81" s="3"/>
      <c r="LJ81" s="3"/>
      <c r="LK81" s="3"/>
    </row>
    <row r="82" spans="2:323" s="6" customFormat="1" ht="14.5" hidden="1" customHeight="1" x14ac:dyDescent="0.35">
      <c r="B82" s="557"/>
      <c r="C82" s="34">
        <v>1000</v>
      </c>
      <c r="D82" s="26">
        <v>0</v>
      </c>
      <c r="E82" s="401">
        <f>'WORKING WHOLESALE GRID'!C123-('WORKING WHOLESALE GRID'!C123*'READ THIS FIRST'!$F$3)</f>
        <v>1.3975</v>
      </c>
      <c r="F82" s="401">
        <f>'WORKING WHOLESALE GRID'!D123-('WORKING WHOLESALE GRID'!D123*'READ THIS FIRST'!$F$3)</f>
        <v>2.3530000000000002</v>
      </c>
      <c r="G82" s="401">
        <f>'WORKING WHOLESALE GRID'!E123-('WORKING WHOLESALE GRID'!E123*'READ THIS FIRST'!$F$3)</f>
        <v>3.3</v>
      </c>
      <c r="H82" s="401">
        <f>'WORKING WHOLESALE GRID'!F123-('WORKING WHOLESALE GRID'!F123*'READ THIS FIRST'!$F$3)</f>
        <v>4.25</v>
      </c>
      <c r="I82" s="401">
        <f>'WORKING WHOLESALE GRID'!G123-('WORKING WHOLESALE GRID'!G123*'READ THIS FIRST'!$F$3)</f>
        <v>5.1999999999999993</v>
      </c>
      <c r="J82" s="401"/>
      <c r="K82" s="401">
        <f>'WORKING WHOLESALE GRID'!H123-('WORKING WHOLESALE GRID'!H123*'READ THIS FIRST'!$F$3)</f>
        <v>6.15</v>
      </c>
      <c r="L82" s="401">
        <f>'WORKING WHOLESALE GRID'!I123-('WORKING WHOLESALE GRID'!I123*'READ THIS FIRST'!$F$3)</f>
        <v>0.7</v>
      </c>
      <c r="M82" s="401">
        <f>'WORKING WHOLESALE GRID'!J123-('WORKING WHOLESALE GRID'!J123*'READ THIS FIRST'!$F$3)</f>
        <v>1.4</v>
      </c>
      <c r="N82" s="26">
        <v>0</v>
      </c>
      <c r="O82" s="26">
        <v>0</v>
      </c>
      <c r="P82" s="26">
        <v>0</v>
      </c>
      <c r="Q82" s="26">
        <v>0</v>
      </c>
      <c r="R82" s="401">
        <f>'WORKING WHOLESALE GRID'!L123-('WORKING WHOLESALE GRID'!L123*'READ THIS FIRST'!$F$3)</f>
        <v>0.63</v>
      </c>
      <c r="S82" s="401">
        <f>'WORKING WHOLESALE GRID'!M123-('WORKING WHOLESALE GRID'!M123*'READ THIS FIRST'!$F$3)</f>
        <v>1.26</v>
      </c>
      <c r="T82" s="401">
        <f>'WORKING WHOLESALE GRID'!N123-('WORKING WHOLESALE GRID'!N123*'READ THIS FIRST'!$F$3)</f>
        <v>1.89</v>
      </c>
      <c r="U82" s="401">
        <f>'WORKING WHOLESALE GRID'!O123-('WORKING WHOLESALE GRID'!O123*'READ THIS FIRST'!$F$3)</f>
        <v>0.7</v>
      </c>
      <c r="V82" s="401">
        <f>'WORKING WHOLESALE GRID'!P123-('WORKING WHOLESALE GRID'!P123*'READ THIS FIRST'!$F$3)</f>
        <v>1.4</v>
      </c>
      <c r="W82" s="401">
        <f>'WORKING WHOLESALE GRID'!Q123-('WORKING WHOLESALE GRID'!Q123*'READ THIS FIRST'!$F$3)</f>
        <v>2.1</v>
      </c>
      <c r="X82" s="401">
        <f>'WORKING WHOLESALE GRID'!R123-('WORKING WHOLESALE GRID'!R123*'READ THIS FIRST'!$F$3)</f>
        <v>1.0499999999999998</v>
      </c>
      <c r="Y82" s="401">
        <f>'WORKING WHOLESALE GRID'!S123-('WORKING WHOLESALE GRID'!S123*'READ THIS FIRST'!$F$3)</f>
        <v>2.0999999999999996</v>
      </c>
      <c r="Z82" s="401">
        <f>'WORKING WHOLESALE GRID'!T123-('WORKING WHOLESALE GRID'!T123*'READ THIS FIRST'!$F$3)</f>
        <v>3.1499999999999995</v>
      </c>
      <c r="AA82" s="401">
        <f>'WORKING WHOLESALE GRID'!U123-('WORKING WHOLESALE GRID'!U123*'READ THIS FIRST'!$F$3)</f>
        <v>1.5749999999999997</v>
      </c>
      <c r="AB82" s="401">
        <f>'WORKING WHOLESALE GRID'!V123-('WORKING WHOLESALE GRID'!V123*'READ THIS FIRST'!$F$3)</f>
        <v>3.1499999999999995</v>
      </c>
      <c r="AC82" s="401">
        <f>'WORKING WHOLESALE GRID'!W123-('WORKING WHOLESALE GRID'!W123*'READ THIS FIRST'!$F$3)</f>
        <v>4.7249999999999988</v>
      </c>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63"/>
      <c r="BJ82" s="63"/>
      <c r="BK82" s="63"/>
      <c r="BL82" s="63"/>
      <c r="BM82" s="63"/>
      <c r="BN82" s="63"/>
      <c r="BO82" s="63"/>
      <c r="BP82" s="63"/>
      <c r="BQ82" s="63"/>
      <c r="BR82" s="63"/>
      <c r="BS82" s="63"/>
      <c r="BT82" s="63"/>
      <c r="BU82" s="63"/>
      <c r="BV82" s="63"/>
      <c r="BW82" s="63"/>
      <c r="BX82" s="63"/>
      <c r="BY82" s="63"/>
      <c r="BZ82" s="63"/>
      <c r="CA82" s="63"/>
      <c r="CB82" s="63"/>
      <c r="CC82" s="63"/>
      <c r="CD82" s="63"/>
      <c r="CE82" s="63"/>
      <c r="CF82" s="63"/>
      <c r="CG82" s="63"/>
      <c r="CH82" s="63"/>
      <c r="CI82" s="63"/>
      <c r="CJ82" s="63"/>
      <c r="CK82" s="63"/>
      <c r="CL82" s="63"/>
      <c r="CM82" s="63"/>
      <c r="CN82" s="63"/>
      <c r="CO82" s="63"/>
      <c r="CP82" s="63"/>
      <c r="CQ82" s="63"/>
      <c r="CR82" s="63"/>
      <c r="CS82" s="63"/>
      <c r="CT82" s="63"/>
      <c r="CU82" s="63"/>
      <c r="CV82" s="63"/>
      <c r="CW82" s="63"/>
      <c r="CX82" s="63"/>
      <c r="CY82" s="63"/>
      <c r="CZ82" s="63"/>
      <c r="DA82" s="63"/>
      <c r="DB82" s="63"/>
      <c r="DC82" s="63"/>
      <c r="DD82" s="63"/>
      <c r="DE82" s="63"/>
      <c r="DF82" s="63"/>
      <c r="DG82" s="63"/>
      <c r="DH82" s="63"/>
      <c r="DI82" s="63"/>
      <c r="DJ82" s="63"/>
      <c r="DK82" s="63"/>
      <c r="DL82" s="63"/>
      <c r="DM82" s="63"/>
      <c r="DN82" s="63"/>
      <c r="DO82" s="63"/>
      <c r="DP82" s="63"/>
      <c r="DQ82" s="63"/>
      <c r="DR82" s="63"/>
      <c r="DS82" s="63"/>
      <c r="DT82" s="63"/>
      <c r="DU82" s="63"/>
      <c r="DV82" s="63"/>
      <c r="DW82" s="63"/>
      <c r="DX82" s="63"/>
      <c r="DY82" s="63"/>
      <c r="DZ82" s="63"/>
      <c r="EA82" s="63"/>
      <c r="EB82" s="63"/>
      <c r="EC82" s="63"/>
      <c r="ED82" s="63"/>
      <c r="EE82" s="63"/>
      <c r="EF82" s="63"/>
      <c r="EG82" s="63"/>
      <c r="EH82" s="63"/>
      <c r="EI82" s="63"/>
      <c r="EJ82" s="63"/>
      <c r="EK82" s="63"/>
      <c r="EL82" s="63"/>
      <c r="EM82" s="63"/>
      <c r="EN82" s="63"/>
      <c r="EO82" s="63"/>
      <c r="EP82" s="63"/>
      <c r="EQ82" s="63"/>
      <c r="ER82" s="63"/>
      <c r="ES82" s="63"/>
      <c r="ET82" s="63"/>
      <c r="EU82" s="63"/>
      <c r="EV82" s="63"/>
      <c r="EW82" s="63"/>
      <c r="EX82" s="63"/>
      <c r="EY82" s="63"/>
      <c r="EZ82" s="63"/>
      <c r="FA82" s="63"/>
      <c r="FB82" s="63"/>
      <c r="FC82" s="63"/>
      <c r="FD82" s="63"/>
      <c r="FE82" s="63"/>
      <c r="FF82" s="63"/>
      <c r="FG82" s="63"/>
      <c r="FH82" s="63"/>
      <c r="FI82" s="63"/>
      <c r="FJ82" s="63"/>
      <c r="FK82" s="63"/>
      <c r="FL82" s="63"/>
      <c r="FM82" s="63"/>
      <c r="FN82" s="63"/>
      <c r="FO82" s="63"/>
      <c r="FP82" s="63"/>
      <c r="FQ82" s="63"/>
      <c r="FR82" s="63"/>
      <c r="FS82" s="63"/>
      <c r="FT82" s="63"/>
      <c r="FU82" s="63"/>
      <c r="FV82" s="63"/>
      <c r="FW82" s="63"/>
      <c r="FX82" s="63"/>
      <c r="FY82" s="63"/>
      <c r="FZ82" s="63"/>
      <c r="GA82" s="63"/>
      <c r="GB82" s="63"/>
      <c r="GC82" s="63"/>
      <c r="GD82" s="63"/>
      <c r="GE82" s="63"/>
      <c r="GF82" s="63"/>
      <c r="GG82" s="63"/>
      <c r="GH82" s="63"/>
      <c r="GI82" s="63"/>
      <c r="GJ82" s="63"/>
      <c r="GK82" s="63"/>
      <c r="GL82" s="63"/>
      <c r="GM82" s="63"/>
      <c r="GN82" s="63"/>
      <c r="GO82" s="63"/>
      <c r="GP82" s="63"/>
      <c r="GQ82" s="63"/>
      <c r="GR82" s="63"/>
      <c r="GS82" s="63"/>
      <c r="GT82" s="63"/>
      <c r="GU82" s="63"/>
      <c r="GV82" s="63"/>
      <c r="GW82" s="63"/>
      <c r="GX82" s="63"/>
      <c r="GY82" s="63"/>
      <c r="GZ82" s="63"/>
      <c r="HA82" s="63"/>
      <c r="HB82" s="63"/>
      <c r="HC82" s="63"/>
      <c r="HD82" s="63"/>
      <c r="HE82" s="63"/>
      <c r="HF82" s="63"/>
      <c r="HG82" s="63"/>
      <c r="HH82" s="63"/>
      <c r="HI82" s="63"/>
      <c r="HJ82" s="63"/>
      <c r="HK82" s="63"/>
      <c r="HL82" s="63"/>
      <c r="HM82" s="63"/>
      <c r="HN82" s="63"/>
      <c r="HO82" s="63"/>
      <c r="HP82" s="63"/>
      <c r="HQ82" s="63"/>
      <c r="HR82" s="63"/>
      <c r="HS82" s="63"/>
      <c r="HT82" s="63"/>
      <c r="HU82" s="63"/>
      <c r="HV82" s="63"/>
      <c r="HW82" s="63"/>
      <c r="HX82" s="63"/>
      <c r="HY82" s="63"/>
      <c r="HZ82" s="63"/>
      <c r="IA82" s="63"/>
      <c r="IB82" s="63"/>
      <c r="IC82" s="63"/>
      <c r="ID82" s="63"/>
      <c r="IE82" s="63"/>
      <c r="IF82" s="63"/>
      <c r="IG82" s="63"/>
      <c r="IH82" s="63"/>
      <c r="II82" s="63"/>
      <c r="IJ82" s="63"/>
      <c r="IK82" s="63"/>
      <c r="IL82" s="63"/>
      <c r="IM82" s="63"/>
      <c r="IN82" s="63"/>
      <c r="IO82" s="63"/>
      <c r="IP82" s="63"/>
      <c r="IQ82" s="63"/>
      <c r="IR82" s="63"/>
      <c r="IS82" s="63"/>
      <c r="IT82" s="63"/>
      <c r="IU82" s="63"/>
      <c r="IV82" s="63"/>
      <c r="IW82" s="63"/>
      <c r="IX82" s="63"/>
      <c r="IY82" s="63"/>
      <c r="IZ82" s="63"/>
      <c r="JA82" s="63"/>
      <c r="JB82" s="63"/>
      <c r="JC82" s="63"/>
      <c r="JD82" s="63"/>
      <c r="JE82" s="63"/>
      <c r="JF82" s="63"/>
      <c r="JG82" s="63"/>
      <c r="JH82" s="63"/>
      <c r="JI82" s="63"/>
      <c r="JJ82" s="63"/>
      <c r="JK82" s="63"/>
      <c r="JL82" s="63"/>
      <c r="JM82" s="63"/>
      <c r="JN82" s="63"/>
      <c r="JO82" s="63"/>
      <c r="JP82" s="63"/>
      <c r="JQ82" s="63"/>
      <c r="JR82" s="63"/>
      <c r="JS82" s="63"/>
      <c r="JT82" s="63"/>
      <c r="JU82" s="63"/>
      <c r="JV82" s="63"/>
      <c r="JW82" s="63"/>
      <c r="JX82" s="63"/>
      <c r="JY82" s="63"/>
      <c r="JZ82" s="63"/>
      <c r="KA82" s="63"/>
      <c r="KB82" s="63"/>
      <c r="KC82" s="63"/>
      <c r="KD82" s="63"/>
      <c r="KE82" s="63"/>
      <c r="KF82" s="63"/>
      <c r="KG82" s="63"/>
      <c r="KH82" s="63"/>
      <c r="KI82" s="63"/>
      <c r="KJ82" s="63"/>
      <c r="KK82" s="63"/>
      <c r="KL82" s="63"/>
      <c r="KM82" s="63"/>
      <c r="KN82" s="63"/>
      <c r="KO82" s="63"/>
      <c r="KP82" s="63"/>
      <c r="KQ82" s="63"/>
      <c r="KR82" s="63"/>
      <c r="KS82" s="63"/>
      <c r="KT82" s="63"/>
      <c r="KU82" s="63"/>
      <c r="KV82" s="63"/>
      <c r="KW82" s="63"/>
      <c r="KX82" s="63"/>
      <c r="KY82" s="63"/>
      <c r="KZ82" s="63"/>
      <c r="LA82" s="63"/>
      <c r="LB82" s="63"/>
      <c r="LC82" s="63"/>
      <c r="LD82" s="23"/>
      <c r="LE82" s="23"/>
      <c r="LF82" s="23"/>
      <c r="LG82" s="3"/>
      <c r="LH82" s="3"/>
      <c r="LI82" s="3"/>
      <c r="LJ82" s="3"/>
      <c r="LK82" s="3"/>
    </row>
    <row r="83" spans="2:323" s="6" customFormat="1" ht="14.5" hidden="1" customHeight="1" x14ac:dyDescent="0.35">
      <c r="B83" s="557"/>
      <c r="C83" s="34">
        <v>2500</v>
      </c>
      <c r="D83" s="26">
        <v>0</v>
      </c>
      <c r="E83" s="401">
        <f>'WORKING WHOLESALE GRID'!C124-('WORKING WHOLESALE GRID'!C124*'READ THIS FIRST'!$F$3)</f>
        <v>1.3</v>
      </c>
      <c r="F83" s="401">
        <f>'WORKING WHOLESALE GRID'!D124-('WORKING WHOLESALE GRID'!D124*'READ THIS FIRST'!$F$3)</f>
        <v>2.1970000000000001</v>
      </c>
      <c r="G83" s="401">
        <f>'WORKING WHOLESALE GRID'!E124-('WORKING WHOLESALE GRID'!E124*'READ THIS FIRST'!$F$3)</f>
        <v>3.1</v>
      </c>
      <c r="H83" s="401">
        <f>'WORKING WHOLESALE GRID'!F124-('WORKING WHOLESALE GRID'!F124*'READ THIS FIRST'!$F$3)</f>
        <v>4</v>
      </c>
      <c r="I83" s="401">
        <f>'WORKING WHOLESALE GRID'!G124-('WORKING WHOLESALE GRID'!G124*'READ THIS FIRST'!$F$3)</f>
        <v>4.9000000000000004</v>
      </c>
      <c r="J83" s="401"/>
      <c r="K83" s="401">
        <f>'WORKING WHOLESALE GRID'!H124-('WORKING WHOLESALE GRID'!H124*'READ THIS FIRST'!$F$3)</f>
        <v>5.8000000000000007</v>
      </c>
      <c r="L83" s="401">
        <f>'WORKING WHOLESALE GRID'!I124-('WORKING WHOLESALE GRID'!I124*'READ THIS FIRST'!$F$3)</f>
        <v>0.65</v>
      </c>
      <c r="M83" s="401">
        <f>'WORKING WHOLESALE GRID'!J124-('WORKING WHOLESALE GRID'!J124*'READ THIS FIRST'!$F$3)</f>
        <v>1.33</v>
      </c>
      <c r="N83" s="26">
        <v>0</v>
      </c>
      <c r="O83" s="26">
        <v>0</v>
      </c>
      <c r="P83" s="26">
        <v>0</v>
      </c>
      <c r="Q83" s="26">
        <v>0</v>
      </c>
      <c r="R83" s="401">
        <f>'WORKING WHOLESALE GRID'!L124-('WORKING WHOLESALE GRID'!L124*'READ THIS FIRST'!$F$3)</f>
        <v>0.58500000000000019</v>
      </c>
      <c r="S83" s="401">
        <f>'WORKING WHOLESALE GRID'!M124-('WORKING WHOLESALE GRID'!M124*'READ THIS FIRST'!$F$3)</f>
        <v>1.1700000000000004</v>
      </c>
      <c r="T83" s="401">
        <f>'WORKING WHOLESALE GRID'!N124-('WORKING WHOLESALE GRID'!N124*'READ THIS FIRST'!$F$3)</f>
        <v>1.7550000000000003</v>
      </c>
      <c r="U83" s="401">
        <f>'WORKING WHOLESALE GRID'!O124-('WORKING WHOLESALE GRID'!O124*'READ THIS FIRST'!$F$3)</f>
        <v>0.65</v>
      </c>
      <c r="V83" s="401">
        <f>'WORKING WHOLESALE GRID'!P124-('WORKING WHOLESALE GRID'!P124*'READ THIS FIRST'!$F$3)</f>
        <v>1.3</v>
      </c>
      <c r="W83" s="401">
        <f>'WORKING WHOLESALE GRID'!Q124-('WORKING WHOLESALE GRID'!Q124*'READ THIS FIRST'!$F$3)</f>
        <v>1.9500000000000002</v>
      </c>
      <c r="X83" s="401">
        <f>'WORKING WHOLESALE GRID'!R124-('WORKING WHOLESALE GRID'!R124*'READ THIS FIRST'!$F$3)</f>
        <v>0.97500000000000009</v>
      </c>
      <c r="Y83" s="401">
        <f>'WORKING WHOLESALE GRID'!S124-('WORKING WHOLESALE GRID'!S124*'READ THIS FIRST'!$F$3)</f>
        <v>1.9500000000000002</v>
      </c>
      <c r="Z83" s="401">
        <f>'WORKING WHOLESALE GRID'!T124-('WORKING WHOLESALE GRID'!T124*'READ THIS FIRST'!$F$3)</f>
        <v>2.9249999999999998</v>
      </c>
      <c r="AA83" s="401">
        <f>'WORKING WHOLESALE GRID'!U124-('WORKING WHOLESALE GRID'!U124*'READ THIS FIRST'!$F$3)</f>
        <v>1.4624999999999999</v>
      </c>
      <c r="AB83" s="401">
        <f>'WORKING WHOLESALE GRID'!V124-('WORKING WHOLESALE GRID'!V124*'READ THIS FIRST'!$F$3)</f>
        <v>2.9249999999999998</v>
      </c>
      <c r="AC83" s="401">
        <f>'WORKING WHOLESALE GRID'!W124-('WORKING WHOLESALE GRID'!W124*'READ THIS FIRST'!$F$3)</f>
        <v>4.3875000000000002</v>
      </c>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63"/>
      <c r="BJ83" s="63"/>
      <c r="BK83" s="63"/>
      <c r="BL83" s="63"/>
      <c r="BM83" s="63"/>
      <c r="BN83" s="63"/>
      <c r="BO83" s="63"/>
      <c r="BP83" s="63"/>
      <c r="BQ83" s="63"/>
      <c r="BR83" s="63"/>
      <c r="BS83" s="63"/>
      <c r="BT83" s="63"/>
      <c r="BU83" s="63"/>
      <c r="BV83" s="63"/>
      <c r="BW83" s="63"/>
      <c r="BX83" s="63"/>
      <c r="BY83" s="63"/>
      <c r="BZ83" s="63"/>
      <c r="CA83" s="63"/>
      <c r="CB83" s="63"/>
      <c r="CC83" s="63"/>
      <c r="CD83" s="63"/>
      <c r="CE83" s="63"/>
      <c r="CF83" s="63"/>
      <c r="CG83" s="63"/>
      <c r="CH83" s="63"/>
      <c r="CI83" s="63"/>
      <c r="CJ83" s="63"/>
      <c r="CK83" s="63"/>
      <c r="CL83" s="63"/>
      <c r="CM83" s="63"/>
      <c r="CN83" s="63"/>
      <c r="CO83" s="63"/>
      <c r="CP83" s="63"/>
      <c r="CQ83" s="63"/>
      <c r="CR83" s="63"/>
      <c r="CS83" s="63"/>
      <c r="CT83" s="63"/>
      <c r="CU83" s="63"/>
      <c r="CV83" s="63"/>
      <c r="CW83" s="63"/>
      <c r="CX83" s="63"/>
      <c r="CY83" s="63"/>
      <c r="CZ83" s="63"/>
      <c r="DA83" s="63"/>
      <c r="DB83" s="63"/>
      <c r="DC83" s="63"/>
      <c r="DD83" s="63"/>
      <c r="DE83" s="63"/>
      <c r="DF83" s="63"/>
      <c r="DG83" s="63"/>
      <c r="DH83" s="63"/>
      <c r="DI83" s="63"/>
      <c r="DJ83" s="63"/>
      <c r="DK83" s="63"/>
      <c r="DL83" s="63"/>
      <c r="DM83" s="63"/>
      <c r="DN83" s="63"/>
      <c r="DO83" s="63"/>
      <c r="DP83" s="63"/>
      <c r="DQ83" s="63"/>
      <c r="DR83" s="63"/>
      <c r="DS83" s="63"/>
      <c r="DT83" s="63"/>
      <c r="DU83" s="63"/>
      <c r="DV83" s="63"/>
      <c r="DW83" s="63"/>
      <c r="DX83" s="63"/>
      <c r="DY83" s="63"/>
      <c r="DZ83" s="63"/>
      <c r="EA83" s="63"/>
      <c r="EB83" s="63"/>
      <c r="EC83" s="63"/>
      <c r="ED83" s="63"/>
      <c r="EE83" s="63"/>
      <c r="EF83" s="63"/>
      <c r="EG83" s="63"/>
      <c r="EH83" s="63"/>
      <c r="EI83" s="63"/>
      <c r="EJ83" s="63"/>
      <c r="EK83" s="63"/>
      <c r="EL83" s="63"/>
      <c r="EM83" s="63"/>
      <c r="EN83" s="63"/>
      <c r="EO83" s="63"/>
      <c r="EP83" s="63"/>
      <c r="EQ83" s="63"/>
      <c r="ER83" s="63"/>
      <c r="ES83" s="63"/>
      <c r="ET83" s="63"/>
      <c r="EU83" s="63"/>
      <c r="EV83" s="63"/>
      <c r="EW83" s="63"/>
      <c r="EX83" s="63"/>
      <c r="EY83" s="63"/>
      <c r="EZ83" s="63"/>
      <c r="FA83" s="63"/>
      <c r="FB83" s="63"/>
      <c r="FC83" s="63"/>
      <c r="FD83" s="63"/>
      <c r="FE83" s="63"/>
      <c r="FF83" s="63"/>
      <c r="FG83" s="63"/>
      <c r="FH83" s="63"/>
      <c r="FI83" s="63"/>
      <c r="FJ83" s="63"/>
      <c r="FK83" s="63"/>
      <c r="FL83" s="63"/>
      <c r="FM83" s="63"/>
      <c r="FN83" s="63"/>
      <c r="FO83" s="63"/>
      <c r="FP83" s="63"/>
      <c r="FQ83" s="63"/>
      <c r="FR83" s="63"/>
      <c r="FS83" s="63"/>
      <c r="FT83" s="63"/>
      <c r="FU83" s="63"/>
      <c r="FV83" s="63"/>
      <c r="FW83" s="63"/>
      <c r="FX83" s="63"/>
      <c r="FY83" s="63"/>
      <c r="FZ83" s="63"/>
      <c r="GA83" s="63"/>
      <c r="GB83" s="63"/>
      <c r="GC83" s="63"/>
      <c r="GD83" s="63"/>
      <c r="GE83" s="63"/>
      <c r="GF83" s="63"/>
      <c r="GG83" s="63"/>
      <c r="GH83" s="63"/>
      <c r="GI83" s="63"/>
      <c r="GJ83" s="63"/>
      <c r="GK83" s="63"/>
      <c r="GL83" s="63"/>
      <c r="GM83" s="63"/>
      <c r="GN83" s="63"/>
      <c r="GO83" s="63"/>
      <c r="GP83" s="63"/>
      <c r="GQ83" s="63"/>
      <c r="GR83" s="63"/>
      <c r="GS83" s="63"/>
      <c r="GT83" s="63"/>
      <c r="GU83" s="63"/>
      <c r="GV83" s="63"/>
      <c r="GW83" s="63"/>
      <c r="GX83" s="63"/>
      <c r="GY83" s="63"/>
      <c r="GZ83" s="63"/>
      <c r="HA83" s="63"/>
      <c r="HB83" s="63"/>
      <c r="HC83" s="63"/>
      <c r="HD83" s="63"/>
      <c r="HE83" s="63"/>
      <c r="HF83" s="63"/>
      <c r="HG83" s="63"/>
      <c r="HH83" s="63"/>
      <c r="HI83" s="63"/>
      <c r="HJ83" s="63"/>
      <c r="HK83" s="63"/>
      <c r="HL83" s="63"/>
      <c r="HM83" s="63"/>
      <c r="HN83" s="63"/>
      <c r="HO83" s="63"/>
      <c r="HP83" s="63"/>
      <c r="HQ83" s="63"/>
      <c r="HR83" s="63"/>
      <c r="HS83" s="63"/>
      <c r="HT83" s="63"/>
      <c r="HU83" s="63"/>
      <c r="HV83" s="63"/>
      <c r="HW83" s="63"/>
      <c r="HX83" s="63"/>
      <c r="HY83" s="63"/>
      <c r="HZ83" s="63"/>
      <c r="IA83" s="63"/>
      <c r="IB83" s="63"/>
      <c r="IC83" s="63"/>
      <c r="ID83" s="63"/>
      <c r="IE83" s="63"/>
      <c r="IF83" s="63"/>
      <c r="IG83" s="63"/>
      <c r="IH83" s="63"/>
      <c r="II83" s="63"/>
      <c r="IJ83" s="63"/>
      <c r="IK83" s="63"/>
      <c r="IL83" s="63"/>
      <c r="IM83" s="63"/>
      <c r="IN83" s="63"/>
      <c r="IO83" s="63"/>
      <c r="IP83" s="63"/>
      <c r="IQ83" s="63"/>
      <c r="IR83" s="63"/>
      <c r="IS83" s="63"/>
      <c r="IT83" s="63"/>
      <c r="IU83" s="63"/>
      <c r="IV83" s="63"/>
      <c r="IW83" s="63"/>
      <c r="IX83" s="63"/>
      <c r="IY83" s="63"/>
      <c r="IZ83" s="63"/>
      <c r="JA83" s="63"/>
      <c r="JB83" s="63"/>
      <c r="JC83" s="63"/>
      <c r="JD83" s="63"/>
      <c r="JE83" s="63"/>
      <c r="JF83" s="63"/>
      <c r="JG83" s="63"/>
      <c r="JH83" s="63"/>
      <c r="JI83" s="63"/>
      <c r="JJ83" s="63"/>
      <c r="JK83" s="63"/>
      <c r="JL83" s="63"/>
      <c r="JM83" s="63"/>
      <c r="JN83" s="63"/>
      <c r="JO83" s="63"/>
      <c r="JP83" s="63"/>
      <c r="JQ83" s="63"/>
      <c r="JR83" s="63"/>
      <c r="JS83" s="63"/>
      <c r="JT83" s="63"/>
      <c r="JU83" s="63"/>
      <c r="JV83" s="63"/>
      <c r="JW83" s="63"/>
      <c r="JX83" s="63"/>
      <c r="JY83" s="63"/>
      <c r="JZ83" s="63"/>
      <c r="KA83" s="63"/>
      <c r="KB83" s="63"/>
      <c r="KC83" s="63"/>
      <c r="KD83" s="63"/>
      <c r="KE83" s="63"/>
      <c r="KF83" s="63"/>
      <c r="KG83" s="63"/>
      <c r="KH83" s="63"/>
      <c r="KI83" s="63"/>
      <c r="KJ83" s="63"/>
      <c r="KK83" s="63"/>
      <c r="KL83" s="63"/>
      <c r="KM83" s="63"/>
      <c r="KN83" s="63"/>
      <c r="KO83" s="63"/>
      <c r="KP83" s="63"/>
      <c r="KQ83" s="63"/>
      <c r="KR83" s="63"/>
      <c r="KS83" s="63"/>
      <c r="KT83" s="63"/>
      <c r="KU83" s="63"/>
      <c r="KV83" s="63"/>
      <c r="KW83" s="63"/>
      <c r="KX83" s="63"/>
      <c r="KY83" s="63"/>
      <c r="KZ83" s="63"/>
      <c r="LA83" s="63"/>
      <c r="LB83" s="63"/>
      <c r="LC83" s="63"/>
      <c r="LD83" s="23"/>
      <c r="LE83" s="23"/>
      <c r="LF83" s="23"/>
      <c r="LG83" s="3"/>
      <c r="LH83" s="3"/>
      <c r="LI83" s="3"/>
      <c r="LJ83" s="3"/>
      <c r="LK83" s="3"/>
    </row>
    <row r="84" spans="2:323" s="6" customFormat="1" ht="14.5" hidden="1" customHeight="1" x14ac:dyDescent="0.35">
      <c r="B84" s="557"/>
      <c r="C84" s="34">
        <v>5000</v>
      </c>
      <c r="D84" s="26">
        <v>0</v>
      </c>
      <c r="E84" s="401">
        <f>'WORKING WHOLESALE GRID'!C125-('WORKING WHOLESALE GRID'!C125*'READ THIS FIRST'!$F$3)</f>
        <v>1.2025000000000001</v>
      </c>
      <c r="F84" s="401">
        <f>'WORKING WHOLESALE GRID'!D125-('WORKING WHOLESALE GRID'!D125*'READ THIS FIRST'!$F$3)</f>
        <v>2.0475000000000003</v>
      </c>
      <c r="G84" s="401">
        <f>'WORKING WHOLESALE GRID'!E125-('WORKING WHOLESALE GRID'!E125*'READ THIS FIRST'!$F$3)</f>
        <v>2.9000000000000004</v>
      </c>
      <c r="H84" s="401">
        <f>'WORKING WHOLESALE GRID'!F125-('WORKING WHOLESALE GRID'!F125*'READ THIS FIRST'!$F$3)</f>
        <v>3.75</v>
      </c>
      <c r="I84" s="401">
        <f>'WORKING WHOLESALE GRID'!G125-('WORKING WHOLESALE GRID'!G125*'READ THIS FIRST'!$F$3)</f>
        <v>4.5999999999999996</v>
      </c>
      <c r="J84" s="401"/>
      <c r="K84" s="401">
        <f>'WORKING WHOLESALE GRID'!H125-('WORKING WHOLESALE GRID'!H125*'READ THIS FIRST'!$F$3)</f>
        <v>5.4500000000000011</v>
      </c>
      <c r="L84" s="401">
        <f>'WORKING WHOLESALE GRID'!I125-('WORKING WHOLESALE GRID'!I125*'READ THIS FIRST'!$F$3)</f>
        <v>0.6</v>
      </c>
      <c r="M84" s="401">
        <f>'WORKING WHOLESALE GRID'!J125-('WORKING WHOLESALE GRID'!J125*'READ THIS FIRST'!$F$3)</f>
        <v>1.2634999999999998</v>
      </c>
      <c r="N84" s="26">
        <v>0</v>
      </c>
      <c r="O84" s="26">
        <v>0</v>
      </c>
      <c r="P84" s="26">
        <v>0</v>
      </c>
      <c r="Q84" s="26">
        <v>0</v>
      </c>
      <c r="R84" s="401">
        <f>'WORKING WHOLESALE GRID'!L125-('WORKING WHOLESALE GRID'!L125*'READ THIS FIRST'!$F$3)</f>
        <v>0.54</v>
      </c>
      <c r="S84" s="401">
        <f>'WORKING WHOLESALE GRID'!M125-('WORKING WHOLESALE GRID'!M125*'READ THIS FIRST'!$F$3)</f>
        <v>1.08</v>
      </c>
      <c r="T84" s="401">
        <f>'WORKING WHOLESALE GRID'!N125-('WORKING WHOLESALE GRID'!N125*'READ THIS FIRST'!$F$3)</f>
        <v>1.62</v>
      </c>
      <c r="U84" s="401">
        <f>'WORKING WHOLESALE GRID'!O125-('WORKING WHOLESALE GRID'!O125*'READ THIS FIRST'!$F$3)</f>
        <v>0.6</v>
      </c>
      <c r="V84" s="401">
        <f>'WORKING WHOLESALE GRID'!P125-('WORKING WHOLESALE GRID'!P125*'READ THIS FIRST'!$F$3)</f>
        <v>1.2</v>
      </c>
      <c r="W84" s="401">
        <f>'WORKING WHOLESALE GRID'!Q125-('WORKING WHOLESALE GRID'!Q125*'READ THIS FIRST'!$F$3)</f>
        <v>1.8</v>
      </c>
      <c r="X84" s="401">
        <f>'WORKING WHOLESALE GRID'!R125-('WORKING WHOLESALE GRID'!R125*'READ THIS FIRST'!$F$3)</f>
        <v>0.89999999999999991</v>
      </c>
      <c r="Y84" s="401">
        <f>'WORKING WHOLESALE GRID'!S125-('WORKING WHOLESALE GRID'!S125*'READ THIS FIRST'!$F$3)</f>
        <v>1.7999999999999998</v>
      </c>
      <c r="Z84" s="401">
        <f>'WORKING WHOLESALE GRID'!T125-('WORKING WHOLESALE GRID'!T125*'READ THIS FIRST'!$F$3)</f>
        <v>2.6999999999999997</v>
      </c>
      <c r="AA84" s="401">
        <f>'WORKING WHOLESALE GRID'!U125-('WORKING WHOLESALE GRID'!U125*'READ THIS FIRST'!$F$3)</f>
        <v>1.3499999999999999</v>
      </c>
      <c r="AB84" s="401">
        <f>'WORKING WHOLESALE GRID'!V125-('WORKING WHOLESALE GRID'!V125*'READ THIS FIRST'!$F$3)</f>
        <v>2.6999999999999997</v>
      </c>
      <c r="AC84" s="401">
        <f>'WORKING WHOLESALE GRID'!W125-('WORKING WHOLESALE GRID'!W125*'READ THIS FIRST'!$F$3)</f>
        <v>4.05</v>
      </c>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63"/>
      <c r="BJ84" s="63"/>
      <c r="BK84" s="63"/>
      <c r="BL84" s="63"/>
      <c r="BM84" s="63"/>
      <c r="BN84" s="63"/>
      <c r="BO84" s="63"/>
      <c r="BP84" s="63"/>
      <c r="BQ84" s="63"/>
      <c r="BR84" s="63"/>
      <c r="BS84" s="63"/>
      <c r="BT84" s="63"/>
      <c r="BU84" s="63"/>
      <c r="BV84" s="63"/>
      <c r="BW84" s="63"/>
      <c r="BX84" s="63"/>
      <c r="BY84" s="63"/>
      <c r="BZ84" s="63"/>
      <c r="CA84" s="63"/>
      <c r="CB84" s="63"/>
      <c r="CC84" s="63"/>
      <c r="CD84" s="63"/>
      <c r="CE84" s="63"/>
      <c r="CF84" s="63"/>
      <c r="CG84" s="63"/>
      <c r="CH84" s="63"/>
      <c r="CI84" s="63"/>
      <c r="CJ84" s="63"/>
      <c r="CK84" s="63"/>
      <c r="CL84" s="63"/>
      <c r="CM84" s="63"/>
      <c r="CN84" s="63"/>
      <c r="CO84" s="63"/>
      <c r="CP84" s="63"/>
      <c r="CQ84" s="63"/>
      <c r="CR84" s="63"/>
      <c r="CS84" s="63"/>
      <c r="CT84" s="63"/>
      <c r="CU84" s="63"/>
      <c r="CV84" s="63"/>
      <c r="CW84" s="63"/>
      <c r="CX84" s="63"/>
      <c r="CY84" s="63"/>
      <c r="CZ84" s="63"/>
      <c r="DA84" s="63"/>
      <c r="DB84" s="63"/>
      <c r="DC84" s="63"/>
      <c r="DD84" s="63"/>
      <c r="DE84" s="63"/>
      <c r="DF84" s="63"/>
      <c r="DG84" s="63"/>
      <c r="DH84" s="63"/>
      <c r="DI84" s="63"/>
      <c r="DJ84" s="63"/>
      <c r="DK84" s="63"/>
      <c r="DL84" s="63"/>
      <c r="DM84" s="63"/>
      <c r="DN84" s="63"/>
      <c r="DO84" s="63"/>
      <c r="DP84" s="63"/>
      <c r="DQ84" s="63"/>
      <c r="DR84" s="63"/>
      <c r="DS84" s="63"/>
      <c r="DT84" s="63"/>
      <c r="DU84" s="63"/>
      <c r="DV84" s="63"/>
      <c r="DW84" s="63"/>
      <c r="DX84" s="63"/>
      <c r="DY84" s="63"/>
      <c r="DZ84" s="63"/>
      <c r="EA84" s="63"/>
      <c r="EB84" s="63"/>
      <c r="EC84" s="63"/>
      <c r="ED84" s="63"/>
      <c r="EE84" s="63"/>
      <c r="EF84" s="63"/>
      <c r="EG84" s="63"/>
      <c r="EH84" s="63"/>
      <c r="EI84" s="63"/>
      <c r="EJ84" s="63"/>
      <c r="EK84" s="63"/>
      <c r="EL84" s="63"/>
      <c r="EM84" s="63"/>
      <c r="EN84" s="63"/>
      <c r="EO84" s="63"/>
      <c r="EP84" s="63"/>
      <c r="EQ84" s="63"/>
      <c r="ER84" s="63"/>
      <c r="ES84" s="63"/>
      <c r="ET84" s="63"/>
      <c r="EU84" s="63"/>
      <c r="EV84" s="63"/>
      <c r="EW84" s="63"/>
      <c r="EX84" s="63"/>
      <c r="EY84" s="63"/>
      <c r="EZ84" s="63"/>
      <c r="FA84" s="63"/>
      <c r="FB84" s="63"/>
      <c r="FC84" s="63"/>
      <c r="FD84" s="63"/>
      <c r="FE84" s="63"/>
      <c r="FF84" s="63"/>
      <c r="FG84" s="63"/>
      <c r="FH84" s="63"/>
      <c r="FI84" s="63"/>
      <c r="FJ84" s="63"/>
      <c r="FK84" s="63"/>
      <c r="FL84" s="63"/>
      <c r="FM84" s="63"/>
      <c r="FN84" s="63"/>
      <c r="FO84" s="63"/>
      <c r="FP84" s="63"/>
      <c r="FQ84" s="63"/>
      <c r="FR84" s="63"/>
      <c r="FS84" s="63"/>
      <c r="FT84" s="63"/>
      <c r="FU84" s="63"/>
      <c r="FV84" s="63"/>
      <c r="FW84" s="63"/>
      <c r="FX84" s="63"/>
      <c r="FY84" s="63"/>
      <c r="FZ84" s="63"/>
      <c r="GA84" s="63"/>
      <c r="GB84" s="63"/>
      <c r="GC84" s="63"/>
      <c r="GD84" s="63"/>
      <c r="GE84" s="63"/>
      <c r="GF84" s="63"/>
      <c r="GG84" s="63"/>
      <c r="GH84" s="63"/>
      <c r="GI84" s="63"/>
      <c r="GJ84" s="63"/>
      <c r="GK84" s="63"/>
      <c r="GL84" s="63"/>
      <c r="GM84" s="63"/>
      <c r="GN84" s="63"/>
      <c r="GO84" s="63"/>
      <c r="GP84" s="63"/>
      <c r="GQ84" s="63"/>
      <c r="GR84" s="63"/>
      <c r="GS84" s="63"/>
      <c r="GT84" s="63"/>
      <c r="GU84" s="63"/>
      <c r="GV84" s="63"/>
      <c r="GW84" s="63"/>
      <c r="GX84" s="63"/>
      <c r="GY84" s="63"/>
      <c r="GZ84" s="63"/>
      <c r="HA84" s="63"/>
      <c r="HB84" s="63"/>
      <c r="HC84" s="63"/>
      <c r="HD84" s="63"/>
      <c r="HE84" s="63"/>
      <c r="HF84" s="63"/>
      <c r="HG84" s="63"/>
      <c r="HH84" s="63"/>
      <c r="HI84" s="63"/>
      <c r="HJ84" s="63"/>
      <c r="HK84" s="63"/>
      <c r="HL84" s="63"/>
      <c r="HM84" s="63"/>
      <c r="HN84" s="63"/>
      <c r="HO84" s="63"/>
      <c r="HP84" s="63"/>
      <c r="HQ84" s="63"/>
      <c r="HR84" s="63"/>
      <c r="HS84" s="63"/>
      <c r="HT84" s="63"/>
      <c r="HU84" s="63"/>
      <c r="HV84" s="63"/>
      <c r="HW84" s="63"/>
      <c r="HX84" s="63"/>
      <c r="HY84" s="63"/>
      <c r="HZ84" s="63"/>
      <c r="IA84" s="63"/>
      <c r="IB84" s="63"/>
      <c r="IC84" s="63"/>
      <c r="ID84" s="63"/>
      <c r="IE84" s="63"/>
      <c r="IF84" s="63"/>
      <c r="IG84" s="63"/>
      <c r="IH84" s="63"/>
      <c r="II84" s="63"/>
      <c r="IJ84" s="63"/>
      <c r="IK84" s="63"/>
      <c r="IL84" s="63"/>
      <c r="IM84" s="63"/>
      <c r="IN84" s="63"/>
      <c r="IO84" s="63"/>
      <c r="IP84" s="63"/>
      <c r="IQ84" s="63"/>
      <c r="IR84" s="63"/>
      <c r="IS84" s="63"/>
      <c r="IT84" s="63"/>
      <c r="IU84" s="63"/>
      <c r="IV84" s="63"/>
      <c r="IW84" s="63"/>
      <c r="IX84" s="63"/>
      <c r="IY84" s="63"/>
      <c r="IZ84" s="63"/>
      <c r="JA84" s="63"/>
      <c r="JB84" s="63"/>
      <c r="JC84" s="63"/>
      <c r="JD84" s="63"/>
      <c r="JE84" s="63"/>
      <c r="JF84" s="63"/>
      <c r="JG84" s="63"/>
      <c r="JH84" s="63"/>
      <c r="JI84" s="63"/>
      <c r="JJ84" s="63"/>
      <c r="JK84" s="63"/>
      <c r="JL84" s="63"/>
      <c r="JM84" s="63"/>
      <c r="JN84" s="63"/>
      <c r="JO84" s="63"/>
      <c r="JP84" s="63"/>
      <c r="JQ84" s="63"/>
      <c r="JR84" s="63"/>
      <c r="JS84" s="63"/>
      <c r="JT84" s="63"/>
      <c r="JU84" s="63"/>
      <c r="JV84" s="63"/>
      <c r="JW84" s="63"/>
      <c r="JX84" s="63"/>
      <c r="JY84" s="63"/>
      <c r="JZ84" s="63"/>
      <c r="KA84" s="63"/>
      <c r="KB84" s="63"/>
      <c r="KC84" s="63"/>
      <c r="KD84" s="63"/>
      <c r="KE84" s="63"/>
      <c r="KF84" s="63"/>
      <c r="KG84" s="63"/>
      <c r="KH84" s="63"/>
      <c r="KI84" s="63"/>
      <c r="KJ84" s="63"/>
      <c r="KK84" s="63"/>
      <c r="KL84" s="63"/>
      <c r="KM84" s="63"/>
      <c r="KN84" s="63"/>
      <c r="KO84" s="63"/>
      <c r="KP84" s="63"/>
      <c r="KQ84" s="63"/>
      <c r="KR84" s="63"/>
      <c r="KS84" s="63"/>
      <c r="KT84" s="63"/>
      <c r="KU84" s="63"/>
      <c r="KV84" s="63"/>
      <c r="KW84" s="63"/>
      <c r="KX84" s="63"/>
      <c r="KY84" s="63"/>
      <c r="KZ84" s="63"/>
      <c r="LA84" s="63"/>
      <c r="LB84" s="63"/>
      <c r="LC84" s="63"/>
      <c r="LD84" s="23"/>
      <c r="LE84" s="23"/>
      <c r="LF84" s="23"/>
      <c r="LG84" s="3"/>
      <c r="LH84" s="3"/>
      <c r="LI84" s="3"/>
      <c r="LJ84" s="3"/>
      <c r="LK84" s="3"/>
    </row>
    <row r="85" spans="2:323" s="6" customFormat="1" ht="14.5" hidden="1" customHeight="1" x14ac:dyDescent="0.35">
      <c r="B85" s="557"/>
      <c r="C85" s="34">
        <v>7500</v>
      </c>
      <c r="D85" s="26">
        <v>0</v>
      </c>
      <c r="E85" s="401">
        <f>'WORKING WHOLESALE GRID'!C126-('WORKING WHOLESALE GRID'!C126*'READ THIS FIRST'!$F$3)</f>
        <v>1.0985</v>
      </c>
      <c r="F85" s="401">
        <f>'WORKING WHOLESALE GRID'!D126-('WORKING WHOLESALE GRID'!D126*'READ THIS FIRST'!$F$3)</f>
        <v>1.8979999999999999</v>
      </c>
      <c r="G85" s="401">
        <f>'WORKING WHOLESALE GRID'!E126-('WORKING WHOLESALE GRID'!E126*'READ THIS FIRST'!$F$3)</f>
        <v>2.7</v>
      </c>
      <c r="H85" s="401">
        <f>'WORKING WHOLESALE GRID'!F126-('WORKING WHOLESALE GRID'!F126*'READ THIS FIRST'!$F$3)</f>
        <v>3.5000000000000004</v>
      </c>
      <c r="I85" s="401">
        <f>'WORKING WHOLESALE GRID'!G126-('WORKING WHOLESALE GRID'!G126*'READ THIS FIRST'!$F$3)</f>
        <v>4.3000000000000007</v>
      </c>
      <c r="J85" s="401"/>
      <c r="K85" s="401">
        <f>'WORKING WHOLESALE GRID'!H126-('WORKING WHOLESALE GRID'!H126*'READ THIS FIRST'!$F$3)</f>
        <v>5.0999999999999996</v>
      </c>
      <c r="L85" s="401">
        <f>'WORKING WHOLESALE GRID'!I126-('WORKING WHOLESALE GRID'!I126*'READ THIS FIRST'!$F$3)</f>
        <v>0.55000000000000004</v>
      </c>
      <c r="M85" s="401">
        <f>'WORKING WHOLESALE GRID'!J126-('WORKING WHOLESALE GRID'!J126*'READ THIS FIRST'!$F$3)</f>
        <v>1.2003249999999999</v>
      </c>
      <c r="N85" s="26">
        <v>0</v>
      </c>
      <c r="O85" s="26">
        <v>0</v>
      </c>
      <c r="P85" s="26">
        <v>0</v>
      </c>
      <c r="Q85" s="26">
        <v>0</v>
      </c>
      <c r="R85" s="401">
        <f>'WORKING WHOLESALE GRID'!L126-('WORKING WHOLESALE GRID'!L126*'READ THIS FIRST'!$F$3)</f>
        <v>0.49500000000000005</v>
      </c>
      <c r="S85" s="401">
        <f>'WORKING WHOLESALE GRID'!M126-('WORKING WHOLESALE GRID'!M126*'READ THIS FIRST'!$F$3)</f>
        <v>0.9900000000000001</v>
      </c>
      <c r="T85" s="401">
        <f>'WORKING WHOLESALE GRID'!N126-('WORKING WHOLESALE GRID'!N126*'READ THIS FIRST'!$F$3)</f>
        <v>1.4850000000000003</v>
      </c>
      <c r="U85" s="401">
        <f>'WORKING WHOLESALE GRID'!O126-('WORKING WHOLESALE GRID'!O126*'READ THIS FIRST'!$F$3)</f>
        <v>0.55000000000000004</v>
      </c>
      <c r="V85" s="401">
        <f>'WORKING WHOLESALE GRID'!P126-('WORKING WHOLESALE GRID'!P126*'READ THIS FIRST'!$F$3)</f>
        <v>1.1000000000000001</v>
      </c>
      <c r="W85" s="401">
        <f>'WORKING WHOLESALE GRID'!Q126-('WORKING WHOLESALE GRID'!Q126*'READ THIS FIRST'!$F$3)</f>
        <v>1.65</v>
      </c>
      <c r="X85" s="401">
        <f>'WORKING WHOLESALE GRID'!R126-('WORKING WHOLESALE GRID'!R126*'READ THIS FIRST'!$F$3)</f>
        <v>0.82500000000000018</v>
      </c>
      <c r="Y85" s="401">
        <f>'WORKING WHOLESALE GRID'!S126-('WORKING WHOLESALE GRID'!S126*'READ THIS FIRST'!$F$3)</f>
        <v>1.6500000000000004</v>
      </c>
      <c r="Z85" s="401">
        <f>'WORKING WHOLESALE GRID'!T126-('WORKING WHOLESALE GRID'!T126*'READ THIS FIRST'!$F$3)</f>
        <v>2.4750000000000005</v>
      </c>
      <c r="AA85" s="401">
        <f>'WORKING WHOLESALE GRID'!U126-('WORKING WHOLESALE GRID'!U126*'READ THIS FIRST'!$F$3)</f>
        <v>1.2374999999999998</v>
      </c>
      <c r="AB85" s="401">
        <f>'WORKING WHOLESALE GRID'!V126-('WORKING WHOLESALE GRID'!V126*'READ THIS FIRST'!$F$3)</f>
        <v>2.4749999999999996</v>
      </c>
      <c r="AC85" s="401">
        <f>'WORKING WHOLESALE GRID'!W126-('WORKING WHOLESALE GRID'!W126*'READ THIS FIRST'!$F$3)</f>
        <v>3.7125000000000004</v>
      </c>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63"/>
      <c r="BJ85" s="63"/>
      <c r="BK85" s="63"/>
      <c r="BL85" s="63"/>
      <c r="BM85" s="63"/>
      <c r="BN85" s="63"/>
      <c r="BO85" s="63"/>
      <c r="BP85" s="63"/>
      <c r="BQ85" s="63"/>
      <c r="BR85" s="63"/>
      <c r="BS85" s="63"/>
      <c r="BT85" s="63"/>
      <c r="BU85" s="63"/>
      <c r="BV85" s="63"/>
      <c r="BW85" s="63"/>
      <c r="BX85" s="63"/>
      <c r="BY85" s="63"/>
      <c r="BZ85" s="63"/>
      <c r="CA85" s="63"/>
      <c r="CB85" s="63"/>
      <c r="CC85" s="63"/>
      <c r="CD85" s="63"/>
      <c r="CE85" s="63"/>
      <c r="CF85" s="63"/>
      <c r="CG85" s="63"/>
      <c r="CH85" s="63"/>
      <c r="CI85" s="63"/>
      <c r="CJ85" s="63"/>
      <c r="CK85" s="63"/>
      <c r="CL85" s="63"/>
      <c r="CM85" s="63"/>
      <c r="CN85" s="63"/>
      <c r="CO85" s="63"/>
      <c r="CP85" s="63"/>
      <c r="CQ85" s="63"/>
      <c r="CR85" s="63"/>
      <c r="CS85" s="63"/>
      <c r="CT85" s="63"/>
      <c r="CU85" s="63"/>
      <c r="CV85" s="63"/>
      <c r="CW85" s="63"/>
      <c r="CX85" s="63"/>
      <c r="CY85" s="63"/>
      <c r="CZ85" s="63"/>
      <c r="DA85" s="63"/>
      <c r="DB85" s="63"/>
      <c r="DC85" s="63"/>
      <c r="DD85" s="63"/>
      <c r="DE85" s="63"/>
      <c r="DF85" s="63"/>
      <c r="DG85" s="63"/>
      <c r="DH85" s="63"/>
      <c r="DI85" s="63"/>
      <c r="DJ85" s="63"/>
      <c r="DK85" s="63"/>
      <c r="DL85" s="63"/>
      <c r="DM85" s="63"/>
      <c r="DN85" s="63"/>
      <c r="DO85" s="63"/>
      <c r="DP85" s="63"/>
      <c r="DQ85" s="63"/>
      <c r="DR85" s="63"/>
      <c r="DS85" s="63"/>
      <c r="DT85" s="63"/>
      <c r="DU85" s="63"/>
      <c r="DV85" s="63"/>
      <c r="DW85" s="63"/>
      <c r="DX85" s="63"/>
      <c r="DY85" s="63"/>
      <c r="DZ85" s="63"/>
      <c r="EA85" s="63"/>
      <c r="EB85" s="63"/>
      <c r="EC85" s="63"/>
      <c r="ED85" s="63"/>
      <c r="EE85" s="63"/>
      <c r="EF85" s="63"/>
      <c r="EG85" s="63"/>
      <c r="EH85" s="63"/>
      <c r="EI85" s="63"/>
      <c r="EJ85" s="63"/>
      <c r="EK85" s="63"/>
      <c r="EL85" s="63"/>
      <c r="EM85" s="63"/>
      <c r="EN85" s="63"/>
      <c r="EO85" s="63"/>
      <c r="EP85" s="63"/>
      <c r="EQ85" s="63"/>
      <c r="ER85" s="63"/>
      <c r="ES85" s="63"/>
      <c r="ET85" s="63"/>
      <c r="EU85" s="63"/>
      <c r="EV85" s="63"/>
      <c r="EW85" s="63"/>
      <c r="EX85" s="63"/>
      <c r="EY85" s="63"/>
      <c r="EZ85" s="63"/>
      <c r="FA85" s="63"/>
      <c r="FB85" s="63"/>
      <c r="FC85" s="63"/>
      <c r="FD85" s="63"/>
      <c r="FE85" s="63"/>
      <c r="FF85" s="63"/>
      <c r="FG85" s="63"/>
      <c r="FH85" s="63"/>
      <c r="FI85" s="63"/>
      <c r="FJ85" s="63"/>
      <c r="FK85" s="63"/>
      <c r="FL85" s="63"/>
      <c r="FM85" s="63"/>
      <c r="FN85" s="63"/>
      <c r="FO85" s="63"/>
      <c r="FP85" s="63"/>
      <c r="FQ85" s="63"/>
      <c r="FR85" s="63"/>
      <c r="FS85" s="63"/>
      <c r="FT85" s="63"/>
      <c r="FU85" s="63"/>
      <c r="FV85" s="63"/>
      <c r="FW85" s="63"/>
      <c r="FX85" s="63"/>
      <c r="FY85" s="63"/>
      <c r="FZ85" s="63"/>
      <c r="GA85" s="63"/>
      <c r="GB85" s="63"/>
      <c r="GC85" s="63"/>
      <c r="GD85" s="63"/>
      <c r="GE85" s="63"/>
      <c r="GF85" s="63"/>
      <c r="GG85" s="63"/>
      <c r="GH85" s="63"/>
      <c r="GI85" s="63"/>
      <c r="GJ85" s="63"/>
      <c r="GK85" s="63"/>
      <c r="GL85" s="63"/>
      <c r="GM85" s="63"/>
      <c r="GN85" s="63"/>
      <c r="GO85" s="63"/>
      <c r="GP85" s="63"/>
      <c r="GQ85" s="63"/>
      <c r="GR85" s="63"/>
      <c r="GS85" s="63"/>
      <c r="GT85" s="63"/>
      <c r="GU85" s="63"/>
      <c r="GV85" s="63"/>
      <c r="GW85" s="63"/>
      <c r="GX85" s="63"/>
      <c r="GY85" s="63"/>
      <c r="GZ85" s="63"/>
      <c r="HA85" s="63"/>
      <c r="HB85" s="63"/>
      <c r="HC85" s="63"/>
      <c r="HD85" s="63"/>
      <c r="HE85" s="63"/>
      <c r="HF85" s="63"/>
      <c r="HG85" s="63"/>
      <c r="HH85" s="63"/>
      <c r="HI85" s="63"/>
      <c r="HJ85" s="63"/>
      <c r="HK85" s="63"/>
      <c r="HL85" s="63"/>
      <c r="HM85" s="63"/>
      <c r="HN85" s="63"/>
      <c r="HO85" s="63"/>
      <c r="HP85" s="63"/>
      <c r="HQ85" s="63"/>
      <c r="HR85" s="63"/>
      <c r="HS85" s="63"/>
      <c r="HT85" s="63"/>
      <c r="HU85" s="63"/>
      <c r="HV85" s="63"/>
      <c r="HW85" s="63"/>
      <c r="HX85" s="63"/>
      <c r="HY85" s="63"/>
      <c r="HZ85" s="63"/>
      <c r="IA85" s="63"/>
      <c r="IB85" s="63"/>
      <c r="IC85" s="63"/>
      <c r="ID85" s="63"/>
      <c r="IE85" s="63"/>
      <c r="IF85" s="63"/>
      <c r="IG85" s="63"/>
      <c r="IH85" s="63"/>
      <c r="II85" s="63"/>
      <c r="IJ85" s="63"/>
      <c r="IK85" s="63"/>
      <c r="IL85" s="63"/>
      <c r="IM85" s="63"/>
      <c r="IN85" s="63"/>
      <c r="IO85" s="63"/>
      <c r="IP85" s="63"/>
      <c r="IQ85" s="63"/>
      <c r="IR85" s="63"/>
      <c r="IS85" s="63"/>
      <c r="IT85" s="63"/>
      <c r="IU85" s="63"/>
      <c r="IV85" s="63"/>
      <c r="IW85" s="63"/>
      <c r="IX85" s="63"/>
      <c r="IY85" s="63"/>
      <c r="IZ85" s="63"/>
      <c r="JA85" s="63"/>
      <c r="JB85" s="63"/>
      <c r="JC85" s="63"/>
      <c r="JD85" s="63"/>
      <c r="JE85" s="63"/>
      <c r="JF85" s="63"/>
      <c r="JG85" s="63"/>
      <c r="JH85" s="63"/>
      <c r="JI85" s="63"/>
      <c r="JJ85" s="63"/>
      <c r="JK85" s="63"/>
      <c r="JL85" s="63"/>
      <c r="JM85" s="63"/>
      <c r="JN85" s="63"/>
      <c r="JO85" s="63"/>
      <c r="JP85" s="63"/>
      <c r="JQ85" s="63"/>
      <c r="JR85" s="63"/>
      <c r="JS85" s="63"/>
      <c r="JT85" s="63"/>
      <c r="JU85" s="63"/>
      <c r="JV85" s="63"/>
      <c r="JW85" s="63"/>
      <c r="JX85" s="63"/>
      <c r="JY85" s="63"/>
      <c r="JZ85" s="63"/>
      <c r="KA85" s="63"/>
      <c r="KB85" s="63"/>
      <c r="KC85" s="63"/>
      <c r="KD85" s="63"/>
      <c r="KE85" s="63"/>
      <c r="KF85" s="63"/>
      <c r="KG85" s="63"/>
      <c r="KH85" s="63"/>
      <c r="KI85" s="63"/>
      <c r="KJ85" s="63"/>
      <c r="KK85" s="63"/>
      <c r="KL85" s="63"/>
      <c r="KM85" s="63"/>
      <c r="KN85" s="63"/>
      <c r="KO85" s="63"/>
      <c r="KP85" s="63"/>
      <c r="KQ85" s="63"/>
      <c r="KR85" s="63"/>
      <c r="KS85" s="63"/>
      <c r="KT85" s="63"/>
      <c r="KU85" s="63"/>
      <c r="KV85" s="63"/>
      <c r="KW85" s="63"/>
      <c r="KX85" s="63"/>
      <c r="KY85" s="63"/>
      <c r="KZ85" s="63"/>
      <c r="LA85" s="63"/>
      <c r="LB85" s="63"/>
      <c r="LC85" s="63"/>
      <c r="LD85" s="23"/>
      <c r="LE85" s="23"/>
      <c r="LF85" s="23"/>
      <c r="LG85" s="3"/>
      <c r="LH85" s="3"/>
      <c r="LI85" s="3"/>
      <c r="LJ85" s="3"/>
      <c r="LK85" s="3"/>
    </row>
    <row r="86" spans="2:323" s="6" customFormat="1" ht="14.5" hidden="1" customHeight="1" x14ac:dyDescent="0.35">
      <c r="B86" s="557"/>
      <c r="C86" s="34">
        <v>10000</v>
      </c>
      <c r="D86" s="26">
        <v>0</v>
      </c>
      <c r="E86" s="401">
        <f>'WORKING WHOLESALE GRID'!C127-('WORKING WHOLESALE GRID'!C127*'READ THIS FIRST'!$F$3)</f>
        <v>1.0010000000000001</v>
      </c>
      <c r="F86" s="401">
        <f>'WORKING WHOLESALE GRID'!D127-('WORKING WHOLESALE GRID'!D127*'READ THIS FIRST'!$F$3)</f>
        <v>1.7484999999999999</v>
      </c>
      <c r="G86" s="401">
        <f>'WORKING WHOLESALE GRID'!E127-('WORKING WHOLESALE GRID'!E127*'READ THIS FIRST'!$F$3)</f>
        <v>2.5</v>
      </c>
      <c r="H86" s="401">
        <f>'WORKING WHOLESALE GRID'!F127-('WORKING WHOLESALE GRID'!F127*'READ THIS FIRST'!$F$3)</f>
        <v>3.25</v>
      </c>
      <c r="I86" s="401">
        <f>'WORKING WHOLESALE GRID'!G127-('WORKING WHOLESALE GRID'!G127*'READ THIS FIRST'!$F$3)</f>
        <v>4</v>
      </c>
      <c r="J86" s="401"/>
      <c r="K86" s="401">
        <f>'WORKING WHOLESALE GRID'!H127-('WORKING WHOLESALE GRID'!H127*'READ THIS FIRST'!$F$3)</f>
        <v>4.75</v>
      </c>
      <c r="L86" s="401">
        <f>'WORKING WHOLESALE GRID'!I127-('WORKING WHOLESALE GRID'!I127*'READ THIS FIRST'!$F$3)</f>
        <v>0.5</v>
      </c>
      <c r="M86" s="401">
        <f>'WORKING WHOLESALE GRID'!J127-('WORKING WHOLESALE GRID'!J127*'READ THIS FIRST'!$F$3)</f>
        <v>1.1403087499999998</v>
      </c>
      <c r="N86" s="26">
        <v>0</v>
      </c>
      <c r="O86" s="26">
        <v>0</v>
      </c>
      <c r="P86" s="26">
        <v>0</v>
      </c>
      <c r="Q86" s="26">
        <v>0</v>
      </c>
      <c r="R86" s="401">
        <f>'WORKING WHOLESALE GRID'!L127-('WORKING WHOLESALE GRID'!L127*'READ THIS FIRST'!$F$3)</f>
        <v>0.45</v>
      </c>
      <c r="S86" s="401">
        <f>'WORKING WHOLESALE GRID'!M127-('WORKING WHOLESALE GRID'!M127*'READ THIS FIRST'!$F$3)</f>
        <v>0.9</v>
      </c>
      <c r="T86" s="401">
        <f>'WORKING WHOLESALE GRID'!N127-('WORKING WHOLESALE GRID'!N127*'READ THIS FIRST'!$F$3)</f>
        <v>1.3499999999999999</v>
      </c>
      <c r="U86" s="401">
        <f>'WORKING WHOLESALE GRID'!O127-('WORKING WHOLESALE GRID'!O127*'READ THIS FIRST'!$F$3)</f>
        <v>0.5</v>
      </c>
      <c r="V86" s="401">
        <f>'WORKING WHOLESALE GRID'!P127-('WORKING WHOLESALE GRID'!P127*'READ THIS FIRST'!$F$3)</f>
        <v>1</v>
      </c>
      <c r="W86" s="401">
        <f>'WORKING WHOLESALE GRID'!Q127-('WORKING WHOLESALE GRID'!Q127*'READ THIS FIRST'!$F$3)</f>
        <v>1.5</v>
      </c>
      <c r="X86" s="401">
        <f>'WORKING WHOLESALE GRID'!R127-('WORKING WHOLESALE GRID'!R127*'READ THIS FIRST'!$F$3)</f>
        <v>0.75</v>
      </c>
      <c r="Y86" s="401">
        <f>'WORKING WHOLESALE GRID'!S127-('WORKING WHOLESALE GRID'!S127*'READ THIS FIRST'!$F$3)</f>
        <v>1.5</v>
      </c>
      <c r="Z86" s="401">
        <f>'WORKING WHOLESALE GRID'!T127-('WORKING WHOLESALE GRID'!T127*'READ THIS FIRST'!$F$3)</f>
        <v>2.25</v>
      </c>
      <c r="AA86" s="401">
        <f>'WORKING WHOLESALE GRID'!U127-('WORKING WHOLESALE GRID'!U127*'READ THIS FIRST'!$F$3)</f>
        <v>1.125</v>
      </c>
      <c r="AB86" s="401">
        <f>'WORKING WHOLESALE GRID'!V127-('WORKING WHOLESALE GRID'!V127*'READ THIS FIRST'!$F$3)</f>
        <v>2.25</v>
      </c>
      <c r="AC86" s="401">
        <f>'WORKING WHOLESALE GRID'!W127-('WORKING WHOLESALE GRID'!W127*'READ THIS FIRST'!$F$3)</f>
        <v>3.375</v>
      </c>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63"/>
      <c r="BJ86" s="63"/>
      <c r="BK86" s="63"/>
      <c r="BL86" s="63"/>
      <c r="BM86" s="63"/>
      <c r="BN86" s="63"/>
      <c r="BO86" s="63"/>
      <c r="BP86" s="63"/>
      <c r="BQ86" s="63"/>
      <c r="BR86" s="63"/>
      <c r="BS86" s="63"/>
      <c r="BT86" s="63"/>
      <c r="BU86" s="63"/>
      <c r="BV86" s="63"/>
      <c r="BW86" s="63"/>
      <c r="BX86" s="63"/>
      <c r="BY86" s="63"/>
      <c r="BZ86" s="63"/>
      <c r="CA86" s="63"/>
      <c r="CB86" s="63"/>
      <c r="CC86" s="63"/>
      <c r="CD86" s="63"/>
      <c r="CE86" s="63"/>
      <c r="CF86" s="63"/>
      <c r="CG86" s="63"/>
      <c r="CH86" s="63"/>
      <c r="CI86" s="63"/>
      <c r="CJ86" s="63"/>
      <c r="CK86" s="63"/>
      <c r="CL86" s="63"/>
      <c r="CM86" s="63"/>
      <c r="CN86" s="63"/>
      <c r="CO86" s="63"/>
      <c r="CP86" s="63"/>
      <c r="CQ86" s="63"/>
      <c r="CR86" s="63"/>
      <c r="CS86" s="63"/>
      <c r="CT86" s="63"/>
      <c r="CU86" s="63"/>
      <c r="CV86" s="63"/>
      <c r="CW86" s="63"/>
      <c r="CX86" s="63"/>
      <c r="CY86" s="63"/>
      <c r="CZ86" s="63"/>
      <c r="DA86" s="63"/>
      <c r="DB86" s="63"/>
      <c r="DC86" s="63"/>
      <c r="DD86" s="63"/>
      <c r="DE86" s="63"/>
      <c r="DF86" s="63"/>
      <c r="DG86" s="63"/>
      <c r="DH86" s="63"/>
      <c r="DI86" s="63"/>
      <c r="DJ86" s="63"/>
      <c r="DK86" s="63"/>
      <c r="DL86" s="63"/>
      <c r="DM86" s="63"/>
      <c r="DN86" s="63"/>
      <c r="DO86" s="63"/>
      <c r="DP86" s="63"/>
      <c r="DQ86" s="63"/>
      <c r="DR86" s="63"/>
      <c r="DS86" s="63"/>
      <c r="DT86" s="63"/>
      <c r="DU86" s="63"/>
      <c r="DV86" s="63"/>
      <c r="DW86" s="63"/>
      <c r="DX86" s="63"/>
      <c r="DY86" s="63"/>
      <c r="DZ86" s="63"/>
      <c r="EA86" s="63"/>
      <c r="EB86" s="63"/>
      <c r="EC86" s="63"/>
      <c r="ED86" s="63"/>
      <c r="EE86" s="63"/>
      <c r="EF86" s="63"/>
      <c r="EG86" s="63"/>
      <c r="EH86" s="63"/>
      <c r="EI86" s="63"/>
      <c r="EJ86" s="63"/>
      <c r="EK86" s="63"/>
      <c r="EL86" s="63"/>
      <c r="EM86" s="63"/>
      <c r="EN86" s="63"/>
      <c r="EO86" s="63"/>
      <c r="EP86" s="63"/>
      <c r="EQ86" s="63"/>
      <c r="ER86" s="63"/>
      <c r="ES86" s="63"/>
      <c r="ET86" s="63"/>
      <c r="EU86" s="63"/>
      <c r="EV86" s="63"/>
      <c r="EW86" s="63"/>
      <c r="EX86" s="63"/>
      <c r="EY86" s="63"/>
      <c r="EZ86" s="63"/>
      <c r="FA86" s="63"/>
      <c r="FB86" s="63"/>
      <c r="FC86" s="63"/>
      <c r="FD86" s="63"/>
      <c r="FE86" s="63"/>
      <c r="FF86" s="63"/>
      <c r="FG86" s="63"/>
      <c r="FH86" s="63"/>
      <c r="FI86" s="63"/>
      <c r="FJ86" s="63"/>
      <c r="FK86" s="63"/>
      <c r="FL86" s="63"/>
      <c r="FM86" s="63"/>
      <c r="FN86" s="63"/>
      <c r="FO86" s="63"/>
      <c r="FP86" s="63"/>
      <c r="FQ86" s="63"/>
      <c r="FR86" s="63"/>
      <c r="FS86" s="63"/>
      <c r="FT86" s="63"/>
      <c r="FU86" s="63"/>
      <c r="FV86" s="63"/>
      <c r="FW86" s="63"/>
      <c r="FX86" s="63"/>
      <c r="FY86" s="63"/>
      <c r="FZ86" s="63"/>
      <c r="GA86" s="63"/>
      <c r="GB86" s="63"/>
      <c r="GC86" s="63"/>
      <c r="GD86" s="63"/>
      <c r="GE86" s="63"/>
      <c r="GF86" s="63"/>
      <c r="GG86" s="63"/>
      <c r="GH86" s="63"/>
      <c r="GI86" s="63"/>
      <c r="GJ86" s="63"/>
      <c r="GK86" s="63"/>
      <c r="GL86" s="63"/>
      <c r="GM86" s="63"/>
      <c r="GN86" s="63"/>
      <c r="GO86" s="63"/>
      <c r="GP86" s="63"/>
      <c r="GQ86" s="63"/>
      <c r="GR86" s="63"/>
      <c r="GS86" s="63"/>
      <c r="GT86" s="63"/>
      <c r="GU86" s="63"/>
      <c r="GV86" s="63"/>
      <c r="GW86" s="63"/>
      <c r="GX86" s="63"/>
      <c r="GY86" s="63"/>
      <c r="GZ86" s="63"/>
      <c r="HA86" s="63"/>
      <c r="HB86" s="63"/>
      <c r="HC86" s="63"/>
      <c r="HD86" s="63"/>
      <c r="HE86" s="63"/>
      <c r="HF86" s="63"/>
      <c r="HG86" s="63"/>
      <c r="HH86" s="63"/>
      <c r="HI86" s="63"/>
      <c r="HJ86" s="63"/>
      <c r="HK86" s="63"/>
      <c r="HL86" s="63"/>
      <c r="HM86" s="63"/>
      <c r="HN86" s="63"/>
      <c r="HO86" s="63"/>
      <c r="HP86" s="63"/>
      <c r="HQ86" s="63"/>
      <c r="HR86" s="63"/>
      <c r="HS86" s="63"/>
      <c r="HT86" s="63"/>
      <c r="HU86" s="63"/>
      <c r="HV86" s="63"/>
      <c r="HW86" s="63"/>
      <c r="HX86" s="63"/>
      <c r="HY86" s="63"/>
      <c r="HZ86" s="63"/>
      <c r="IA86" s="63"/>
      <c r="IB86" s="63"/>
      <c r="IC86" s="63"/>
      <c r="ID86" s="63"/>
      <c r="IE86" s="63"/>
      <c r="IF86" s="63"/>
      <c r="IG86" s="63"/>
      <c r="IH86" s="63"/>
      <c r="II86" s="63"/>
      <c r="IJ86" s="63"/>
      <c r="IK86" s="63"/>
      <c r="IL86" s="63"/>
      <c r="IM86" s="63"/>
      <c r="IN86" s="63"/>
      <c r="IO86" s="63"/>
      <c r="IP86" s="63"/>
      <c r="IQ86" s="63"/>
      <c r="IR86" s="63"/>
      <c r="IS86" s="63"/>
      <c r="IT86" s="63"/>
      <c r="IU86" s="63"/>
      <c r="IV86" s="63"/>
      <c r="IW86" s="63"/>
      <c r="IX86" s="63"/>
      <c r="IY86" s="63"/>
      <c r="IZ86" s="63"/>
      <c r="JA86" s="63"/>
      <c r="JB86" s="63"/>
      <c r="JC86" s="63"/>
      <c r="JD86" s="63"/>
      <c r="JE86" s="63"/>
      <c r="JF86" s="63"/>
      <c r="JG86" s="63"/>
      <c r="JH86" s="63"/>
      <c r="JI86" s="63"/>
      <c r="JJ86" s="63"/>
      <c r="JK86" s="63"/>
      <c r="JL86" s="63"/>
      <c r="JM86" s="63"/>
      <c r="JN86" s="63"/>
      <c r="JO86" s="63"/>
      <c r="JP86" s="63"/>
      <c r="JQ86" s="63"/>
      <c r="JR86" s="63"/>
      <c r="JS86" s="63"/>
      <c r="JT86" s="63"/>
      <c r="JU86" s="63"/>
      <c r="JV86" s="63"/>
      <c r="JW86" s="63"/>
      <c r="JX86" s="63"/>
      <c r="JY86" s="63"/>
      <c r="JZ86" s="63"/>
      <c r="KA86" s="63"/>
      <c r="KB86" s="63"/>
      <c r="KC86" s="63"/>
      <c r="KD86" s="63"/>
      <c r="KE86" s="63"/>
      <c r="KF86" s="63"/>
      <c r="KG86" s="63"/>
      <c r="KH86" s="63"/>
      <c r="KI86" s="63"/>
      <c r="KJ86" s="63"/>
      <c r="KK86" s="63"/>
      <c r="KL86" s="63"/>
      <c r="KM86" s="63"/>
      <c r="KN86" s="63"/>
      <c r="KO86" s="63"/>
      <c r="KP86" s="63"/>
      <c r="KQ86" s="63"/>
      <c r="KR86" s="63"/>
      <c r="KS86" s="63"/>
      <c r="KT86" s="63"/>
      <c r="KU86" s="63"/>
      <c r="KV86" s="63"/>
      <c r="KW86" s="63"/>
      <c r="KX86" s="63"/>
      <c r="KY86" s="63"/>
      <c r="KZ86" s="63"/>
      <c r="LA86" s="63"/>
      <c r="LB86" s="63"/>
      <c r="LC86" s="63"/>
      <c r="LD86" s="23"/>
      <c r="LE86" s="23"/>
      <c r="LF86" s="23"/>
      <c r="LG86" s="3"/>
      <c r="LH86" s="3"/>
      <c r="LI86" s="3"/>
      <c r="LJ86" s="3"/>
      <c r="LK86" s="3"/>
    </row>
    <row r="87" spans="2:323" s="6" customFormat="1" ht="33.75" hidden="1" customHeight="1" x14ac:dyDescent="0.35">
      <c r="B87" s="558" t="s">
        <v>78</v>
      </c>
      <c r="C87" s="36" t="s">
        <v>79</v>
      </c>
      <c r="D87" s="26">
        <v>0</v>
      </c>
      <c r="E87" s="401">
        <f>'WORKING WHOLESALE GRID'!C128-('WORKING WHOLESALE GRID'!C128*'READ THIS FIRST'!$F$3)</f>
        <v>46.429500000000004</v>
      </c>
      <c r="F87" s="401">
        <f>'WORKING WHOLESALE GRID'!D128-('WORKING WHOLESALE GRID'!D128*'READ THIS FIRST'!$F$3)</f>
        <v>92.859000000000009</v>
      </c>
      <c r="G87" s="401">
        <f>'WORKING WHOLESALE GRID'!E128-('WORKING WHOLESALE GRID'!E128*'READ THIS FIRST'!$F$3)</f>
        <v>139.2885</v>
      </c>
      <c r="H87" s="401">
        <f>'WORKING WHOLESALE GRID'!F128-('WORKING WHOLESALE GRID'!F128*'READ THIS FIRST'!$F$3)</f>
        <v>185.71800000000002</v>
      </c>
      <c r="I87" s="401">
        <f>'WORKING WHOLESALE GRID'!G128-('WORKING WHOLESALE GRID'!G128*'READ THIS FIRST'!$F$3)</f>
        <v>232.14750000000004</v>
      </c>
      <c r="J87" s="401"/>
      <c r="K87" s="401">
        <f>'WORKING WHOLESALE GRID'!H128-('WORKING WHOLESALE GRID'!H128*'READ THIS FIRST'!$F$3)</f>
        <v>278.577</v>
      </c>
      <c r="L87" s="26"/>
      <c r="M87" s="26"/>
      <c r="N87" s="26">
        <v>0</v>
      </c>
      <c r="O87" s="26">
        <v>0</v>
      </c>
      <c r="P87" s="26">
        <v>0</v>
      </c>
      <c r="Q87" s="26">
        <v>0</v>
      </c>
      <c r="R87" s="401">
        <f>'WORKING WHOLESALE GRID'!L128-('WORKING WHOLESALE GRID'!L128*'READ THIS FIRST'!$F$3)</f>
        <v>27.859000000000002</v>
      </c>
      <c r="S87" s="401">
        <f>'WORKING WHOLESALE GRID'!M128-('WORKING WHOLESALE GRID'!M128*'READ THIS FIRST'!$F$3)</f>
        <v>55.718000000000004</v>
      </c>
      <c r="T87" s="401">
        <f>'WORKING WHOLESALE GRID'!N128-('WORKING WHOLESALE GRID'!N128*'READ THIS FIRST'!$F$3)</f>
        <v>83.576999999999998</v>
      </c>
      <c r="U87" s="401">
        <f>'WORKING WHOLESALE GRID'!O128-('WORKING WHOLESALE GRID'!O128*'READ THIS FIRST'!$F$3)</f>
        <v>37.141000000000005</v>
      </c>
      <c r="V87" s="401">
        <f>'WORKING WHOLESALE GRID'!P128-('WORKING WHOLESALE GRID'!P128*'READ THIS FIRST'!$F$3)</f>
        <v>74.282000000000011</v>
      </c>
      <c r="W87" s="401">
        <f>'WORKING WHOLESALE GRID'!Q128-('WORKING WHOLESALE GRID'!Q128*'READ THIS FIRST'!$F$3)</f>
        <v>111.42300000000002</v>
      </c>
      <c r="X87" s="401">
        <f>'WORKING WHOLESALE GRID'!R128-('WORKING WHOLESALE GRID'!R128*'READ THIS FIRST'!$F$3)</f>
        <v>46.429500000000004</v>
      </c>
      <c r="Y87" s="401">
        <f>'WORKING WHOLESALE GRID'!S128-('WORKING WHOLESALE GRID'!S128*'READ THIS FIRST'!$F$3)</f>
        <v>92.859000000000009</v>
      </c>
      <c r="Z87" s="401">
        <f>'WORKING WHOLESALE GRID'!T128-('WORKING WHOLESALE GRID'!T128*'READ THIS FIRST'!$F$3)</f>
        <v>139.2885</v>
      </c>
      <c r="AA87" s="401">
        <f>'WORKING WHOLESALE GRID'!U128-('WORKING WHOLESALE GRID'!U128*'READ THIS FIRST'!$F$3)</f>
        <v>60.359000000000002</v>
      </c>
      <c r="AB87" s="401">
        <f>'WORKING WHOLESALE GRID'!V128-('WORKING WHOLESALE GRID'!V128*'READ THIS FIRST'!$F$3)</f>
        <v>120.718</v>
      </c>
      <c r="AC87" s="401">
        <f>'WORKING WHOLESALE GRID'!W128-('WORKING WHOLESALE GRID'!W128*'READ THIS FIRST'!$F$3)</f>
        <v>181.077</v>
      </c>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63"/>
      <c r="BJ87" s="63"/>
      <c r="BK87" s="63"/>
      <c r="BL87" s="63"/>
      <c r="BM87" s="63"/>
      <c r="BN87" s="63"/>
      <c r="BO87" s="63"/>
      <c r="BP87" s="63"/>
      <c r="BQ87" s="63"/>
      <c r="BR87" s="63"/>
      <c r="BS87" s="63"/>
      <c r="BT87" s="63"/>
      <c r="BU87" s="63"/>
      <c r="BV87" s="63"/>
      <c r="BW87" s="63"/>
      <c r="BX87" s="63"/>
      <c r="BY87" s="63"/>
      <c r="BZ87" s="63"/>
      <c r="CA87" s="63"/>
      <c r="CB87" s="63"/>
      <c r="CC87" s="63"/>
      <c r="CD87" s="63"/>
      <c r="CE87" s="63"/>
      <c r="CF87" s="63"/>
      <c r="CG87" s="63"/>
      <c r="CH87" s="63"/>
      <c r="CI87" s="63"/>
      <c r="CJ87" s="63"/>
      <c r="CK87" s="63"/>
      <c r="CL87" s="63"/>
      <c r="CM87" s="63"/>
      <c r="CN87" s="63"/>
      <c r="CO87" s="63"/>
      <c r="CP87" s="63"/>
      <c r="CQ87" s="63"/>
      <c r="CR87" s="63"/>
      <c r="CS87" s="63"/>
      <c r="CT87" s="63"/>
      <c r="CU87" s="63"/>
      <c r="CV87" s="63"/>
      <c r="CW87" s="63"/>
      <c r="CX87" s="63"/>
      <c r="CY87" s="63"/>
      <c r="CZ87" s="63"/>
      <c r="DA87" s="63"/>
      <c r="DB87" s="63"/>
      <c r="DC87" s="63"/>
      <c r="DD87" s="63"/>
      <c r="DE87" s="63"/>
      <c r="DF87" s="63"/>
      <c r="DG87" s="63"/>
      <c r="DH87" s="63"/>
      <c r="DI87" s="63"/>
      <c r="DJ87" s="63"/>
      <c r="DK87" s="63"/>
      <c r="DL87" s="63"/>
      <c r="DM87" s="63"/>
      <c r="DN87" s="63"/>
      <c r="DO87" s="63"/>
      <c r="DP87" s="63"/>
      <c r="DQ87" s="63"/>
      <c r="DR87" s="63"/>
      <c r="DS87" s="63"/>
      <c r="DT87" s="63"/>
      <c r="DU87" s="63"/>
      <c r="DV87" s="63"/>
      <c r="DW87" s="63"/>
      <c r="DX87" s="63"/>
      <c r="DY87" s="63"/>
      <c r="DZ87" s="63"/>
      <c r="EA87" s="63"/>
      <c r="EB87" s="63"/>
      <c r="EC87" s="63"/>
      <c r="ED87" s="63"/>
      <c r="EE87" s="63"/>
      <c r="EF87" s="63"/>
      <c r="EG87" s="63"/>
      <c r="EH87" s="63"/>
      <c r="EI87" s="63"/>
      <c r="EJ87" s="63"/>
      <c r="EK87" s="63"/>
      <c r="EL87" s="63"/>
      <c r="EM87" s="63"/>
      <c r="EN87" s="63"/>
      <c r="EO87" s="63"/>
      <c r="EP87" s="63"/>
      <c r="EQ87" s="63"/>
      <c r="ER87" s="63"/>
      <c r="ES87" s="63"/>
      <c r="ET87" s="63"/>
      <c r="EU87" s="63"/>
      <c r="EV87" s="63"/>
      <c r="EW87" s="63"/>
      <c r="EX87" s="63"/>
      <c r="EY87" s="63"/>
      <c r="EZ87" s="63"/>
      <c r="FA87" s="63"/>
      <c r="FB87" s="63"/>
      <c r="FC87" s="63"/>
      <c r="FD87" s="63"/>
      <c r="FE87" s="63"/>
      <c r="FF87" s="63"/>
      <c r="FG87" s="63"/>
      <c r="FH87" s="63"/>
      <c r="FI87" s="63"/>
      <c r="FJ87" s="63"/>
      <c r="FK87" s="63"/>
      <c r="FL87" s="63"/>
      <c r="FM87" s="63"/>
      <c r="FN87" s="63"/>
      <c r="FO87" s="63"/>
      <c r="FP87" s="63"/>
      <c r="FQ87" s="63"/>
      <c r="FR87" s="63"/>
      <c r="FS87" s="63"/>
      <c r="FT87" s="63"/>
      <c r="FU87" s="63"/>
      <c r="FV87" s="63"/>
      <c r="FW87" s="63"/>
      <c r="FX87" s="63"/>
      <c r="FY87" s="63"/>
      <c r="FZ87" s="63"/>
      <c r="GA87" s="63"/>
      <c r="GB87" s="63"/>
      <c r="GC87" s="63"/>
      <c r="GD87" s="63"/>
      <c r="GE87" s="63"/>
      <c r="GF87" s="63"/>
      <c r="GG87" s="63"/>
      <c r="GH87" s="63"/>
      <c r="GI87" s="63"/>
      <c r="GJ87" s="63"/>
      <c r="GK87" s="63"/>
      <c r="GL87" s="63"/>
      <c r="GM87" s="63"/>
      <c r="GN87" s="63"/>
      <c r="GO87" s="63"/>
      <c r="GP87" s="63"/>
      <c r="GQ87" s="63"/>
      <c r="GR87" s="63"/>
      <c r="GS87" s="63"/>
      <c r="GT87" s="63"/>
      <c r="GU87" s="63"/>
      <c r="GV87" s="63"/>
      <c r="GW87" s="63"/>
      <c r="GX87" s="63"/>
      <c r="GY87" s="63"/>
      <c r="GZ87" s="63"/>
      <c r="HA87" s="63"/>
      <c r="HB87" s="63"/>
      <c r="HC87" s="63"/>
      <c r="HD87" s="63"/>
      <c r="HE87" s="63"/>
      <c r="HF87" s="63"/>
      <c r="HG87" s="63"/>
      <c r="HH87" s="63"/>
      <c r="HI87" s="63"/>
      <c r="HJ87" s="63"/>
      <c r="HK87" s="63"/>
      <c r="HL87" s="63"/>
      <c r="HM87" s="63"/>
      <c r="HN87" s="63"/>
      <c r="HO87" s="63"/>
      <c r="HP87" s="63"/>
      <c r="HQ87" s="63"/>
      <c r="HR87" s="63"/>
      <c r="HS87" s="63"/>
      <c r="HT87" s="63"/>
      <c r="HU87" s="63"/>
      <c r="HV87" s="63"/>
      <c r="HW87" s="63"/>
      <c r="HX87" s="63"/>
      <c r="HY87" s="63"/>
      <c r="HZ87" s="63"/>
      <c r="IA87" s="63"/>
      <c r="IB87" s="63"/>
      <c r="IC87" s="63"/>
      <c r="ID87" s="63"/>
      <c r="IE87" s="63"/>
      <c r="IF87" s="63"/>
      <c r="IG87" s="63"/>
      <c r="IH87" s="63"/>
      <c r="II87" s="63"/>
      <c r="IJ87" s="63"/>
      <c r="IK87" s="63"/>
      <c r="IL87" s="63"/>
      <c r="IM87" s="63"/>
      <c r="IN87" s="63"/>
      <c r="IO87" s="63"/>
      <c r="IP87" s="63"/>
      <c r="IQ87" s="63"/>
      <c r="IR87" s="63"/>
      <c r="IS87" s="63"/>
      <c r="IT87" s="63"/>
      <c r="IU87" s="63"/>
      <c r="IV87" s="63"/>
      <c r="IW87" s="63"/>
      <c r="IX87" s="63"/>
      <c r="IY87" s="63"/>
      <c r="IZ87" s="63"/>
      <c r="JA87" s="63"/>
      <c r="JB87" s="63"/>
      <c r="JC87" s="63"/>
      <c r="JD87" s="63"/>
      <c r="JE87" s="63"/>
      <c r="JF87" s="63"/>
      <c r="JG87" s="63"/>
      <c r="JH87" s="63"/>
      <c r="JI87" s="63"/>
      <c r="JJ87" s="63"/>
      <c r="JK87" s="63"/>
      <c r="JL87" s="63"/>
      <c r="JM87" s="63"/>
      <c r="JN87" s="63"/>
      <c r="JO87" s="63"/>
      <c r="JP87" s="63"/>
      <c r="JQ87" s="63"/>
      <c r="JR87" s="63"/>
      <c r="JS87" s="63"/>
      <c r="JT87" s="63"/>
      <c r="JU87" s="63"/>
      <c r="JV87" s="63"/>
      <c r="JW87" s="63"/>
      <c r="JX87" s="63"/>
      <c r="JY87" s="63"/>
      <c r="JZ87" s="63"/>
      <c r="KA87" s="63"/>
      <c r="KB87" s="63"/>
      <c r="KC87" s="63"/>
      <c r="KD87" s="63"/>
      <c r="KE87" s="63"/>
      <c r="KF87" s="63"/>
      <c r="KG87" s="63"/>
      <c r="KH87" s="63"/>
      <c r="KI87" s="63"/>
      <c r="KJ87" s="63"/>
      <c r="KK87" s="63"/>
      <c r="KL87" s="63"/>
      <c r="KM87" s="63"/>
      <c r="KN87" s="63"/>
      <c r="KO87" s="63"/>
      <c r="KP87" s="63"/>
      <c r="KQ87" s="63"/>
      <c r="KR87" s="63"/>
      <c r="KS87" s="63"/>
      <c r="KT87" s="63"/>
      <c r="KU87" s="63"/>
      <c r="KV87" s="63"/>
      <c r="KW87" s="63"/>
      <c r="KX87" s="63"/>
      <c r="KY87" s="63"/>
      <c r="KZ87" s="63"/>
      <c r="LA87" s="63"/>
      <c r="LB87" s="63"/>
      <c r="LC87" s="63"/>
      <c r="LD87" s="45"/>
      <c r="LE87" s="45"/>
      <c r="LF87" s="45"/>
      <c r="LG87" s="38"/>
      <c r="LH87" s="38"/>
      <c r="LI87" s="40"/>
      <c r="LJ87" s="42"/>
      <c r="LK87" s="44"/>
    </row>
    <row r="88" spans="2:323" s="6" customFormat="1" ht="14.5" hidden="1" customHeight="1" x14ac:dyDescent="0.35">
      <c r="B88" s="559"/>
      <c r="C88" s="46" t="s">
        <v>500</v>
      </c>
      <c r="D88" s="26">
        <v>0</v>
      </c>
      <c r="E88" s="401">
        <f>'WORKING WHOLESALE GRID'!C129-('WORKING WHOLESALE GRID'!C129*'READ THIS FIRST'!$F$3)</f>
        <v>23.214750000000002</v>
      </c>
      <c r="F88" s="401">
        <f>'WORKING WHOLESALE GRID'!D129-('WORKING WHOLESALE GRID'!D129*'READ THIS FIRST'!$F$3)</f>
        <v>46.429500000000004</v>
      </c>
      <c r="G88" s="401">
        <f>'WORKING WHOLESALE GRID'!E129-('WORKING WHOLESALE GRID'!E129*'READ THIS FIRST'!$F$3)</f>
        <v>69.64425</v>
      </c>
      <c r="H88" s="401">
        <f>'WORKING WHOLESALE GRID'!F129-('WORKING WHOLESALE GRID'!F129*'READ THIS FIRST'!$F$3)</f>
        <v>92.859000000000009</v>
      </c>
      <c r="I88" s="401">
        <f>'WORKING WHOLESALE GRID'!G129-('WORKING WHOLESALE GRID'!G129*'READ THIS FIRST'!$F$3)</f>
        <v>116.07375000000002</v>
      </c>
      <c r="J88" s="401"/>
      <c r="K88" s="401">
        <f>'WORKING WHOLESALE GRID'!H129-('WORKING WHOLESALE GRID'!H129*'READ THIS FIRST'!$F$3)</f>
        <v>139.2885</v>
      </c>
      <c r="L88" s="26"/>
      <c r="M88" s="26"/>
      <c r="N88" s="26">
        <v>0</v>
      </c>
      <c r="O88" s="26">
        <v>0</v>
      </c>
      <c r="P88" s="26">
        <v>0</v>
      </c>
      <c r="Q88" s="26">
        <v>0</v>
      </c>
      <c r="R88" s="401">
        <f>'WORKING WHOLESALE GRID'!L129-('WORKING WHOLESALE GRID'!L129*'READ THIS FIRST'!$F$3)</f>
        <v>13.929500000000001</v>
      </c>
      <c r="S88" s="401">
        <f>'WORKING WHOLESALE GRID'!M129-('WORKING WHOLESALE GRID'!M129*'READ THIS FIRST'!$F$3)</f>
        <v>27.859000000000002</v>
      </c>
      <c r="T88" s="401">
        <f>'WORKING WHOLESALE GRID'!N129-('WORKING WHOLESALE GRID'!N129*'READ THIS FIRST'!$F$3)</f>
        <v>41.788499999999999</v>
      </c>
      <c r="U88" s="401">
        <f>'WORKING WHOLESALE GRID'!O129-('WORKING WHOLESALE GRID'!O129*'READ THIS FIRST'!$F$3)</f>
        <v>18.570500000000003</v>
      </c>
      <c r="V88" s="401">
        <f>'WORKING WHOLESALE GRID'!P129-('WORKING WHOLESALE GRID'!P129*'READ THIS FIRST'!$F$3)</f>
        <v>37.141000000000005</v>
      </c>
      <c r="W88" s="401">
        <f>'WORKING WHOLESALE GRID'!Q129-('WORKING WHOLESALE GRID'!Q129*'READ THIS FIRST'!$F$3)</f>
        <v>55.711500000000008</v>
      </c>
      <c r="X88" s="401">
        <f>'WORKING WHOLESALE GRID'!R129-('WORKING WHOLESALE GRID'!R129*'READ THIS FIRST'!$F$3)</f>
        <v>23.214750000000002</v>
      </c>
      <c r="Y88" s="401">
        <f>'WORKING WHOLESALE GRID'!S129-('WORKING WHOLESALE GRID'!S129*'READ THIS FIRST'!$F$3)</f>
        <v>46.429500000000004</v>
      </c>
      <c r="Z88" s="401">
        <f>'WORKING WHOLESALE GRID'!T129-('WORKING WHOLESALE GRID'!T129*'READ THIS FIRST'!$F$3)</f>
        <v>69.64425</v>
      </c>
      <c r="AA88" s="401">
        <f>'WORKING WHOLESALE GRID'!U129-('WORKING WHOLESALE GRID'!U129*'READ THIS FIRST'!$F$3)</f>
        <v>30.179500000000001</v>
      </c>
      <c r="AB88" s="401">
        <f>'WORKING WHOLESALE GRID'!V129-('WORKING WHOLESALE GRID'!V129*'READ THIS FIRST'!$F$3)</f>
        <v>60.359000000000002</v>
      </c>
      <c r="AC88" s="401">
        <f>'WORKING WHOLESALE GRID'!W129-('WORKING WHOLESALE GRID'!W129*'READ THIS FIRST'!$F$3)</f>
        <v>90.538499999999999</v>
      </c>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63"/>
      <c r="BJ88" s="63"/>
      <c r="BK88" s="63"/>
      <c r="BL88" s="63"/>
      <c r="BM88" s="63"/>
      <c r="BN88" s="63"/>
      <c r="BO88" s="63"/>
      <c r="BP88" s="63"/>
      <c r="BQ88" s="63"/>
      <c r="BR88" s="63"/>
      <c r="BS88" s="63"/>
      <c r="BT88" s="63"/>
      <c r="BU88" s="63"/>
      <c r="BV88" s="63"/>
      <c r="BW88" s="63"/>
      <c r="BX88" s="63"/>
      <c r="BY88" s="63"/>
      <c r="BZ88" s="63"/>
      <c r="CA88" s="63"/>
      <c r="CB88" s="63"/>
      <c r="CC88" s="63"/>
      <c r="CD88" s="63"/>
      <c r="CE88" s="63"/>
      <c r="CF88" s="63"/>
      <c r="CG88" s="63"/>
      <c r="CH88" s="63"/>
      <c r="CI88" s="63"/>
      <c r="CJ88" s="63"/>
      <c r="CK88" s="63"/>
      <c r="CL88" s="63"/>
      <c r="CM88" s="63"/>
      <c r="CN88" s="63"/>
      <c r="CO88" s="63"/>
      <c r="CP88" s="63"/>
      <c r="CQ88" s="63"/>
      <c r="CR88" s="63"/>
      <c r="CS88" s="63"/>
      <c r="CT88" s="63"/>
      <c r="CU88" s="63"/>
      <c r="CV88" s="63"/>
      <c r="CW88" s="63"/>
      <c r="CX88" s="63"/>
      <c r="CY88" s="63"/>
      <c r="CZ88" s="63"/>
      <c r="DA88" s="63"/>
      <c r="DB88" s="63"/>
      <c r="DC88" s="63"/>
      <c r="DD88" s="63"/>
      <c r="DE88" s="63"/>
      <c r="DF88" s="63"/>
      <c r="DG88" s="63"/>
      <c r="DH88" s="63"/>
      <c r="DI88" s="63"/>
      <c r="DJ88" s="63"/>
      <c r="DK88" s="63"/>
      <c r="DL88" s="63"/>
      <c r="DM88" s="63"/>
      <c r="DN88" s="63"/>
      <c r="DO88" s="63"/>
      <c r="DP88" s="63"/>
      <c r="DQ88" s="63"/>
      <c r="DR88" s="63"/>
      <c r="DS88" s="63"/>
      <c r="DT88" s="63"/>
      <c r="DU88" s="63"/>
      <c r="DV88" s="63"/>
      <c r="DW88" s="63"/>
      <c r="DX88" s="63"/>
      <c r="DY88" s="63"/>
      <c r="DZ88" s="63"/>
      <c r="EA88" s="63"/>
      <c r="EB88" s="63"/>
      <c r="EC88" s="63"/>
      <c r="ED88" s="63"/>
      <c r="EE88" s="63"/>
      <c r="EF88" s="63"/>
      <c r="EG88" s="63"/>
      <c r="EH88" s="63"/>
      <c r="EI88" s="63"/>
      <c r="EJ88" s="63"/>
      <c r="EK88" s="63"/>
      <c r="EL88" s="63"/>
      <c r="EM88" s="63"/>
      <c r="EN88" s="63"/>
      <c r="EO88" s="63"/>
      <c r="EP88" s="63"/>
      <c r="EQ88" s="63"/>
      <c r="ER88" s="63"/>
      <c r="ES88" s="63"/>
      <c r="ET88" s="63"/>
      <c r="EU88" s="63"/>
      <c r="EV88" s="63"/>
      <c r="EW88" s="63"/>
      <c r="EX88" s="63"/>
      <c r="EY88" s="63"/>
      <c r="EZ88" s="63"/>
      <c r="FA88" s="63"/>
      <c r="FB88" s="63"/>
      <c r="FC88" s="63"/>
      <c r="FD88" s="63"/>
      <c r="FE88" s="63"/>
      <c r="FF88" s="63"/>
      <c r="FG88" s="63"/>
      <c r="FH88" s="63"/>
      <c r="FI88" s="63"/>
      <c r="FJ88" s="63"/>
      <c r="FK88" s="63"/>
      <c r="FL88" s="63"/>
      <c r="FM88" s="63"/>
      <c r="FN88" s="63"/>
      <c r="FO88" s="63"/>
      <c r="FP88" s="63"/>
      <c r="FQ88" s="63"/>
      <c r="FR88" s="63"/>
      <c r="FS88" s="63"/>
      <c r="FT88" s="63"/>
      <c r="FU88" s="63"/>
      <c r="FV88" s="63"/>
      <c r="FW88" s="63"/>
      <c r="FX88" s="63"/>
      <c r="FY88" s="63"/>
      <c r="FZ88" s="63"/>
      <c r="GA88" s="63"/>
      <c r="GB88" s="63"/>
      <c r="GC88" s="63"/>
      <c r="GD88" s="63"/>
      <c r="GE88" s="63"/>
      <c r="GF88" s="63"/>
      <c r="GG88" s="63"/>
      <c r="GH88" s="63"/>
      <c r="GI88" s="63"/>
      <c r="GJ88" s="63"/>
      <c r="GK88" s="63"/>
      <c r="GL88" s="63"/>
      <c r="GM88" s="63"/>
      <c r="GN88" s="63"/>
      <c r="GO88" s="63"/>
      <c r="GP88" s="63"/>
      <c r="GQ88" s="63"/>
      <c r="GR88" s="63"/>
      <c r="GS88" s="63"/>
      <c r="GT88" s="63"/>
      <c r="GU88" s="63"/>
      <c r="GV88" s="63"/>
      <c r="GW88" s="63"/>
      <c r="GX88" s="63"/>
      <c r="GY88" s="63"/>
      <c r="GZ88" s="63"/>
      <c r="HA88" s="63"/>
      <c r="HB88" s="63"/>
      <c r="HC88" s="63"/>
      <c r="HD88" s="63"/>
      <c r="HE88" s="63"/>
      <c r="HF88" s="63"/>
      <c r="HG88" s="63"/>
      <c r="HH88" s="63"/>
      <c r="HI88" s="63"/>
      <c r="HJ88" s="63"/>
      <c r="HK88" s="63"/>
      <c r="HL88" s="63"/>
      <c r="HM88" s="63"/>
      <c r="HN88" s="63"/>
      <c r="HO88" s="63"/>
      <c r="HP88" s="63"/>
      <c r="HQ88" s="63"/>
      <c r="HR88" s="63"/>
      <c r="HS88" s="63"/>
      <c r="HT88" s="63"/>
      <c r="HU88" s="63"/>
      <c r="HV88" s="63"/>
      <c r="HW88" s="63"/>
      <c r="HX88" s="63"/>
      <c r="HY88" s="63"/>
      <c r="HZ88" s="63"/>
      <c r="IA88" s="63"/>
      <c r="IB88" s="63"/>
      <c r="IC88" s="63"/>
      <c r="ID88" s="63"/>
      <c r="IE88" s="63"/>
      <c r="IF88" s="63"/>
      <c r="IG88" s="63"/>
      <c r="IH88" s="63"/>
      <c r="II88" s="63"/>
      <c r="IJ88" s="63"/>
      <c r="IK88" s="63"/>
      <c r="IL88" s="63"/>
      <c r="IM88" s="63"/>
      <c r="IN88" s="63"/>
      <c r="IO88" s="63"/>
      <c r="IP88" s="63"/>
      <c r="IQ88" s="63"/>
      <c r="IR88" s="63"/>
      <c r="IS88" s="63"/>
      <c r="IT88" s="63"/>
      <c r="IU88" s="63"/>
      <c r="IV88" s="63"/>
      <c r="IW88" s="63"/>
      <c r="IX88" s="63"/>
      <c r="IY88" s="63"/>
      <c r="IZ88" s="63"/>
      <c r="JA88" s="63"/>
      <c r="JB88" s="63"/>
      <c r="JC88" s="63"/>
      <c r="JD88" s="63"/>
      <c r="JE88" s="63"/>
      <c r="JF88" s="63"/>
      <c r="JG88" s="63"/>
      <c r="JH88" s="63"/>
      <c r="JI88" s="63"/>
      <c r="JJ88" s="63"/>
      <c r="JK88" s="63"/>
      <c r="JL88" s="63"/>
      <c r="JM88" s="63"/>
      <c r="JN88" s="63"/>
      <c r="JO88" s="63"/>
      <c r="JP88" s="63"/>
      <c r="JQ88" s="63"/>
      <c r="JR88" s="63"/>
      <c r="JS88" s="63"/>
      <c r="JT88" s="63"/>
      <c r="JU88" s="63"/>
      <c r="JV88" s="63"/>
      <c r="JW88" s="63"/>
      <c r="JX88" s="63"/>
      <c r="JY88" s="63"/>
      <c r="JZ88" s="63"/>
      <c r="KA88" s="63"/>
      <c r="KB88" s="63"/>
      <c r="KC88" s="63"/>
      <c r="KD88" s="63"/>
      <c r="KE88" s="63"/>
      <c r="KF88" s="63"/>
      <c r="KG88" s="63"/>
      <c r="KH88" s="63"/>
      <c r="KI88" s="63"/>
      <c r="KJ88" s="63"/>
      <c r="KK88" s="63"/>
      <c r="KL88" s="63"/>
      <c r="KM88" s="63"/>
      <c r="KN88" s="63"/>
      <c r="KO88" s="63"/>
      <c r="KP88" s="63"/>
      <c r="KQ88" s="63"/>
      <c r="KR88" s="63"/>
      <c r="KS88" s="63"/>
      <c r="KT88" s="63"/>
      <c r="KU88" s="63"/>
      <c r="KV88" s="63"/>
      <c r="KW88" s="63"/>
      <c r="KX88" s="63"/>
      <c r="KY88" s="63"/>
      <c r="KZ88" s="63"/>
      <c r="LA88" s="63"/>
      <c r="LB88" s="63"/>
      <c r="LC88" s="63"/>
      <c r="LD88" s="47"/>
      <c r="LE88" s="47"/>
      <c r="LF88" s="47"/>
      <c r="LG88" s="122"/>
      <c r="LH88" s="122"/>
      <c r="LI88" s="49"/>
      <c r="LJ88" s="50"/>
      <c r="LK88" s="51"/>
    </row>
    <row r="89" spans="2:323" s="6" customFormat="1" ht="14.5" hidden="1" customHeight="1" x14ac:dyDescent="0.35">
      <c r="B89" s="559"/>
      <c r="C89" s="52"/>
      <c r="D89" s="35"/>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c r="AW89" s="122"/>
      <c r="AX89" s="122"/>
      <c r="AY89" s="122"/>
      <c r="AZ89" s="122"/>
      <c r="BA89" s="122"/>
      <c r="BB89" s="122"/>
      <c r="BC89" s="122"/>
      <c r="BD89" s="122"/>
      <c r="BE89" s="122"/>
      <c r="BF89" s="122"/>
      <c r="BG89" s="63"/>
      <c r="BH89" s="63"/>
      <c r="BI89" s="63"/>
      <c r="BJ89" s="63"/>
      <c r="BK89" s="63"/>
      <c r="BL89" s="63"/>
      <c r="BM89" s="63"/>
      <c r="BN89" s="63"/>
      <c r="BO89" s="63"/>
      <c r="BP89" s="63"/>
      <c r="BQ89" s="63"/>
      <c r="BR89" s="63"/>
      <c r="BS89" s="63"/>
      <c r="BT89" s="63"/>
      <c r="BU89" s="63"/>
      <c r="BV89" s="63"/>
      <c r="BW89" s="63"/>
      <c r="BX89" s="63"/>
      <c r="BY89" s="63"/>
      <c r="BZ89" s="63"/>
      <c r="CA89" s="63"/>
      <c r="CB89" s="63"/>
      <c r="CC89" s="63"/>
      <c r="CD89" s="63"/>
      <c r="CE89" s="63"/>
      <c r="CF89" s="63"/>
      <c r="CG89" s="63"/>
      <c r="CH89" s="63"/>
      <c r="CI89" s="63"/>
      <c r="CJ89" s="63"/>
      <c r="CK89" s="63"/>
      <c r="CL89" s="63"/>
      <c r="CM89" s="63"/>
      <c r="CN89" s="63"/>
      <c r="CO89" s="63"/>
      <c r="CP89" s="63"/>
      <c r="CQ89" s="63"/>
      <c r="CR89" s="63"/>
      <c r="CS89" s="63"/>
      <c r="CT89" s="63"/>
      <c r="CU89" s="63"/>
      <c r="CV89" s="63"/>
      <c r="CW89" s="63"/>
      <c r="CX89" s="63"/>
      <c r="CY89" s="63"/>
      <c r="CZ89" s="63"/>
      <c r="DA89" s="63"/>
      <c r="DB89" s="63"/>
      <c r="DC89" s="63"/>
      <c r="DD89" s="63"/>
      <c r="DE89" s="63"/>
      <c r="DF89" s="63"/>
      <c r="DG89" s="63"/>
      <c r="DH89" s="63"/>
      <c r="DI89" s="63"/>
      <c r="DJ89" s="63"/>
      <c r="DK89" s="63"/>
      <c r="DL89" s="63"/>
      <c r="DM89" s="63"/>
      <c r="DN89" s="63"/>
      <c r="DO89" s="63"/>
      <c r="DP89" s="63"/>
      <c r="DQ89" s="63"/>
      <c r="DR89" s="63"/>
      <c r="DS89" s="63"/>
      <c r="DT89" s="63"/>
      <c r="DU89" s="63"/>
      <c r="DV89" s="63"/>
      <c r="DW89" s="63"/>
      <c r="DX89" s="63"/>
      <c r="DY89" s="63"/>
      <c r="DZ89" s="63"/>
      <c r="EA89" s="63"/>
      <c r="EB89" s="63"/>
      <c r="EC89" s="63"/>
      <c r="ED89" s="63"/>
      <c r="EE89" s="63"/>
      <c r="EF89" s="63"/>
      <c r="EG89" s="63"/>
      <c r="EH89" s="63"/>
      <c r="EI89" s="63"/>
      <c r="EJ89" s="63"/>
      <c r="EK89" s="63"/>
      <c r="EL89" s="63"/>
      <c r="EM89" s="63"/>
      <c r="EN89" s="63"/>
      <c r="EO89" s="63"/>
      <c r="EP89" s="63"/>
      <c r="EQ89" s="63"/>
      <c r="ER89" s="63"/>
      <c r="ES89" s="63"/>
      <c r="ET89" s="63"/>
      <c r="EU89" s="63"/>
      <c r="EV89" s="63"/>
      <c r="EW89" s="63"/>
      <c r="EX89" s="63"/>
      <c r="EY89" s="63"/>
      <c r="EZ89" s="63"/>
      <c r="FA89" s="63"/>
      <c r="FB89" s="63"/>
      <c r="FC89" s="63"/>
      <c r="FD89" s="63"/>
      <c r="FE89" s="63"/>
      <c r="FF89" s="63"/>
      <c r="FG89" s="63"/>
      <c r="FH89" s="63"/>
      <c r="FI89" s="63"/>
      <c r="FJ89" s="63"/>
      <c r="FK89" s="63"/>
      <c r="FL89" s="63"/>
      <c r="FM89" s="63"/>
      <c r="FN89" s="63"/>
      <c r="FO89" s="63"/>
      <c r="FP89" s="63"/>
      <c r="FQ89" s="63"/>
      <c r="FR89" s="63"/>
      <c r="FS89" s="63"/>
      <c r="FT89" s="63"/>
      <c r="FU89" s="63"/>
      <c r="FV89" s="63"/>
      <c r="FW89" s="63"/>
      <c r="FX89" s="63"/>
      <c r="FY89" s="63"/>
      <c r="FZ89" s="63"/>
      <c r="GA89" s="63"/>
      <c r="GB89" s="63"/>
      <c r="GC89" s="63"/>
      <c r="GD89" s="63"/>
      <c r="GE89" s="63"/>
      <c r="GF89" s="63"/>
      <c r="GG89" s="63"/>
      <c r="GH89" s="63"/>
      <c r="GI89" s="63"/>
      <c r="GJ89" s="63"/>
      <c r="GK89" s="63"/>
      <c r="GL89" s="63"/>
      <c r="GM89" s="63"/>
      <c r="GN89" s="63"/>
      <c r="GO89" s="63"/>
      <c r="GP89" s="63"/>
      <c r="GQ89" s="63"/>
      <c r="GR89" s="63"/>
      <c r="GS89" s="63"/>
      <c r="GT89" s="63"/>
      <c r="GU89" s="63"/>
      <c r="GV89" s="63"/>
      <c r="GW89" s="63"/>
      <c r="GX89" s="63"/>
      <c r="GY89" s="63"/>
      <c r="GZ89" s="63"/>
      <c r="HA89" s="63"/>
      <c r="HB89" s="63"/>
      <c r="HC89" s="63"/>
      <c r="HD89" s="63"/>
      <c r="HE89" s="63"/>
      <c r="HF89" s="63"/>
      <c r="HG89" s="63"/>
      <c r="HH89" s="63"/>
      <c r="HI89" s="63"/>
      <c r="HJ89" s="63"/>
      <c r="HK89" s="63"/>
      <c r="HL89" s="63"/>
      <c r="HM89" s="63"/>
      <c r="HN89" s="63"/>
      <c r="HO89" s="63"/>
      <c r="HP89" s="63"/>
      <c r="HQ89" s="63"/>
      <c r="HR89" s="63"/>
      <c r="HS89" s="63"/>
      <c r="HT89" s="63"/>
      <c r="HU89" s="63"/>
      <c r="HV89" s="63"/>
      <c r="HW89" s="63"/>
      <c r="HX89" s="63"/>
      <c r="HY89" s="63"/>
      <c r="HZ89" s="63"/>
      <c r="IA89" s="63"/>
      <c r="IB89" s="63"/>
      <c r="IC89" s="63"/>
      <c r="ID89" s="63"/>
      <c r="IE89" s="63"/>
      <c r="IF89" s="63"/>
      <c r="IG89" s="63"/>
      <c r="IH89" s="63"/>
      <c r="II89" s="63"/>
      <c r="IJ89" s="63"/>
      <c r="IK89" s="63"/>
      <c r="IL89" s="63"/>
      <c r="IM89" s="63"/>
      <c r="IN89" s="63"/>
      <c r="IO89" s="63"/>
      <c r="IP89" s="63"/>
      <c r="IQ89" s="63"/>
      <c r="IR89" s="63"/>
      <c r="IS89" s="63"/>
      <c r="IT89" s="63"/>
      <c r="IU89" s="63"/>
      <c r="IV89" s="63"/>
      <c r="IW89" s="63"/>
      <c r="IX89" s="63"/>
      <c r="IY89" s="63"/>
      <c r="IZ89" s="63"/>
      <c r="JA89" s="63"/>
      <c r="JB89" s="63"/>
      <c r="JC89" s="63"/>
      <c r="JD89" s="63"/>
      <c r="JE89" s="63"/>
      <c r="JF89" s="63"/>
      <c r="JG89" s="63"/>
      <c r="JH89" s="63"/>
      <c r="JI89" s="63"/>
      <c r="JJ89" s="63"/>
      <c r="JK89" s="63"/>
      <c r="JL89" s="63"/>
      <c r="JM89" s="63"/>
      <c r="JN89" s="63"/>
      <c r="JO89" s="63"/>
      <c r="JP89" s="63"/>
      <c r="JQ89" s="63"/>
      <c r="JR89" s="63"/>
      <c r="JS89" s="63"/>
      <c r="JT89" s="63"/>
      <c r="JU89" s="63"/>
      <c r="JV89" s="63"/>
      <c r="JW89" s="63"/>
      <c r="JX89" s="63"/>
      <c r="JY89" s="63"/>
      <c r="JZ89" s="63"/>
      <c r="KA89" s="63"/>
      <c r="KB89" s="63"/>
      <c r="KC89" s="63"/>
      <c r="KD89" s="63"/>
      <c r="KE89" s="63"/>
      <c r="KF89" s="63"/>
      <c r="KG89" s="63"/>
      <c r="KH89" s="63"/>
      <c r="KI89" s="63"/>
      <c r="KJ89" s="63"/>
      <c r="KK89" s="63"/>
      <c r="KL89" s="63"/>
      <c r="KM89" s="63"/>
      <c r="KN89" s="63"/>
      <c r="KO89" s="63"/>
      <c r="KP89" s="63"/>
      <c r="KQ89" s="63"/>
      <c r="KR89" s="63"/>
      <c r="KS89" s="63"/>
      <c r="KT89" s="63"/>
      <c r="KU89" s="63"/>
      <c r="KV89" s="63"/>
      <c r="KW89" s="63"/>
      <c r="KX89" s="63"/>
      <c r="KY89" s="63"/>
      <c r="KZ89" s="63"/>
      <c r="LA89" s="63"/>
      <c r="LB89" s="47"/>
      <c r="LC89" s="47"/>
      <c r="LD89" s="47"/>
      <c r="LE89" s="122"/>
      <c r="LF89" s="122"/>
      <c r="LG89" s="49"/>
      <c r="LH89" s="50"/>
      <c r="LI89" s="51"/>
    </row>
    <row r="90" spans="2:323" s="6" customFormat="1" ht="14.5" hidden="1" customHeight="1" x14ac:dyDescent="0.35">
      <c r="B90" s="168"/>
      <c r="C90" s="52"/>
      <c r="D90" s="35"/>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22"/>
      <c r="BC90" s="122"/>
      <c r="BD90" s="122"/>
      <c r="BE90" s="122"/>
      <c r="BF90" s="122"/>
      <c r="BG90" s="63"/>
      <c r="BH90" s="63"/>
      <c r="BI90" s="63"/>
      <c r="BJ90" s="63"/>
      <c r="BK90" s="63"/>
      <c r="BL90" s="63"/>
      <c r="BM90" s="63"/>
      <c r="BN90" s="63"/>
      <c r="BO90" s="63"/>
      <c r="BP90" s="63"/>
      <c r="BQ90" s="63"/>
      <c r="BR90" s="63"/>
      <c r="BS90" s="63"/>
      <c r="BT90" s="63"/>
      <c r="BU90" s="63"/>
      <c r="BV90" s="63"/>
      <c r="BW90" s="63"/>
      <c r="BX90" s="63"/>
      <c r="BY90" s="63"/>
      <c r="BZ90" s="63"/>
      <c r="CA90" s="63"/>
      <c r="CB90" s="63"/>
      <c r="CC90" s="63"/>
      <c r="CD90" s="63"/>
      <c r="CE90" s="63"/>
      <c r="CF90" s="63"/>
      <c r="CG90" s="63"/>
      <c r="CH90" s="63"/>
      <c r="CI90" s="63"/>
      <c r="CJ90" s="63"/>
      <c r="CK90" s="63"/>
      <c r="CL90" s="63"/>
      <c r="CM90" s="63"/>
      <c r="CN90" s="63"/>
      <c r="CO90" s="63"/>
      <c r="CP90" s="63"/>
      <c r="CQ90" s="63"/>
      <c r="CR90" s="63"/>
      <c r="CS90" s="63"/>
      <c r="CT90" s="63"/>
      <c r="CU90" s="63"/>
      <c r="CV90" s="63"/>
      <c r="CW90" s="63"/>
      <c r="CX90" s="63"/>
      <c r="CY90" s="63"/>
      <c r="CZ90" s="63"/>
      <c r="DA90" s="63"/>
      <c r="DB90" s="63"/>
      <c r="DC90" s="63"/>
      <c r="DD90" s="63"/>
      <c r="DE90" s="63"/>
      <c r="DF90" s="63"/>
      <c r="DG90" s="63"/>
      <c r="DH90" s="63"/>
      <c r="DI90" s="63"/>
      <c r="DJ90" s="63"/>
      <c r="DK90" s="63"/>
      <c r="DL90" s="63"/>
      <c r="DM90" s="63"/>
      <c r="DN90" s="63"/>
      <c r="DO90" s="63"/>
      <c r="DP90" s="63"/>
      <c r="DQ90" s="63"/>
      <c r="DR90" s="63"/>
      <c r="DS90" s="63"/>
      <c r="DT90" s="63"/>
      <c r="DU90" s="63"/>
      <c r="DV90" s="63"/>
      <c r="DW90" s="63"/>
      <c r="DX90" s="63"/>
      <c r="DY90" s="63"/>
      <c r="DZ90" s="63"/>
      <c r="EA90" s="63"/>
      <c r="EB90" s="63"/>
      <c r="EC90" s="63"/>
      <c r="ED90" s="63"/>
      <c r="EE90" s="63"/>
      <c r="EF90" s="63"/>
      <c r="EG90" s="63"/>
      <c r="EH90" s="63"/>
      <c r="EI90" s="63"/>
      <c r="EJ90" s="63"/>
      <c r="EK90" s="63"/>
      <c r="EL90" s="63"/>
      <c r="EM90" s="63"/>
      <c r="EN90" s="63"/>
      <c r="EO90" s="63"/>
      <c r="EP90" s="63"/>
      <c r="EQ90" s="63"/>
      <c r="ER90" s="63"/>
      <c r="ES90" s="63"/>
      <c r="ET90" s="63"/>
      <c r="EU90" s="63"/>
      <c r="EV90" s="63"/>
      <c r="EW90" s="63"/>
      <c r="EX90" s="63"/>
      <c r="EY90" s="63"/>
      <c r="EZ90" s="63"/>
      <c r="FA90" s="63"/>
      <c r="FB90" s="63"/>
      <c r="FC90" s="63"/>
      <c r="FD90" s="63"/>
      <c r="FE90" s="63"/>
      <c r="FF90" s="63"/>
      <c r="FG90" s="63"/>
      <c r="FH90" s="63"/>
      <c r="FI90" s="63"/>
      <c r="FJ90" s="63"/>
      <c r="FK90" s="63"/>
      <c r="FL90" s="63"/>
      <c r="FM90" s="63"/>
      <c r="FN90" s="63"/>
      <c r="FO90" s="63"/>
      <c r="FP90" s="63"/>
      <c r="FQ90" s="63"/>
      <c r="FR90" s="63"/>
      <c r="FS90" s="63"/>
      <c r="FT90" s="63"/>
      <c r="FU90" s="63"/>
      <c r="FV90" s="63"/>
      <c r="FW90" s="63"/>
      <c r="FX90" s="63"/>
      <c r="FY90" s="63"/>
      <c r="FZ90" s="63"/>
      <c r="GA90" s="63"/>
      <c r="GB90" s="63"/>
      <c r="GC90" s="63"/>
      <c r="GD90" s="63"/>
      <c r="GE90" s="63"/>
      <c r="GF90" s="63"/>
      <c r="GG90" s="63"/>
      <c r="GH90" s="63"/>
      <c r="GI90" s="63"/>
      <c r="GJ90" s="63"/>
      <c r="GK90" s="63"/>
      <c r="GL90" s="63"/>
      <c r="GM90" s="63"/>
      <c r="GN90" s="63"/>
      <c r="GO90" s="63"/>
      <c r="GP90" s="63"/>
      <c r="GQ90" s="63"/>
      <c r="GR90" s="63"/>
      <c r="GS90" s="63"/>
      <c r="GT90" s="63"/>
      <c r="GU90" s="63"/>
      <c r="GV90" s="63"/>
      <c r="GW90" s="63"/>
      <c r="GX90" s="63"/>
      <c r="GY90" s="63"/>
      <c r="GZ90" s="63"/>
      <c r="HA90" s="63"/>
      <c r="HB90" s="63"/>
      <c r="HC90" s="63"/>
      <c r="HD90" s="63"/>
      <c r="HE90" s="63"/>
      <c r="HF90" s="63"/>
      <c r="HG90" s="63"/>
      <c r="HH90" s="63"/>
      <c r="HI90" s="63"/>
      <c r="HJ90" s="63"/>
      <c r="HK90" s="63"/>
      <c r="HL90" s="63"/>
      <c r="HM90" s="63"/>
      <c r="HN90" s="63"/>
      <c r="HO90" s="63"/>
      <c r="HP90" s="63"/>
      <c r="HQ90" s="63"/>
      <c r="HR90" s="63"/>
      <c r="HS90" s="63"/>
      <c r="HT90" s="63"/>
      <c r="HU90" s="63"/>
      <c r="HV90" s="63"/>
      <c r="HW90" s="63"/>
      <c r="HX90" s="63"/>
      <c r="HY90" s="63"/>
      <c r="HZ90" s="63"/>
      <c r="IA90" s="63"/>
      <c r="IB90" s="63"/>
      <c r="IC90" s="63"/>
      <c r="ID90" s="63"/>
      <c r="IE90" s="63"/>
      <c r="IF90" s="63"/>
      <c r="IG90" s="63"/>
      <c r="IH90" s="63"/>
      <c r="II90" s="63"/>
      <c r="IJ90" s="63"/>
      <c r="IK90" s="63"/>
      <c r="IL90" s="63"/>
      <c r="IM90" s="63"/>
      <c r="IN90" s="63"/>
      <c r="IO90" s="63"/>
      <c r="IP90" s="63"/>
      <c r="IQ90" s="63"/>
      <c r="IR90" s="63"/>
      <c r="IS90" s="63"/>
      <c r="IT90" s="63"/>
      <c r="IU90" s="63"/>
      <c r="IV90" s="63"/>
      <c r="IW90" s="63"/>
      <c r="IX90" s="63"/>
      <c r="IY90" s="63"/>
      <c r="IZ90" s="63"/>
      <c r="JA90" s="63"/>
      <c r="JB90" s="63"/>
      <c r="JC90" s="63"/>
      <c r="JD90" s="63"/>
      <c r="JE90" s="63"/>
      <c r="JF90" s="63"/>
      <c r="JG90" s="63"/>
      <c r="JH90" s="63"/>
      <c r="JI90" s="63"/>
      <c r="JJ90" s="63"/>
      <c r="JK90" s="63"/>
      <c r="JL90" s="63"/>
      <c r="JM90" s="63"/>
      <c r="JN90" s="63"/>
      <c r="JO90" s="63"/>
      <c r="JP90" s="63"/>
      <c r="JQ90" s="63"/>
      <c r="JR90" s="63"/>
      <c r="JS90" s="63"/>
      <c r="JT90" s="63"/>
      <c r="JU90" s="63"/>
      <c r="JV90" s="63"/>
      <c r="JW90" s="63"/>
      <c r="JX90" s="63"/>
      <c r="JY90" s="63"/>
      <c r="JZ90" s="63"/>
      <c r="KA90" s="63"/>
      <c r="KB90" s="63"/>
      <c r="KC90" s="63"/>
      <c r="KD90" s="63"/>
      <c r="KE90" s="63"/>
      <c r="KF90" s="63"/>
      <c r="KG90" s="63"/>
      <c r="KH90" s="63"/>
      <c r="KI90" s="63"/>
      <c r="KJ90" s="63"/>
      <c r="KK90" s="63"/>
      <c r="KL90" s="63"/>
      <c r="KM90" s="63"/>
      <c r="KN90" s="63"/>
      <c r="KO90" s="63"/>
      <c r="KP90" s="63"/>
      <c r="KQ90" s="63"/>
      <c r="KR90" s="63"/>
      <c r="KS90" s="63"/>
      <c r="KT90" s="63"/>
      <c r="KU90" s="63"/>
      <c r="KV90" s="63"/>
      <c r="KW90" s="63"/>
      <c r="KX90" s="63"/>
      <c r="KY90" s="63"/>
      <c r="KZ90" s="63"/>
      <c r="LA90" s="63"/>
      <c r="LB90" s="47"/>
      <c r="LC90" s="47"/>
      <c r="LD90" s="47"/>
      <c r="LE90" s="122"/>
      <c r="LF90" s="122"/>
      <c r="LG90" s="49"/>
      <c r="LH90" s="50"/>
      <c r="LI90" s="51"/>
    </row>
    <row r="91" spans="2:323" s="6" customFormat="1" ht="14.5" hidden="1" customHeight="1" x14ac:dyDescent="0.35">
      <c r="B91" s="168"/>
      <c r="C91" s="52"/>
      <c r="D91" s="35"/>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c r="AY91" s="122"/>
      <c r="AZ91" s="122"/>
      <c r="BA91" s="122"/>
      <c r="BB91" s="122"/>
      <c r="BC91" s="122"/>
      <c r="BD91" s="122"/>
      <c r="BE91" s="122"/>
      <c r="BF91" s="122"/>
      <c r="BG91" s="63"/>
      <c r="BH91" s="63"/>
      <c r="BI91" s="63"/>
      <c r="BJ91" s="63"/>
      <c r="BK91" s="63"/>
      <c r="BL91" s="63"/>
      <c r="BM91" s="63"/>
      <c r="BN91" s="63"/>
      <c r="BO91" s="63"/>
      <c r="BP91" s="63"/>
      <c r="BQ91" s="63"/>
      <c r="BR91" s="63"/>
      <c r="BS91" s="63"/>
      <c r="BT91" s="63"/>
      <c r="BU91" s="63"/>
      <c r="BV91" s="63"/>
      <c r="BW91" s="63"/>
      <c r="BX91" s="63"/>
      <c r="BY91" s="63"/>
      <c r="BZ91" s="63"/>
      <c r="CA91" s="63"/>
      <c r="CB91" s="63"/>
      <c r="CC91" s="63"/>
      <c r="CD91" s="63"/>
      <c r="CE91" s="63"/>
      <c r="CF91" s="63"/>
      <c r="CG91" s="63"/>
      <c r="CH91" s="63"/>
      <c r="CI91" s="63"/>
      <c r="CJ91" s="63"/>
      <c r="CK91" s="63"/>
      <c r="CL91" s="63"/>
      <c r="CM91" s="63"/>
      <c r="CN91" s="63"/>
      <c r="CO91" s="63"/>
      <c r="CP91" s="63"/>
      <c r="CQ91" s="63"/>
      <c r="CR91" s="63"/>
      <c r="CS91" s="63"/>
      <c r="CT91" s="63"/>
      <c r="CU91" s="63"/>
      <c r="CV91" s="63"/>
      <c r="CW91" s="63"/>
      <c r="CX91" s="63"/>
      <c r="CY91" s="63"/>
      <c r="CZ91" s="63"/>
      <c r="DA91" s="63"/>
      <c r="DB91" s="63"/>
      <c r="DC91" s="63"/>
      <c r="DD91" s="63"/>
      <c r="DE91" s="63"/>
      <c r="DF91" s="63"/>
      <c r="DG91" s="63"/>
      <c r="DH91" s="63"/>
      <c r="DI91" s="63"/>
      <c r="DJ91" s="63"/>
      <c r="DK91" s="63"/>
      <c r="DL91" s="63"/>
      <c r="DM91" s="63"/>
      <c r="DN91" s="63"/>
      <c r="DO91" s="63"/>
      <c r="DP91" s="63"/>
      <c r="DQ91" s="63"/>
      <c r="DR91" s="63"/>
      <c r="DS91" s="63"/>
      <c r="DT91" s="63"/>
      <c r="DU91" s="63"/>
      <c r="DV91" s="63"/>
      <c r="DW91" s="63"/>
      <c r="DX91" s="63"/>
      <c r="DY91" s="63"/>
      <c r="DZ91" s="63"/>
      <c r="EA91" s="63"/>
      <c r="EB91" s="63"/>
      <c r="EC91" s="63"/>
      <c r="ED91" s="63"/>
      <c r="EE91" s="63"/>
      <c r="EF91" s="63"/>
      <c r="EG91" s="63"/>
      <c r="EH91" s="63"/>
      <c r="EI91" s="63"/>
      <c r="EJ91" s="63"/>
      <c r="EK91" s="63"/>
      <c r="EL91" s="63"/>
      <c r="EM91" s="63"/>
      <c r="EN91" s="63"/>
      <c r="EO91" s="63"/>
      <c r="EP91" s="63"/>
      <c r="EQ91" s="63"/>
      <c r="ER91" s="63"/>
      <c r="ES91" s="63"/>
      <c r="ET91" s="63"/>
      <c r="EU91" s="63"/>
      <c r="EV91" s="63"/>
      <c r="EW91" s="63"/>
      <c r="EX91" s="63"/>
      <c r="EY91" s="63"/>
      <c r="EZ91" s="63"/>
      <c r="FA91" s="63"/>
      <c r="FB91" s="63"/>
      <c r="FC91" s="63"/>
      <c r="FD91" s="63"/>
      <c r="FE91" s="63"/>
      <c r="FF91" s="63"/>
      <c r="FG91" s="63"/>
      <c r="FH91" s="63"/>
      <c r="FI91" s="63"/>
      <c r="FJ91" s="63"/>
      <c r="FK91" s="63"/>
      <c r="FL91" s="63"/>
      <c r="FM91" s="63"/>
      <c r="FN91" s="63"/>
      <c r="FO91" s="63"/>
      <c r="FP91" s="63"/>
      <c r="FQ91" s="63"/>
      <c r="FR91" s="63"/>
      <c r="FS91" s="63"/>
      <c r="FT91" s="63"/>
      <c r="FU91" s="63"/>
      <c r="FV91" s="63"/>
      <c r="FW91" s="63"/>
      <c r="FX91" s="63"/>
      <c r="FY91" s="63"/>
      <c r="FZ91" s="63"/>
      <c r="GA91" s="63"/>
      <c r="GB91" s="63"/>
      <c r="GC91" s="63"/>
      <c r="GD91" s="63"/>
      <c r="GE91" s="63"/>
      <c r="GF91" s="63"/>
      <c r="GG91" s="63"/>
      <c r="GH91" s="63"/>
      <c r="GI91" s="63"/>
      <c r="GJ91" s="63"/>
      <c r="GK91" s="63"/>
      <c r="GL91" s="63"/>
      <c r="GM91" s="63"/>
      <c r="GN91" s="63"/>
      <c r="GO91" s="63"/>
      <c r="GP91" s="63"/>
      <c r="GQ91" s="63"/>
      <c r="GR91" s="63"/>
      <c r="GS91" s="63"/>
      <c r="GT91" s="63"/>
      <c r="GU91" s="63"/>
      <c r="GV91" s="63"/>
      <c r="GW91" s="63"/>
      <c r="GX91" s="63"/>
      <c r="GY91" s="63"/>
      <c r="GZ91" s="63"/>
      <c r="HA91" s="63"/>
      <c r="HB91" s="63"/>
      <c r="HC91" s="63"/>
      <c r="HD91" s="63"/>
      <c r="HE91" s="63"/>
      <c r="HF91" s="63"/>
      <c r="HG91" s="63"/>
      <c r="HH91" s="63"/>
      <c r="HI91" s="63"/>
      <c r="HJ91" s="63"/>
      <c r="HK91" s="63"/>
      <c r="HL91" s="63"/>
      <c r="HM91" s="63"/>
      <c r="HN91" s="63"/>
      <c r="HO91" s="63"/>
      <c r="HP91" s="63"/>
      <c r="HQ91" s="63"/>
      <c r="HR91" s="63"/>
      <c r="HS91" s="63"/>
      <c r="HT91" s="63"/>
      <c r="HU91" s="63"/>
      <c r="HV91" s="63"/>
      <c r="HW91" s="63"/>
      <c r="HX91" s="63"/>
      <c r="HY91" s="63"/>
      <c r="HZ91" s="63"/>
      <c r="IA91" s="63"/>
      <c r="IB91" s="63"/>
      <c r="IC91" s="63"/>
      <c r="ID91" s="63"/>
      <c r="IE91" s="63"/>
      <c r="IF91" s="63"/>
      <c r="IG91" s="63"/>
      <c r="IH91" s="63"/>
      <c r="II91" s="63"/>
      <c r="IJ91" s="63"/>
      <c r="IK91" s="63"/>
      <c r="IL91" s="63"/>
      <c r="IM91" s="63"/>
      <c r="IN91" s="63"/>
      <c r="IO91" s="63"/>
      <c r="IP91" s="63"/>
      <c r="IQ91" s="63"/>
      <c r="IR91" s="63"/>
      <c r="IS91" s="63"/>
      <c r="IT91" s="63"/>
      <c r="IU91" s="63"/>
      <c r="IV91" s="63"/>
      <c r="IW91" s="63"/>
      <c r="IX91" s="63"/>
      <c r="IY91" s="63"/>
      <c r="IZ91" s="63"/>
      <c r="JA91" s="63"/>
      <c r="JB91" s="63"/>
      <c r="JC91" s="63"/>
      <c r="JD91" s="63"/>
      <c r="JE91" s="63"/>
      <c r="JF91" s="63"/>
      <c r="JG91" s="63"/>
      <c r="JH91" s="63"/>
      <c r="JI91" s="63"/>
      <c r="JJ91" s="63"/>
      <c r="JK91" s="63"/>
      <c r="JL91" s="63"/>
      <c r="JM91" s="63"/>
      <c r="JN91" s="63"/>
      <c r="JO91" s="63"/>
      <c r="JP91" s="63"/>
      <c r="JQ91" s="63"/>
      <c r="JR91" s="63"/>
      <c r="JS91" s="63"/>
      <c r="JT91" s="63"/>
      <c r="JU91" s="63"/>
      <c r="JV91" s="63"/>
      <c r="JW91" s="63"/>
      <c r="JX91" s="63"/>
      <c r="JY91" s="63"/>
      <c r="JZ91" s="63"/>
      <c r="KA91" s="63"/>
      <c r="KB91" s="63"/>
      <c r="KC91" s="63"/>
      <c r="KD91" s="63"/>
      <c r="KE91" s="63"/>
      <c r="KF91" s="63"/>
      <c r="KG91" s="63"/>
      <c r="KH91" s="63"/>
      <c r="KI91" s="63"/>
      <c r="KJ91" s="63"/>
      <c r="KK91" s="63"/>
      <c r="KL91" s="63"/>
      <c r="KM91" s="63"/>
      <c r="KN91" s="63"/>
      <c r="KO91" s="63"/>
      <c r="KP91" s="63"/>
      <c r="KQ91" s="63"/>
      <c r="KR91" s="63"/>
      <c r="KS91" s="63"/>
      <c r="KT91" s="63"/>
      <c r="KU91" s="63"/>
      <c r="KV91" s="63"/>
      <c r="KW91" s="63"/>
      <c r="KX91" s="63"/>
      <c r="KY91" s="63"/>
      <c r="KZ91" s="63"/>
      <c r="LA91" s="63"/>
      <c r="LB91" s="47"/>
      <c r="LC91" s="47"/>
      <c r="LD91" s="47"/>
      <c r="LE91" s="122"/>
      <c r="LF91" s="122"/>
      <c r="LG91" s="49"/>
      <c r="LH91" s="50"/>
      <c r="LI91" s="51"/>
    </row>
    <row r="92" spans="2:323" hidden="1" x14ac:dyDescent="0.35"/>
    <row r="93" spans="2:323" hidden="1" x14ac:dyDescent="0.35">
      <c r="C93" s="24"/>
      <c r="D93" s="570" t="s">
        <v>918</v>
      </c>
      <c r="E93" s="571"/>
      <c r="F93" s="571"/>
      <c r="G93" s="571"/>
    </row>
    <row r="94" spans="2:323" ht="15.5" hidden="1" x14ac:dyDescent="0.35">
      <c r="B94" s="572" t="s">
        <v>904</v>
      </c>
      <c r="C94" s="24"/>
      <c r="D94" s="402" t="s">
        <v>72</v>
      </c>
      <c r="E94" s="174" t="s">
        <v>923</v>
      </c>
      <c r="F94" s="175" t="s">
        <v>924</v>
      </c>
      <c r="G94" s="175" t="s">
        <v>925</v>
      </c>
      <c r="H94" s="175" t="s">
        <v>926</v>
      </c>
    </row>
    <row r="95" spans="2:323" hidden="1" x14ac:dyDescent="0.35">
      <c r="B95" s="572"/>
      <c r="C95" s="24">
        <v>10</v>
      </c>
      <c r="D95" s="6">
        <v>0</v>
      </c>
      <c r="E95" s="3">
        <f>'WORKING WHOLESALE GRID'!C135-('WORKING WHOLESALE GRID'!C135*'READ THIS FIRST'!$F$3)</f>
        <v>10.288499999999997</v>
      </c>
      <c r="F95" s="3">
        <f>'WORKING WHOLESALE GRID'!D135-('WORKING WHOLESALE GRID'!D135*'READ THIS FIRST'!$F$3)</f>
        <v>20.23405</v>
      </c>
      <c r="G95" s="3">
        <f>'WORKING WHOLESALE GRID'!E135-('WORKING WHOLESALE GRID'!E135*'READ THIS FIRST'!$F$3)</f>
        <v>30.179599999999997</v>
      </c>
      <c r="H95" s="3">
        <f>'WORKING WHOLESALE GRID'!F135-('WORKING WHOLESALE GRID'!F135*'READ THIS FIRST'!$F$3)</f>
        <v>40.125149999999998</v>
      </c>
    </row>
    <row r="96" spans="2:323" hidden="1" x14ac:dyDescent="0.35">
      <c r="B96" s="572"/>
      <c r="C96" s="24">
        <v>15</v>
      </c>
      <c r="D96" s="6">
        <v>0</v>
      </c>
      <c r="E96" s="3">
        <f>'WORKING WHOLESALE GRID'!C136-('WORKING WHOLESALE GRID'!C136*'READ THIS FIRST'!$F$3)</f>
        <v>5.4149999999999991</v>
      </c>
      <c r="F96" s="3">
        <f>'WORKING WHOLESALE GRID'!D136-('WORKING WHOLESALE GRID'!D136*'READ THIS FIRST'!$F$3)</f>
        <v>10.6495</v>
      </c>
      <c r="G96" s="3">
        <f>'WORKING WHOLESALE GRID'!E136-('WORKING WHOLESALE GRID'!E136*'READ THIS FIRST'!$F$3)</f>
        <v>15.883999999999999</v>
      </c>
      <c r="H96" s="3">
        <f>'WORKING WHOLESALE GRID'!F136-('WORKING WHOLESALE GRID'!F136*'READ THIS FIRST'!$F$3)</f>
        <v>21.118500000000004</v>
      </c>
    </row>
    <row r="97" spans="2:8" hidden="1" x14ac:dyDescent="0.35">
      <c r="B97" s="572"/>
      <c r="C97" s="24">
        <v>25</v>
      </c>
      <c r="D97" s="6">
        <v>0</v>
      </c>
      <c r="E97" s="3">
        <f>'WORKING WHOLESALE GRID'!C137-('WORKING WHOLESALE GRID'!C137*'READ THIS FIRST'!$F$3)</f>
        <v>2.8499999999999996</v>
      </c>
      <c r="F97" s="3">
        <f>'WORKING WHOLESALE GRID'!D137-('WORKING WHOLESALE GRID'!D137*'READ THIS FIRST'!$F$3)</f>
        <v>5.6050000000000004</v>
      </c>
      <c r="G97" s="3">
        <f>'WORKING WHOLESALE GRID'!E137-('WORKING WHOLESALE GRID'!E137*'READ THIS FIRST'!$F$3)</f>
        <v>8.36</v>
      </c>
      <c r="H97" s="3">
        <f>'WORKING WHOLESALE GRID'!F137-('WORKING WHOLESALE GRID'!F137*'READ THIS FIRST'!$F$3)</f>
        <v>11.115000000000002</v>
      </c>
    </row>
    <row r="98" spans="2:8" hidden="1" x14ac:dyDescent="0.35">
      <c r="B98" s="572"/>
      <c r="C98" s="24">
        <v>50</v>
      </c>
      <c r="D98" s="6">
        <v>0</v>
      </c>
      <c r="E98" s="3">
        <f>'WORKING WHOLESALE GRID'!C138-('WORKING WHOLESALE GRID'!C138*'READ THIS FIRST'!$F$3)</f>
        <v>1.5</v>
      </c>
      <c r="F98" s="3">
        <f>'WORKING WHOLESALE GRID'!D138-('WORKING WHOLESALE GRID'!D138*'READ THIS FIRST'!$F$3)</f>
        <v>2.95</v>
      </c>
      <c r="G98" s="3">
        <f>'WORKING WHOLESALE GRID'!E138-('WORKING WHOLESALE GRID'!E138*'READ THIS FIRST'!$F$3)</f>
        <v>4.4000000000000004</v>
      </c>
      <c r="H98" s="3">
        <f>'WORKING WHOLESALE GRID'!F138-('WORKING WHOLESALE GRID'!F138*'READ THIS FIRST'!$F$3)</f>
        <v>5.85</v>
      </c>
    </row>
    <row r="99" spans="2:8" hidden="1" x14ac:dyDescent="0.35">
      <c r="B99" s="572"/>
      <c r="C99" s="24">
        <v>75</v>
      </c>
      <c r="D99" s="6">
        <v>0</v>
      </c>
      <c r="E99" s="3">
        <f>'WORKING WHOLESALE GRID'!C139-('WORKING WHOLESALE GRID'!C139*'READ THIS FIRST'!$F$3)</f>
        <v>1</v>
      </c>
      <c r="F99" s="3">
        <f>'WORKING WHOLESALE GRID'!D139-('WORKING WHOLESALE GRID'!D139*'READ THIS FIRST'!$F$3)</f>
        <v>1.9500000000000002</v>
      </c>
      <c r="G99" s="3">
        <f>'WORKING WHOLESALE GRID'!E139-('WORKING WHOLESALE GRID'!E139*'READ THIS FIRST'!$F$3)</f>
        <v>2.9000000000000004</v>
      </c>
      <c r="H99" s="3">
        <f>'WORKING WHOLESALE GRID'!F139-('WORKING WHOLESALE GRID'!F139*'READ THIS FIRST'!$F$3)</f>
        <v>3.85</v>
      </c>
    </row>
    <row r="100" spans="2:8" hidden="1" x14ac:dyDescent="0.35">
      <c r="B100" s="572"/>
      <c r="C100" s="24">
        <v>100</v>
      </c>
      <c r="D100" s="6">
        <v>0</v>
      </c>
      <c r="E100" s="3">
        <f>'WORKING WHOLESALE GRID'!C140-('WORKING WHOLESALE GRID'!C140*'READ THIS FIRST'!$F$3)</f>
        <v>0.90000000000000036</v>
      </c>
      <c r="F100" s="3">
        <f>'WORKING WHOLESALE GRID'!D140-('WORKING WHOLESALE GRID'!D140*'READ THIS FIRST'!$F$3)</f>
        <v>1.7500000000000009</v>
      </c>
      <c r="G100" s="3">
        <f>'WORKING WHOLESALE GRID'!E140-('WORKING WHOLESALE GRID'!E140*'READ THIS FIRST'!$F$3)</f>
        <v>2.6000000000000014</v>
      </c>
      <c r="H100" s="3">
        <f>'WORKING WHOLESALE GRID'!F140-('WORKING WHOLESALE GRID'!F140*'READ THIS FIRST'!$F$3)</f>
        <v>3.450000000000002</v>
      </c>
    </row>
    <row r="101" spans="2:8" hidden="1" x14ac:dyDescent="0.35">
      <c r="B101" s="572"/>
      <c r="C101" s="24">
        <v>250</v>
      </c>
      <c r="D101" s="6">
        <v>0</v>
      </c>
      <c r="E101" s="3">
        <f>'WORKING WHOLESALE GRID'!C141-('WORKING WHOLESALE GRID'!C141*'READ THIS FIRST'!$F$3)</f>
        <v>0.85000000000000031</v>
      </c>
      <c r="F101" s="3">
        <f>'WORKING WHOLESALE GRID'!D141-('WORKING WHOLESALE GRID'!D141*'READ THIS FIRST'!$F$3)</f>
        <v>1.6500000000000006</v>
      </c>
      <c r="G101" s="3">
        <f>'WORKING WHOLESALE GRID'!E141-('WORKING WHOLESALE GRID'!E141*'READ THIS FIRST'!$F$3)</f>
        <v>2.4500000000000011</v>
      </c>
      <c r="H101" s="3">
        <f>'WORKING WHOLESALE GRID'!F141-('WORKING WHOLESALE GRID'!F141*'READ THIS FIRST'!$F$3)</f>
        <v>3.2500000000000018</v>
      </c>
    </row>
    <row r="102" spans="2:8" hidden="1" x14ac:dyDescent="0.35">
      <c r="B102" s="572"/>
      <c r="C102" s="24">
        <v>500</v>
      </c>
      <c r="D102" s="6">
        <v>0</v>
      </c>
      <c r="E102" s="3">
        <f>'WORKING WHOLESALE GRID'!C142-('WORKING WHOLESALE GRID'!C142*'READ THIS FIRST'!$F$3)</f>
        <v>0.80000000000000027</v>
      </c>
      <c r="F102" s="3">
        <f>'WORKING WHOLESALE GRID'!D142-('WORKING WHOLESALE GRID'!D142*'READ THIS FIRST'!$F$3)</f>
        <v>1.5500000000000007</v>
      </c>
      <c r="G102" s="3">
        <f>'WORKING WHOLESALE GRID'!E142-('WORKING WHOLESALE GRID'!E142*'READ THIS FIRST'!$F$3)</f>
        <v>2.3000000000000007</v>
      </c>
      <c r="H102" s="3">
        <f>'WORKING WHOLESALE GRID'!F142-('WORKING WHOLESALE GRID'!F142*'READ THIS FIRST'!$F$3)</f>
        <v>3.0500000000000016</v>
      </c>
    </row>
    <row r="103" spans="2:8" hidden="1" x14ac:dyDescent="0.35">
      <c r="B103" s="572"/>
      <c r="C103" s="24">
        <v>750</v>
      </c>
      <c r="D103" s="6">
        <v>0</v>
      </c>
      <c r="E103" s="3">
        <f>'WORKING WHOLESALE GRID'!C143-('WORKING WHOLESALE GRID'!C143*'READ THIS FIRST'!$F$3)</f>
        <v>0.75000000000000022</v>
      </c>
      <c r="F103" s="3">
        <f>'WORKING WHOLESALE GRID'!D143-('WORKING WHOLESALE GRID'!D143*'READ THIS FIRST'!$F$3)</f>
        <v>1.4500000000000004</v>
      </c>
      <c r="G103" s="3">
        <f>'WORKING WHOLESALE GRID'!E143-('WORKING WHOLESALE GRID'!E143*'READ THIS FIRST'!$F$3)</f>
        <v>2.1500000000000008</v>
      </c>
      <c r="H103" s="3">
        <f>'WORKING WHOLESALE GRID'!F143-('WORKING WHOLESALE GRID'!F143*'READ THIS FIRST'!$F$3)</f>
        <v>2.8500000000000014</v>
      </c>
    </row>
    <row r="104" spans="2:8" hidden="1" x14ac:dyDescent="0.35">
      <c r="B104" s="572"/>
      <c r="C104" s="34">
        <v>1000</v>
      </c>
      <c r="D104" s="403">
        <v>0</v>
      </c>
      <c r="E104" s="3">
        <f>'WORKING WHOLESALE GRID'!C144-('WORKING WHOLESALE GRID'!C144*'READ THIS FIRST'!$F$3)</f>
        <v>0.70000000000000018</v>
      </c>
      <c r="F104" s="3">
        <f>'WORKING WHOLESALE GRID'!D144-('WORKING WHOLESALE GRID'!D144*'READ THIS FIRST'!$F$3)</f>
        <v>1.3500000000000005</v>
      </c>
      <c r="G104" s="3">
        <f>'WORKING WHOLESALE GRID'!E144-('WORKING WHOLESALE GRID'!E144*'READ THIS FIRST'!$F$3)</f>
        <v>2.0000000000000009</v>
      </c>
      <c r="H104" s="3">
        <f>'WORKING WHOLESALE GRID'!F144-('WORKING WHOLESALE GRID'!F144*'READ THIS FIRST'!$F$3)</f>
        <v>2.6500000000000012</v>
      </c>
    </row>
    <row r="105" spans="2:8" hidden="1" x14ac:dyDescent="0.35">
      <c r="B105" s="572"/>
      <c r="C105" s="34">
        <v>2500</v>
      </c>
      <c r="D105" s="403">
        <v>0</v>
      </c>
      <c r="E105" s="3">
        <f>'WORKING WHOLESALE GRID'!C145-('WORKING WHOLESALE GRID'!C145*'READ THIS FIRST'!$F$3)</f>
        <v>0.65000000000000013</v>
      </c>
      <c r="F105" s="3">
        <f>'WORKING WHOLESALE GRID'!D145-('WORKING WHOLESALE GRID'!D145*'READ THIS FIRST'!$F$3)</f>
        <v>1.2500000000000002</v>
      </c>
      <c r="G105" s="3">
        <f>'WORKING WHOLESALE GRID'!E145-('WORKING WHOLESALE GRID'!E145*'READ THIS FIRST'!$F$3)</f>
        <v>1.8500000000000005</v>
      </c>
      <c r="H105" s="3">
        <f>'WORKING WHOLESALE GRID'!F145-('WORKING WHOLESALE GRID'!F145*'READ THIS FIRST'!$F$3)</f>
        <v>2.4500000000000006</v>
      </c>
    </row>
    <row r="106" spans="2:8" hidden="1" x14ac:dyDescent="0.35">
      <c r="B106" s="572"/>
      <c r="C106" s="34">
        <v>5000</v>
      </c>
      <c r="D106" s="403">
        <v>0</v>
      </c>
      <c r="E106" s="3">
        <f>'WORKING WHOLESALE GRID'!C146-('WORKING WHOLESALE GRID'!C146*'READ THIS FIRST'!$F$3)</f>
        <v>0.60000000000000009</v>
      </c>
      <c r="F106" s="3">
        <f>'WORKING WHOLESALE GRID'!D146-('WORKING WHOLESALE GRID'!D146*'READ THIS FIRST'!$F$3)</f>
        <v>1.1500000000000001</v>
      </c>
      <c r="G106" s="3">
        <f>'WORKING WHOLESALE GRID'!E146-('WORKING WHOLESALE GRID'!E146*'READ THIS FIRST'!$F$3)</f>
        <v>1.7000000000000002</v>
      </c>
      <c r="H106" s="3">
        <f>'WORKING WHOLESALE GRID'!F146-('WORKING WHOLESALE GRID'!F146*'READ THIS FIRST'!$F$3)</f>
        <v>2.2500000000000004</v>
      </c>
    </row>
    <row r="107" spans="2:8" hidden="1" x14ac:dyDescent="0.35">
      <c r="B107" s="572"/>
      <c r="C107" s="34">
        <v>7500</v>
      </c>
      <c r="D107" s="403">
        <v>0</v>
      </c>
      <c r="E107" s="3">
        <f>'WORKING WHOLESALE GRID'!C147-('WORKING WHOLESALE GRID'!C147*'READ THIS FIRST'!$F$3)</f>
        <v>0.55000000000000004</v>
      </c>
      <c r="F107" s="3">
        <f>'WORKING WHOLESALE GRID'!D147-('WORKING WHOLESALE GRID'!D147*'READ THIS FIRST'!$F$3)</f>
        <v>1.05</v>
      </c>
      <c r="G107" s="3">
        <f>'WORKING WHOLESALE GRID'!E147-('WORKING WHOLESALE GRID'!E147*'READ THIS FIRST'!$F$3)</f>
        <v>1.55</v>
      </c>
      <c r="H107" s="3">
        <f>'WORKING WHOLESALE GRID'!F147-('WORKING WHOLESALE GRID'!F147*'READ THIS FIRST'!$F$3)</f>
        <v>2.0500000000000003</v>
      </c>
    </row>
    <row r="108" spans="2:8" hidden="1" x14ac:dyDescent="0.35">
      <c r="B108" s="572"/>
      <c r="C108" s="34">
        <v>10000</v>
      </c>
      <c r="D108" s="403">
        <v>0</v>
      </c>
      <c r="E108" s="3">
        <f>'WORKING WHOLESALE GRID'!C148-('WORKING WHOLESALE GRID'!C148*'READ THIS FIRST'!$F$3)</f>
        <v>0.5</v>
      </c>
      <c r="F108" s="3">
        <f>'WORKING WHOLESALE GRID'!D148-('WORKING WHOLESALE GRID'!D148*'READ THIS FIRST'!$F$3)</f>
        <v>0.95</v>
      </c>
      <c r="G108" s="3">
        <f>'WORKING WHOLESALE GRID'!E148-('WORKING WHOLESALE GRID'!E148*'READ THIS FIRST'!$F$3)</f>
        <v>1.4</v>
      </c>
      <c r="H108" s="3">
        <f>'WORKING WHOLESALE GRID'!F148-('WORKING WHOLESALE GRID'!F148*'READ THIS FIRST'!$F$3)</f>
        <v>1.8499999999999999</v>
      </c>
    </row>
    <row r="109" spans="2:8" ht="29" hidden="1" x14ac:dyDescent="0.35">
      <c r="B109" s="572"/>
      <c r="C109" s="36" t="s">
        <v>79</v>
      </c>
      <c r="D109" s="404">
        <v>0</v>
      </c>
      <c r="E109" s="3">
        <f>'WORKING WHOLESALE GRID'!C149-('WORKING WHOLESALE GRID'!C149*'READ THIS FIRST'!$F$3)</f>
        <v>46.429500000000004</v>
      </c>
      <c r="F109" s="3">
        <f>'WORKING WHOLESALE GRID'!D149-('WORKING WHOLESALE GRID'!D149*'READ THIS FIRST'!$F$3)</f>
        <v>92.859000000000009</v>
      </c>
      <c r="G109" s="3">
        <f>'WORKING WHOLESALE GRID'!E149-('WORKING WHOLESALE GRID'!E149*'READ THIS FIRST'!$F$3)</f>
        <v>139.2885</v>
      </c>
      <c r="H109" s="3">
        <f>'WORKING WHOLESALE GRID'!F149-('WORKING WHOLESALE GRID'!F149*'READ THIS FIRST'!$F$3)</f>
        <v>185.71800000000002</v>
      </c>
    </row>
    <row r="110" spans="2:8" hidden="1" x14ac:dyDescent="0.35">
      <c r="B110" s="572"/>
      <c r="C110" s="46" t="s">
        <v>500</v>
      </c>
      <c r="D110" s="403">
        <v>0</v>
      </c>
      <c r="E110" s="3">
        <f>'WORKING WHOLESALE GRID'!C150-('WORKING WHOLESALE GRID'!C150*'READ THIS FIRST'!$F$3)</f>
        <v>23.214750000000002</v>
      </c>
      <c r="F110" s="3">
        <f>'WORKING WHOLESALE GRID'!D150-('WORKING WHOLESALE GRID'!D150*'READ THIS FIRST'!$F$3)</f>
        <v>46.429500000000004</v>
      </c>
      <c r="G110" s="3">
        <f>'WORKING WHOLESALE GRID'!E150-('WORKING WHOLESALE GRID'!E150*'READ THIS FIRST'!$F$3)</f>
        <v>69.64425</v>
      </c>
      <c r="H110" s="3">
        <f>'WORKING WHOLESALE GRID'!F150-('WORKING WHOLESALE GRID'!F150*'READ THIS FIRST'!$F$3)</f>
        <v>92.859000000000009</v>
      </c>
    </row>
    <row r="111" spans="2:8" ht="29" hidden="1" x14ac:dyDescent="0.35">
      <c r="B111" s="572"/>
      <c r="C111" s="52" t="s">
        <v>919</v>
      </c>
      <c r="D111" s="52">
        <v>0</v>
      </c>
      <c r="E111" s="3">
        <f>'WORKING WHOLESALE GRID'!C151-('WORKING WHOLESALE GRID'!C151*'READ THIS FIRST'!$F$3)</f>
        <v>0</v>
      </c>
      <c r="F111" s="3">
        <f>'WORKING WHOLESALE GRID'!D151-('WORKING WHOLESALE GRID'!D151*'READ THIS FIRST'!$F$3)</f>
        <v>0</v>
      </c>
      <c r="G111" s="3">
        <f>'WORKING WHOLESALE GRID'!E151-('WORKING WHOLESALE GRID'!E151*'READ THIS FIRST'!$F$3)</f>
        <v>0</v>
      </c>
      <c r="H111" s="3">
        <f>'WORKING WHOLESALE GRID'!F151-('WORKING WHOLESALE GRID'!F151*'READ THIS FIRST'!$F$3)</f>
        <v>0</v>
      </c>
    </row>
    <row r="112" spans="2:8" hidden="1" x14ac:dyDescent="0.35"/>
    <row r="113" spans="2:29" ht="10.5" hidden="1" customHeight="1" x14ac:dyDescent="0.35">
      <c r="B113" s="153"/>
      <c r="C113" s="154"/>
      <c r="D113" s="154"/>
      <c r="E113" s="154"/>
      <c r="F113" s="155"/>
      <c r="G113" s="155"/>
      <c r="H113" s="155"/>
      <c r="I113" s="155"/>
      <c r="J113" s="155"/>
      <c r="K113" s="155"/>
      <c r="L113" s="155"/>
      <c r="M113" s="155"/>
      <c r="N113" s="155"/>
      <c r="O113" s="155"/>
      <c r="P113" s="77"/>
      <c r="Q113" s="77"/>
      <c r="R113" s="156"/>
      <c r="S113" s="78"/>
      <c r="T113" s="78"/>
      <c r="U113" s="78"/>
      <c r="V113" s="78"/>
      <c r="W113" s="78"/>
      <c r="X113" s="78"/>
      <c r="Y113" s="78"/>
      <c r="Z113" s="85"/>
      <c r="AA113" s="79"/>
    </row>
    <row r="114" spans="2:29" ht="24" hidden="1" customHeight="1" x14ac:dyDescent="0.35">
      <c r="B114" s="662" t="s">
        <v>388</v>
      </c>
      <c r="C114" s="169"/>
      <c r="D114" s="157"/>
      <c r="E114" s="157"/>
      <c r="F114" s="158" t="e">
        <f>#REF!</f>
        <v>#REF!</v>
      </c>
      <c r="G114" s="158" t="e">
        <f>#REF!</f>
        <v>#REF!</v>
      </c>
      <c r="H114" s="158" t="e">
        <f>#REF!</f>
        <v>#REF!</v>
      </c>
      <c r="I114" s="158" t="e">
        <f>#REF!</f>
        <v>#REF!</v>
      </c>
      <c r="J114" s="158"/>
      <c r="K114" s="158" t="e">
        <f>#REF!</f>
        <v>#REF!</v>
      </c>
      <c r="L114" s="158" t="e">
        <f>#REF!</f>
        <v>#REF!</v>
      </c>
      <c r="M114" s="158"/>
      <c r="N114" s="158"/>
      <c r="O114" s="158"/>
      <c r="P114" s="76"/>
      <c r="Q114" s="76"/>
      <c r="R114" s="146"/>
      <c r="X114" s="567" t="s">
        <v>389</v>
      </c>
      <c r="Y114" s="567"/>
      <c r="Z114" s="567"/>
      <c r="AA114" s="79"/>
    </row>
    <row r="115" spans="2:29" ht="24" hidden="1" customHeight="1" x14ac:dyDescent="0.35">
      <c r="B115" s="662"/>
      <c r="C115" s="169"/>
      <c r="D115" s="157"/>
      <c r="E115" s="159" t="s">
        <v>390</v>
      </c>
      <c r="F115" s="80" t="e">
        <f>INDEX(PRINTPRICE,MATCH(#REF!,PRINTQTY,1),MATCH(#REF!,PRINTCOLOURS,0))</f>
        <v>#REF!</v>
      </c>
      <c r="G115" s="80" t="e">
        <f>INDEX(PRINTPRICE,MATCH(#REF!,PRINTQTY,1),MATCH(#REF!,PRINTCOLOURS,0))</f>
        <v>#REF!</v>
      </c>
      <c r="H115" s="80" t="e">
        <f>INDEX(PRINTPRICE,MATCH(#REF!,PRINTQTY,1),MATCH(#REF!,PRINTCOLOURS,0))</f>
        <v>#REF!</v>
      </c>
      <c r="I115" s="80" t="e">
        <f>INDEX(PRINTPRICE,MATCH(#REF!,PRINTQTY,1),MATCH(#REF!,PRINTCOLOURS,0))</f>
        <v>#REF!</v>
      </c>
      <c r="J115" s="80"/>
      <c r="K115" s="80" t="e">
        <f>INDEX(PRINTPRICE,MATCH(#REF!,PRINTQTY,1),MATCH(#REF!,PRINTCOLOURS,0))</f>
        <v>#REF!</v>
      </c>
      <c r="L115" s="80" t="e">
        <f>INDEX(PRINTPRICE,MATCH(#REF!,PRINTQTY,1),MATCH(#REF!,PRINTCOLOURS,0))</f>
        <v>#REF!</v>
      </c>
      <c r="M115" s="80"/>
      <c r="N115" s="80"/>
      <c r="O115" s="80"/>
      <c r="P115" s="81"/>
      <c r="Q115" s="81"/>
      <c r="R115" s="146"/>
      <c r="S115" t="s">
        <v>391</v>
      </c>
      <c r="T115" t="s">
        <v>392</v>
      </c>
      <c r="U115" t="s">
        <v>393</v>
      </c>
      <c r="V115" t="s">
        <v>394</v>
      </c>
      <c r="W115" t="s">
        <v>395</v>
      </c>
      <c r="Z115" t="s">
        <v>396</v>
      </c>
      <c r="AA115" s="79"/>
    </row>
    <row r="116" spans="2:29" ht="24" hidden="1" customHeight="1" x14ac:dyDescent="0.35">
      <c r="B116" s="662"/>
      <c r="C116" s="169"/>
      <c r="D116" s="157"/>
      <c r="E116" s="159" t="s">
        <v>386</v>
      </c>
      <c r="F116" s="160" t="e">
        <f>F115+F117/#REF!</f>
        <v>#REF!</v>
      </c>
      <c r="G116" s="160" t="e">
        <f>G115+G117/#REF!</f>
        <v>#REF!</v>
      </c>
      <c r="H116" s="160" t="e">
        <f>H115+H117/#REF!</f>
        <v>#REF!</v>
      </c>
      <c r="I116" s="160" t="e">
        <f>I115+I117/#REF!</f>
        <v>#REF!</v>
      </c>
      <c r="J116" s="160"/>
      <c r="K116" s="160" t="e">
        <f>K115+K117/#REF!</f>
        <v>#REF!</v>
      </c>
      <c r="L116" s="160" t="e">
        <f>L115+L117/#REF!</f>
        <v>#REF!</v>
      </c>
      <c r="M116" s="160"/>
      <c r="N116" s="160"/>
      <c r="O116" s="160"/>
      <c r="P116" s="76"/>
      <c r="Q116" s="76"/>
      <c r="R116" s="146"/>
      <c r="S116" t="s">
        <v>72</v>
      </c>
      <c r="T116" t="s">
        <v>81</v>
      </c>
      <c r="U116" t="s">
        <v>397</v>
      </c>
      <c r="V116" t="s">
        <v>365</v>
      </c>
      <c r="W116" t="s">
        <v>379</v>
      </c>
      <c r="X116" t="s">
        <v>14</v>
      </c>
      <c r="Y116" t="s">
        <v>81</v>
      </c>
      <c r="Z116" t="s">
        <v>398</v>
      </c>
      <c r="AA116" s="79"/>
    </row>
    <row r="117" spans="2:29" ht="24" hidden="1" customHeight="1" x14ac:dyDescent="0.35">
      <c r="B117" s="662"/>
      <c r="C117" s="169"/>
      <c r="D117" s="157"/>
      <c r="E117" s="159" t="s">
        <v>385</v>
      </c>
      <c r="F117" s="80" t="e">
        <f>#REF!+#REF!</f>
        <v>#REF!</v>
      </c>
      <c r="G117" s="80" t="e">
        <f>#REF!+#REF!</f>
        <v>#REF!</v>
      </c>
      <c r="H117" s="80" t="e">
        <f>#REF!+#REF!</f>
        <v>#REF!</v>
      </c>
      <c r="I117" s="80" t="e">
        <f>#REF!+#REF!</f>
        <v>#REF!</v>
      </c>
      <c r="J117" s="80"/>
      <c r="K117" s="80" t="e">
        <f>#REF!+#REF!</f>
        <v>#REF!</v>
      </c>
      <c r="L117" s="80" t="e">
        <f>#REF!+#REF!</f>
        <v>#REF!</v>
      </c>
      <c r="M117" s="80"/>
      <c r="N117" s="80"/>
      <c r="O117" s="80"/>
      <c r="P117" s="76"/>
      <c r="Q117" s="76"/>
      <c r="R117" s="146"/>
      <c r="S117" t="s">
        <v>12</v>
      </c>
      <c r="T117" t="s">
        <v>82</v>
      </c>
      <c r="U117" t="s">
        <v>365</v>
      </c>
      <c r="V117" t="s">
        <v>399</v>
      </c>
      <c r="W117" t="s">
        <v>380</v>
      </c>
      <c r="X117" t="s">
        <v>15</v>
      </c>
      <c r="Y117" t="s">
        <v>82</v>
      </c>
      <c r="Z117" t="s">
        <v>377</v>
      </c>
      <c r="AA117" s="79"/>
    </row>
    <row r="118" spans="2:29" ht="24" hidden="1" customHeight="1" x14ac:dyDescent="0.35">
      <c r="B118" s="662"/>
      <c r="C118" s="169"/>
      <c r="D118" s="157"/>
      <c r="E118" s="159" t="s">
        <v>400</v>
      </c>
      <c r="F118" s="160" t="e">
        <f>F115*#REF!</f>
        <v>#REF!</v>
      </c>
      <c r="G118" s="160" t="e">
        <f>G115*#REF!</f>
        <v>#REF!</v>
      </c>
      <c r="H118" s="160" t="e">
        <f>H115*#REF!</f>
        <v>#REF!</v>
      </c>
      <c r="I118" s="160" t="e">
        <f>I115*#REF!</f>
        <v>#REF!</v>
      </c>
      <c r="J118" s="160"/>
      <c r="K118" s="160" t="e">
        <f>K115*#REF!</f>
        <v>#REF!</v>
      </c>
      <c r="L118" s="160" t="e">
        <f>L115*#REF!</f>
        <v>#REF!</v>
      </c>
      <c r="M118" s="160"/>
      <c r="N118" s="160"/>
      <c r="O118" s="160"/>
      <c r="R118" s="146"/>
      <c r="S118" t="s">
        <v>13</v>
      </c>
      <c r="T118" t="s">
        <v>83</v>
      </c>
      <c r="U118" t="s">
        <v>368</v>
      </c>
      <c r="Y118" t="s">
        <v>83</v>
      </c>
      <c r="Z118" t="s">
        <v>401</v>
      </c>
      <c r="AA118" s="1"/>
      <c r="AB118" s="1"/>
    </row>
    <row r="119" spans="2:29" s="1" customFormat="1" ht="24" hidden="1" customHeight="1" x14ac:dyDescent="0.35">
      <c r="B119" s="662"/>
      <c r="C119" s="169"/>
      <c r="D119" s="157"/>
      <c r="E119" s="159" t="s">
        <v>387</v>
      </c>
      <c r="F119" s="160" t="e">
        <f t="shared" ref="F119:L119" si="11">F118+F117</f>
        <v>#REF!</v>
      </c>
      <c r="G119" s="160" t="e">
        <f t="shared" si="11"/>
        <v>#REF!</v>
      </c>
      <c r="H119" s="160" t="e">
        <f t="shared" si="11"/>
        <v>#REF!</v>
      </c>
      <c r="I119" s="160" t="e">
        <f t="shared" si="11"/>
        <v>#REF!</v>
      </c>
      <c r="J119" s="160"/>
      <c r="K119" s="160" t="e">
        <f t="shared" si="11"/>
        <v>#REF!</v>
      </c>
      <c r="L119" s="160" t="e">
        <f t="shared" si="11"/>
        <v>#REF!</v>
      </c>
      <c r="M119" s="160"/>
      <c r="N119" s="160"/>
      <c r="O119" s="160"/>
      <c r="R119" s="161"/>
      <c r="S119" t="s">
        <v>14</v>
      </c>
      <c r="T119" t="s">
        <v>84</v>
      </c>
      <c r="U119" t="s">
        <v>408</v>
      </c>
      <c r="V119"/>
      <c r="W119"/>
      <c r="X119"/>
      <c r="Y119" t="s">
        <v>84</v>
      </c>
      <c r="Z119"/>
    </row>
    <row r="120" spans="2:29" s="1" customFormat="1" ht="24" hidden="1" customHeight="1" x14ac:dyDescent="0.35">
      <c r="B120" s="662"/>
      <c r="C120" s="169"/>
      <c r="D120" s="157"/>
      <c r="E120" s="159" t="s">
        <v>403</v>
      </c>
      <c r="F120" s="160">
        <v>4.6160578920039219</v>
      </c>
      <c r="G120" s="160">
        <v>4.6160578920039219</v>
      </c>
      <c r="H120" s="160">
        <v>4.6160578920039219</v>
      </c>
      <c r="I120" s="160">
        <v>0</v>
      </c>
      <c r="J120" s="160"/>
      <c r="K120" s="160">
        <v>0</v>
      </c>
      <c r="L120" s="160">
        <v>0</v>
      </c>
      <c r="M120" s="160"/>
      <c r="N120" s="160"/>
      <c r="O120" s="160"/>
      <c r="R120" s="161"/>
      <c r="S120" t="s">
        <v>15</v>
      </c>
      <c r="T120" t="s">
        <v>85</v>
      </c>
      <c r="U120" t="s">
        <v>402</v>
      </c>
      <c r="V120"/>
      <c r="W120"/>
      <c r="X120"/>
      <c r="Y120" t="s">
        <v>85</v>
      </c>
      <c r="Z120"/>
    </row>
    <row r="121" spans="2:29" s="1" customFormat="1" ht="24" hidden="1" customHeight="1" x14ac:dyDescent="0.35">
      <c r="B121" s="662"/>
      <c r="C121" s="169"/>
      <c r="D121" s="162"/>
      <c r="E121" s="159" t="s">
        <v>405</v>
      </c>
      <c r="F121" s="163">
        <v>6.7589221777182074</v>
      </c>
      <c r="G121" s="163">
        <v>5.3303614634324932</v>
      </c>
      <c r="H121" s="163">
        <v>4.6160578920039219</v>
      </c>
      <c r="I121" s="163">
        <v>0</v>
      </c>
      <c r="J121" s="163"/>
      <c r="K121" s="163">
        <v>0</v>
      </c>
      <c r="L121" s="163">
        <v>0</v>
      </c>
      <c r="M121" s="163"/>
      <c r="N121" s="163"/>
      <c r="O121" s="163"/>
      <c r="R121" s="161"/>
      <c r="S121" t="s">
        <v>16</v>
      </c>
      <c r="T121" t="s">
        <v>86</v>
      </c>
      <c r="U121" t="s">
        <v>404</v>
      </c>
      <c r="V121"/>
      <c r="W121"/>
      <c r="X121"/>
      <c r="Y121" t="s">
        <v>86</v>
      </c>
      <c r="Z121"/>
      <c r="AA121"/>
      <c r="AB121"/>
    </row>
    <row r="122" spans="2:29" ht="34.5" hidden="1" customHeight="1" x14ac:dyDescent="0.35">
      <c r="B122" s="662"/>
      <c r="C122" s="169"/>
      <c r="D122" s="162"/>
      <c r="E122" s="159" t="s">
        <v>406</v>
      </c>
      <c r="F122" s="163">
        <v>461.60578920039217</v>
      </c>
      <c r="G122" s="163">
        <v>461.60578920039217</v>
      </c>
      <c r="H122" s="163">
        <v>461.60578920039217</v>
      </c>
      <c r="I122" s="163">
        <v>0</v>
      </c>
      <c r="J122" s="163"/>
      <c r="K122" s="163">
        <v>0</v>
      </c>
      <c r="L122" s="163">
        <v>0</v>
      </c>
      <c r="M122" s="163"/>
      <c r="N122" s="163"/>
      <c r="O122" s="163"/>
      <c r="T122" t="s">
        <v>87</v>
      </c>
    </row>
    <row r="123" spans="2:29" ht="34.5" hidden="1" customHeight="1" x14ac:dyDescent="0.35">
      <c r="B123" s="662"/>
      <c r="C123" s="169"/>
      <c r="D123" s="162"/>
      <c r="E123" s="159" t="s">
        <v>407</v>
      </c>
      <c r="F123" s="163">
        <v>675.89221777182081</v>
      </c>
      <c r="G123" s="163">
        <v>533.03614634324924</v>
      </c>
      <c r="H123" s="163">
        <v>461.60578920039217</v>
      </c>
      <c r="I123" s="163">
        <v>0</v>
      </c>
      <c r="J123" s="163"/>
      <c r="K123" s="163">
        <v>0</v>
      </c>
      <c r="L123" s="163">
        <v>0</v>
      </c>
      <c r="M123" s="163"/>
      <c r="N123" s="163"/>
      <c r="O123" s="163"/>
      <c r="T123" t="s">
        <v>88</v>
      </c>
    </row>
    <row r="124" spans="2:29" ht="34.5" hidden="1" customHeight="1" x14ac:dyDescent="0.35">
      <c r="B124" s="662"/>
      <c r="C124" s="169"/>
      <c r="D124" s="162"/>
      <c r="E124" s="159"/>
      <c r="F124" s="163"/>
      <c r="G124" s="163"/>
      <c r="H124" s="163"/>
      <c r="I124" s="163"/>
      <c r="J124" s="163"/>
      <c r="K124" s="163"/>
      <c r="L124" s="163"/>
      <c r="M124" s="163"/>
      <c r="N124" s="163"/>
      <c r="O124" s="163"/>
      <c r="T124" t="s">
        <v>89</v>
      </c>
      <c r="V124" s="164" t="s">
        <v>12</v>
      </c>
      <c r="W124" s="164" t="s">
        <v>13</v>
      </c>
      <c r="X124" s="164" t="s">
        <v>14</v>
      </c>
      <c r="Y124" s="164" t="s">
        <v>15</v>
      </c>
      <c r="Z124" s="165" t="s">
        <v>16</v>
      </c>
      <c r="AA124" s="166" t="s">
        <v>72</v>
      </c>
      <c r="AB124" s="164"/>
      <c r="AC124" s="166"/>
    </row>
    <row r="125" spans="2:29" ht="34.5" hidden="1" customHeight="1" x14ac:dyDescent="0.35">
      <c r="B125" s="662"/>
      <c r="C125" s="332"/>
      <c r="D125" s="162"/>
      <c r="E125" s="159"/>
      <c r="F125" s="163"/>
      <c r="G125" s="163"/>
      <c r="H125" s="163"/>
      <c r="I125" s="163"/>
      <c r="J125" s="163"/>
      <c r="K125" s="163"/>
      <c r="L125" s="163"/>
      <c r="M125" s="163"/>
      <c r="N125" s="163"/>
      <c r="O125" s="163"/>
      <c r="T125" t="s">
        <v>90</v>
      </c>
      <c r="U125" t="s">
        <v>379</v>
      </c>
      <c r="V125">
        <v>0</v>
      </c>
      <c r="W125">
        <v>0</v>
      </c>
      <c r="X125">
        <v>0</v>
      </c>
      <c r="Y125">
        <v>0</v>
      </c>
      <c r="Z125">
        <v>0</v>
      </c>
      <c r="AA125">
        <v>0</v>
      </c>
    </row>
    <row r="126" spans="2:29" ht="34.5" hidden="1" customHeight="1" x14ac:dyDescent="0.35">
      <c r="B126" s="662"/>
      <c r="C126" s="332"/>
      <c r="D126" s="157"/>
      <c r="E126" s="159"/>
      <c r="F126" s="160"/>
      <c r="G126" s="160"/>
      <c r="H126" s="160"/>
      <c r="I126" s="160"/>
      <c r="J126" s="160"/>
      <c r="K126" s="160"/>
      <c r="L126" s="160"/>
      <c r="M126" s="160"/>
      <c r="N126" s="160"/>
      <c r="O126" s="160"/>
      <c r="U126" t="s">
        <v>380</v>
      </c>
      <c r="V126" s="167">
        <f>AU147</f>
        <v>27.859000000000002</v>
      </c>
      <c r="W126" s="167">
        <f>CT147</f>
        <v>37.141000000000005</v>
      </c>
      <c r="X126" s="167">
        <f>ES147</f>
        <v>46.429500000000004</v>
      </c>
      <c r="Y126" s="167">
        <f>GR147</f>
        <v>60.359000000000002</v>
      </c>
      <c r="Z126" s="167">
        <f>IQ147</f>
        <v>83.570499999999996</v>
      </c>
      <c r="AA126" s="167">
        <v>0</v>
      </c>
      <c r="AB126" s="167"/>
    </row>
    <row r="127" spans="2:29" ht="34.5" hidden="1" customHeight="1" x14ac:dyDescent="0.35">
      <c r="B127" s="662"/>
      <c r="C127" s="332"/>
      <c r="D127" s="162"/>
      <c r="E127" s="159"/>
      <c r="F127" s="163"/>
      <c r="G127" s="163"/>
      <c r="H127" s="163"/>
      <c r="I127" s="163"/>
      <c r="J127" s="163"/>
      <c r="K127" s="163"/>
      <c r="L127" s="163"/>
      <c r="M127" s="163"/>
      <c r="N127" s="163"/>
      <c r="O127" s="163"/>
    </row>
    <row r="128" spans="2:29" hidden="1" x14ac:dyDescent="0.35"/>
    <row r="129" spans="2:309" hidden="1" x14ac:dyDescent="0.35"/>
    <row r="130" spans="2:309" s="6" customFormat="1" ht="45" hidden="1" customHeight="1" x14ac:dyDescent="0.35">
      <c r="B130" s="9"/>
      <c r="C130" s="10"/>
      <c r="D130" s="11" t="s">
        <v>26</v>
      </c>
      <c r="E130" s="11" t="s">
        <v>459</v>
      </c>
      <c r="F130" s="12" t="s">
        <v>460</v>
      </c>
      <c r="G130" s="13" t="s">
        <v>461</v>
      </c>
      <c r="H130" s="13" t="s">
        <v>462</v>
      </c>
      <c r="I130" s="13" t="s">
        <v>463</v>
      </c>
      <c r="J130" s="13"/>
      <c r="K130" s="13" t="s">
        <v>464</v>
      </c>
      <c r="L130" s="13" t="s">
        <v>465</v>
      </c>
      <c r="M130" s="13" t="s">
        <v>466</v>
      </c>
      <c r="N130" s="13" t="s">
        <v>467</v>
      </c>
      <c r="O130" s="13" t="s">
        <v>468</v>
      </c>
      <c r="P130" s="13" t="s">
        <v>469</v>
      </c>
      <c r="Q130" s="13" t="s">
        <v>470</v>
      </c>
      <c r="R130" s="13" t="s">
        <v>471</v>
      </c>
      <c r="S130" s="13" t="s">
        <v>472</v>
      </c>
      <c r="T130" s="13" t="s">
        <v>473</v>
      </c>
      <c r="U130" s="13" t="s">
        <v>474</v>
      </c>
      <c r="V130" s="13" t="s">
        <v>475</v>
      </c>
      <c r="W130" s="13" t="s">
        <v>476</v>
      </c>
      <c r="X130" s="13" t="s">
        <v>477</v>
      </c>
      <c r="Y130" s="13" t="s">
        <v>478</v>
      </c>
      <c r="Z130" s="13" t="s">
        <v>479</v>
      </c>
      <c r="AA130" s="13" t="s">
        <v>480</v>
      </c>
      <c r="AB130" s="13" t="s">
        <v>481</v>
      </c>
      <c r="AC130" s="13" t="s">
        <v>482</v>
      </c>
      <c r="AD130" s="13" t="s">
        <v>483</v>
      </c>
      <c r="AE130" s="13" t="s">
        <v>484</v>
      </c>
      <c r="AF130" s="13" t="s">
        <v>485</v>
      </c>
      <c r="AG130" s="13" t="s">
        <v>486</v>
      </c>
      <c r="AH130" s="13" t="s">
        <v>487</v>
      </c>
      <c r="AI130" s="13" t="s">
        <v>488</v>
      </c>
      <c r="AJ130" s="13" t="s">
        <v>489</v>
      </c>
      <c r="AK130" s="13" t="s">
        <v>490</v>
      </c>
      <c r="AL130" s="13" t="s">
        <v>491</v>
      </c>
      <c r="AM130" s="13" t="s">
        <v>492</v>
      </c>
      <c r="AN130" s="13" t="s">
        <v>493</v>
      </c>
      <c r="AO130" s="13" t="s">
        <v>494</v>
      </c>
      <c r="AP130" s="13" t="s">
        <v>495</v>
      </c>
      <c r="AQ130" s="13" t="s">
        <v>496</v>
      </c>
      <c r="AR130" s="13" t="s">
        <v>497</v>
      </c>
      <c r="AS130" s="13" t="s">
        <v>498</v>
      </c>
      <c r="AT130" s="13" t="s">
        <v>499</v>
      </c>
      <c r="AU130" s="11" t="s">
        <v>235</v>
      </c>
      <c r="AV130" s="12" t="s">
        <v>236</v>
      </c>
      <c r="AW130" s="13" t="s">
        <v>686</v>
      </c>
      <c r="AX130" s="13" t="s">
        <v>409</v>
      </c>
      <c r="AY130" s="13" t="s">
        <v>239</v>
      </c>
      <c r="AZ130" s="13" t="s">
        <v>240</v>
      </c>
      <c r="BA130" s="13" t="s">
        <v>539</v>
      </c>
      <c r="BB130" s="13" t="s">
        <v>607</v>
      </c>
      <c r="BC130" s="13" t="s">
        <v>574</v>
      </c>
      <c r="BD130" s="13" t="s">
        <v>643</v>
      </c>
      <c r="BE130" s="13" t="s">
        <v>503</v>
      </c>
      <c r="BF130" s="13" t="s">
        <v>540</v>
      </c>
      <c r="BG130" s="13" t="s">
        <v>608</v>
      </c>
      <c r="BH130" s="13" t="s">
        <v>575</v>
      </c>
      <c r="BI130" s="13" t="s">
        <v>644</v>
      </c>
      <c r="BJ130" s="13" t="s">
        <v>504</v>
      </c>
      <c r="BK130" s="13" t="s">
        <v>541</v>
      </c>
      <c r="BL130" s="13" t="s">
        <v>609</v>
      </c>
      <c r="BM130" s="13" t="s">
        <v>576</v>
      </c>
      <c r="BN130" s="13" t="s">
        <v>645</v>
      </c>
      <c r="BO130" s="13" t="s">
        <v>505</v>
      </c>
      <c r="BP130" s="13" t="s">
        <v>542</v>
      </c>
      <c r="BQ130" s="13" t="s">
        <v>610</v>
      </c>
      <c r="BR130" s="13" t="s">
        <v>693</v>
      </c>
      <c r="BS130" s="13" t="s">
        <v>646</v>
      </c>
      <c r="BT130" s="13" t="s">
        <v>506</v>
      </c>
      <c r="BU130" s="13" t="s">
        <v>543</v>
      </c>
      <c r="BV130" s="13" t="s">
        <v>611</v>
      </c>
      <c r="BW130" s="13" t="s">
        <v>577</v>
      </c>
      <c r="BX130" s="13" t="s">
        <v>647</v>
      </c>
      <c r="BY130" s="13" t="s">
        <v>507</v>
      </c>
      <c r="BZ130" s="13" t="s">
        <v>544</v>
      </c>
      <c r="CA130" s="13" t="s">
        <v>612</v>
      </c>
      <c r="CB130" s="13" t="s">
        <v>578</v>
      </c>
      <c r="CC130" s="13" t="s">
        <v>648</v>
      </c>
      <c r="CD130" s="13" t="s">
        <v>508</v>
      </c>
      <c r="CE130" s="13" t="s">
        <v>545</v>
      </c>
      <c r="CF130" s="13" t="s">
        <v>613</v>
      </c>
      <c r="CG130" s="13" t="s">
        <v>579</v>
      </c>
      <c r="CH130" s="13" t="s">
        <v>649</v>
      </c>
      <c r="CI130" s="13" t="s">
        <v>509</v>
      </c>
      <c r="CJ130" s="13" t="s">
        <v>546</v>
      </c>
      <c r="CK130" s="13" t="s">
        <v>614</v>
      </c>
      <c r="CL130" s="13" t="s">
        <v>580</v>
      </c>
      <c r="CM130" s="13" t="s">
        <v>650</v>
      </c>
      <c r="CN130" s="13" t="s">
        <v>510</v>
      </c>
      <c r="CO130" s="13" t="s">
        <v>547</v>
      </c>
      <c r="CP130" s="13" t="s">
        <v>615</v>
      </c>
      <c r="CQ130" s="13" t="s">
        <v>581</v>
      </c>
      <c r="CR130" s="13" t="s">
        <v>651</v>
      </c>
      <c r="CS130" s="13" t="s">
        <v>511</v>
      </c>
      <c r="CT130" s="86" t="s">
        <v>27</v>
      </c>
      <c r="CU130" s="87" t="s">
        <v>28</v>
      </c>
      <c r="CV130" s="88" t="s">
        <v>29</v>
      </c>
      <c r="CW130" s="88" t="s">
        <v>419</v>
      </c>
      <c r="CX130" s="88" t="s">
        <v>30</v>
      </c>
      <c r="CY130" s="88" t="s">
        <v>31</v>
      </c>
      <c r="CZ130" s="88" t="s">
        <v>32</v>
      </c>
      <c r="DA130" s="88" t="s">
        <v>33</v>
      </c>
      <c r="DB130" s="88" t="s">
        <v>34</v>
      </c>
      <c r="DC130" s="88" t="s">
        <v>652</v>
      </c>
      <c r="DD130" s="88" t="s">
        <v>35</v>
      </c>
      <c r="DE130" s="88" t="s">
        <v>36</v>
      </c>
      <c r="DF130" s="88" t="s">
        <v>37</v>
      </c>
      <c r="DG130" s="88" t="s">
        <v>38</v>
      </c>
      <c r="DH130" s="88" t="s">
        <v>653</v>
      </c>
      <c r="DI130" s="88" t="s">
        <v>39</v>
      </c>
      <c r="DJ130" s="88" t="s">
        <v>40</v>
      </c>
      <c r="DK130" s="88" t="s">
        <v>41</v>
      </c>
      <c r="DL130" s="88" t="s">
        <v>42</v>
      </c>
      <c r="DM130" s="88" t="s">
        <v>654</v>
      </c>
      <c r="DN130" s="88" t="s">
        <v>43</v>
      </c>
      <c r="DO130" s="88" t="s">
        <v>44</v>
      </c>
      <c r="DP130" s="88" t="s">
        <v>45</v>
      </c>
      <c r="DQ130" s="88" t="s">
        <v>692</v>
      </c>
      <c r="DR130" s="88" t="s">
        <v>655</v>
      </c>
      <c r="DS130" s="88" t="s">
        <v>47</v>
      </c>
      <c r="DT130" s="88" t="s">
        <v>48</v>
      </c>
      <c r="DU130" s="88" t="s">
        <v>49</v>
      </c>
      <c r="DV130" s="88" t="s">
        <v>50</v>
      </c>
      <c r="DW130" s="88" t="s">
        <v>656</v>
      </c>
      <c r="DX130" s="88" t="s">
        <v>51</v>
      </c>
      <c r="DY130" s="88" t="s">
        <v>52</v>
      </c>
      <c r="DZ130" s="88" t="s">
        <v>53</v>
      </c>
      <c r="EA130" s="88" t="s">
        <v>54</v>
      </c>
      <c r="EB130" s="88" t="s">
        <v>694</v>
      </c>
      <c r="EC130" s="88" t="s">
        <v>55</v>
      </c>
      <c r="ED130" s="88" t="s">
        <v>56</v>
      </c>
      <c r="EE130" s="88" t="s">
        <v>57</v>
      </c>
      <c r="EF130" s="88" t="s">
        <v>58</v>
      </c>
      <c r="EG130" s="88" t="s">
        <v>657</v>
      </c>
      <c r="EH130" s="88" t="s">
        <v>59</v>
      </c>
      <c r="EI130" s="88" t="s">
        <v>60</v>
      </c>
      <c r="EJ130" s="88" t="s">
        <v>61</v>
      </c>
      <c r="EK130" s="88" t="s">
        <v>62</v>
      </c>
      <c r="EL130" s="88" t="s">
        <v>658</v>
      </c>
      <c r="EM130" s="88" t="s">
        <v>63</v>
      </c>
      <c r="EN130" s="88" t="s">
        <v>64</v>
      </c>
      <c r="EO130" s="88" t="s">
        <v>65</v>
      </c>
      <c r="EP130" s="88" t="s">
        <v>66</v>
      </c>
      <c r="EQ130" s="88" t="s">
        <v>659</v>
      </c>
      <c r="ER130" s="88" t="s">
        <v>67</v>
      </c>
      <c r="ES130" s="14" t="s">
        <v>687</v>
      </c>
      <c r="ET130" s="15" t="s">
        <v>278</v>
      </c>
      <c r="EU130" s="16" t="s">
        <v>279</v>
      </c>
      <c r="EV130" s="16" t="s">
        <v>429</v>
      </c>
      <c r="EW130" s="16" t="s">
        <v>280</v>
      </c>
      <c r="EX130" s="16" t="s">
        <v>281</v>
      </c>
      <c r="EY130" s="16" t="s">
        <v>548</v>
      </c>
      <c r="EZ130" s="16" t="s">
        <v>606</v>
      </c>
      <c r="FA130" s="16" t="s">
        <v>582</v>
      </c>
      <c r="FB130" s="16" t="s">
        <v>660</v>
      </c>
      <c r="FC130" s="16" t="s">
        <v>512</v>
      </c>
      <c r="FD130" s="16" t="s">
        <v>549</v>
      </c>
      <c r="FE130" s="16" t="s">
        <v>616</v>
      </c>
      <c r="FF130" s="16" t="s">
        <v>583</v>
      </c>
      <c r="FG130" s="16" t="s">
        <v>661</v>
      </c>
      <c r="FH130" s="16" t="s">
        <v>513</v>
      </c>
      <c r="FI130" s="16" t="s">
        <v>550</v>
      </c>
      <c r="FJ130" s="16" t="s">
        <v>617</v>
      </c>
      <c r="FK130" s="16" t="s">
        <v>584</v>
      </c>
      <c r="FL130" s="16" t="s">
        <v>662</v>
      </c>
      <c r="FM130" s="16" t="s">
        <v>514</v>
      </c>
      <c r="FN130" s="16" t="s">
        <v>551</v>
      </c>
      <c r="FO130" s="16" t="s">
        <v>618</v>
      </c>
      <c r="FP130" s="16" t="s">
        <v>642</v>
      </c>
      <c r="FQ130" s="16" t="s">
        <v>663</v>
      </c>
      <c r="FR130" s="16" t="s">
        <v>515</v>
      </c>
      <c r="FS130" s="16" t="s">
        <v>552</v>
      </c>
      <c r="FT130" s="16" t="s">
        <v>619</v>
      </c>
      <c r="FU130" s="16" t="s">
        <v>585</v>
      </c>
      <c r="FV130" s="16" t="s">
        <v>664</v>
      </c>
      <c r="FW130" s="16" t="s">
        <v>516</v>
      </c>
      <c r="FX130" s="16" t="s">
        <v>553</v>
      </c>
      <c r="FY130" s="16" t="s">
        <v>620</v>
      </c>
      <c r="FZ130" s="16" t="s">
        <v>586</v>
      </c>
      <c r="GA130" s="16" t="s">
        <v>665</v>
      </c>
      <c r="GB130" s="16" t="s">
        <v>517</v>
      </c>
      <c r="GC130" s="16" t="s">
        <v>554</v>
      </c>
      <c r="GD130" s="16" t="s">
        <v>621</v>
      </c>
      <c r="GE130" s="16" t="s">
        <v>587</v>
      </c>
      <c r="GF130" s="16" t="s">
        <v>666</v>
      </c>
      <c r="GG130" s="16" t="s">
        <v>518</v>
      </c>
      <c r="GH130" s="16" t="s">
        <v>555</v>
      </c>
      <c r="GI130" s="16" t="s">
        <v>622</v>
      </c>
      <c r="GJ130" s="16" t="s">
        <v>588</v>
      </c>
      <c r="GK130" s="16" t="s">
        <v>667</v>
      </c>
      <c r="GL130" s="16" t="s">
        <v>519</v>
      </c>
      <c r="GM130" s="16" t="s">
        <v>556</v>
      </c>
      <c r="GN130" s="16" t="s">
        <v>623</v>
      </c>
      <c r="GO130" s="16" t="s">
        <v>589</v>
      </c>
      <c r="GP130" s="16" t="s">
        <v>668</v>
      </c>
      <c r="GQ130" s="16" t="s">
        <v>520</v>
      </c>
      <c r="GR130" s="17" t="s">
        <v>318</v>
      </c>
      <c r="GS130" s="18" t="s">
        <v>319</v>
      </c>
      <c r="GT130" s="19" t="s">
        <v>320</v>
      </c>
      <c r="GU130" s="19" t="s">
        <v>439</v>
      </c>
      <c r="GV130" s="19" t="s">
        <v>321</v>
      </c>
      <c r="GW130" s="19" t="s">
        <v>322</v>
      </c>
      <c r="GX130" s="19" t="s">
        <v>557</v>
      </c>
      <c r="GY130" s="19" t="s">
        <v>624</v>
      </c>
      <c r="GZ130" s="19" t="s">
        <v>590</v>
      </c>
      <c r="HA130" s="19" t="s">
        <v>669</v>
      </c>
      <c r="HB130" s="19" t="s">
        <v>521</v>
      </c>
      <c r="HC130" s="19" t="s">
        <v>558</v>
      </c>
      <c r="HD130" s="19" t="s">
        <v>625</v>
      </c>
      <c r="HE130" s="19" t="s">
        <v>591</v>
      </c>
      <c r="HF130" s="19" t="s">
        <v>670</v>
      </c>
      <c r="HG130" s="19" t="s">
        <v>522</v>
      </c>
      <c r="HH130" s="19" t="s">
        <v>559</v>
      </c>
      <c r="HI130" s="19" t="s">
        <v>626</v>
      </c>
      <c r="HJ130" s="19" t="s">
        <v>592</v>
      </c>
      <c r="HK130" s="19" t="s">
        <v>671</v>
      </c>
      <c r="HL130" s="19" t="s">
        <v>523</v>
      </c>
      <c r="HM130" s="19" t="s">
        <v>560</v>
      </c>
      <c r="HN130" s="19" t="s">
        <v>627</v>
      </c>
      <c r="HO130" s="19" t="s">
        <v>691</v>
      </c>
      <c r="HP130" s="19" t="s">
        <v>672</v>
      </c>
      <c r="HQ130" s="19" t="s">
        <v>524</v>
      </c>
      <c r="HR130" s="19" t="s">
        <v>561</v>
      </c>
      <c r="HS130" s="19" t="s">
        <v>628</v>
      </c>
      <c r="HT130" s="19" t="s">
        <v>593</v>
      </c>
      <c r="HU130" s="19" t="s">
        <v>673</v>
      </c>
      <c r="HV130" s="19" t="s">
        <v>525</v>
      </c>
      <c r="HW130" s="19" t="s">
        <v>562</v>
      </c>
      <c r="HX130" s="19" t="s">
        <v>629</v>
      </c>
      <c r="HY130" s="19" t="s">
        <v>594</v>
      </c>
      <c r="HZ130" s="19" t="s">
        <v>674</v>
      </c>
      <c r="IA130" s="19" t="s">
        <v>526</v>
      </c>
      <c r="IB130" s="19" t="s">
        <v>563</v>
      </c>
      <c r="IC130" s="19" t="s">
        <v>630</v>
      </c>
      <c r="ID130" s="19" t="s">
        <v>595</v>
      </c>
      <c r="IE130" s="19" t="s">
        <v>675</v>
      </c>
      <c r="IF130" s="19" t="s">
        <v>527</v>
      </c>
      <c r="IG130" s="19" t="s">
        <v>564</v>
      </c>
      <c r="IH130" s="19" t="s">
        <v>631</v>
      </c>
      <c r="II130" s="19" t="s">
        <v>596</v>
      </c>
      <c r="IJ130" s="19" t="s">
        <v>676</v>
      </c>
      <c r="IK130" s="19" t="s">
        <v>528</v>
      </c>
      <c r="IL130" s="19" t="s">
        <v>565</v>
      </c>
      <c r="IM130" s="19" t="s">
        <v>632</v>
      </c>
      <c r="IN130" s="19" t="s">
        <v>597</v>
      </c>
      <c r="IO130" s="19" t="s">
        <v>677</v>
      </c>
      <c r="IP130" s="19" t="s">
        <v>529</v>
      </c>
      <c r="IQ130" s="20" t="s">
        <v>207</v>
      </c>
      <c r="IR130" s="21" t="s">
        <v>208</v>
      </c>
      <c r="IS130" s="22" t="s">
        <v>209</v>
      </c>
      <c r="IT130" s="22" t="s">
        <v>449</v>
      </c>
      <c r="IU130" s="22" t="s">
        <v>210</v>
      </c>
      <c r="IV130" s="22" t="s">
        <v>211</v>
      </c>
      <c r="IW130" s="22" t="s">
        <v>688</v>
      </c>
      <c r="IX130" s="22" t="s">
        <v>633</v>
      </c>
      <c r="IY130" s="22" t="s">
        <v>598</v>
      </c>
      <c r="IZ130" s="22" t="s">
        <v>678</v>
      </c>
      <c r="JA130" s="22" t="s">
        <v>530</v>
      </c>
      <c r="JB130" s="22" t="s">
        <v>566</v>
      </c>
      <c r="JC130" s="22" t="s">
        <v>634</v>
      </c>
      <c r="JD130" s="22" t="s">
        <v>599</v>
      </c>
      <c r="JE130" s="22" t="s">
        <v>689</v>
      </c>
      <c r="JF130" s="22" t="s">
        <v>531</v>
      </c>
      <c r="JG130" s="22" t="s">
        <v>567</v>
      </c>
      <c r="JH130" s="22" t="s">
        <v>635</v>
      </c>
      <c r="JI130" s="22" t="s">
        <v>600</v>
      </c>
      <c r="JJ130" s="22" t="s">
        <v>679</v>
      </c>
      <c r="JK130" s="22" t="s">
        <v>532</v>
      </c>
      <c r="JL130" s="22" t="s">
        <v>568</v>
      </c>
      <c r="JM130" s="22" t="s">
        <v>636</v>
      </c>
      <c r="JN130" s="22" t="s">
        <v>690</v>
      </c>
      <c r="JO130" s="22" t="s">
        <v>680</v>
      </c>
      <c r="JP130" s="22" t="s">
        <v>533</v>
      </c>
      <c r="JQ130" s="22" t="s">
        <v>569</v>
      </c>
      <c r="JR130" s="22" t="s">
        <v>637</v>
      </c>
      <c r="JS130" s="22" t="s">
        <v>601</v>
      </c>
      <c r="JT130" s="22" t="s">
        <v>681</v>
      </c>
      <c r="JU130" s="22" t="s">
        <v>534</v>
      </c>
      <c r="JV130" s="22" t="s">
        <v>570</v>
      </c>
      <c r="JW130" s="22" t="s">
        <v>638</v>
      </c>
      <c r="JX130" s="22" t="s">
        <v>602</v>
      </c>
      <c r="JY130" s="22" t="s">
        <v>682</v>
      </c>
      <c r="JZ130" s="22" t="s">
        <v>535</v>
      </c>
      <c r="KA130" s="22" t="s">
        <v>571</v>
      </c>
      <c r="KB130" s="22" t="s">
        <v>639</v>
      </c>
      <c r="KC130" s="22" t="s">
        <v>603</v>
      </c>
      <c r="KD130" s="22" t="s">
        <v>683</v>
      </c>
      <c r="KE130" s="22" t="s">
        <v>536</v>
      </c>
      <c r="KF130" s="22" t="s">
        <v>572</v>
      </c>
      <c r="KG130" s="22" t="s">
        <v>640</v>
      </c>
      <c r="KH130" s="22" t="s">
        <v>604</v>
      </c>
      <c r="KI130" s="22" t="s">
        <v>684</v>
      </c>
      <c r="KJ130" s="22" t="s">
        <v>537</v>
      </c>
      <c r="KK130" s="22" t="s">
        <v>573</v>
      </c>
      <c r="KL130" s="22" t="s">
        <v>641</v>
      </c>
      <c r="KM130" s="22" t="s">
        <v>605</v>
      </c>
      <c r="KN130" s="22" t="s">
        <v>685</v>
      </c>
      <c r="KO130" s="22" t="s">
        <v>538</v>
      </c>
      <c r="KP130" s="23"/>
      <c r="KQ130" s="23"/>
      <c r="KR130" s="23"/>
      <c r="KS130" s="13" t="s">
        <v>68</v>
      </c>
      <c r="KT130" s="13" t="s">
        <v>193</v>
      </c>
      <c r="KU130" s="16" t="s">
        <v>69</v>
      </c>
      <c r="KV130" s="19" t="s">
        <v>70</v>
      </c>
      <c r="KW130" s="22" t="s">
        <v>71</v>
      </c>
    </row>
    <row r="131" spans="2:309" s="6" customFormat="1" ht="15" hidden="1" customHeight="1" x14ac:dyDescent="0.35">
      <c r="B131" s="557" t="s">
        <v>502</v>
      </c>
      <c r="C131" s="24">
        <v>1</v>
      </c>
      <c r="D131" s="25"/>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63">
        <f>'WORKING WHOLESALE GRID'!D3-('WORKING WHOLESALE GRID'!D3*'READ THIS FIRST'!$F$3)</f>
        <v>22.789721679687499</v>
      </c>
      <c r="AV131" s="63">
        <f>'WORKING WHOLESALE GRID'!E3-('WORKING WHOLESALE GRID'!E3*'READ THIS FIRST'!$F$3)</f>
        <v>34.131617513020842</v>
      </c>
      <c r="AW131" s="63">
        <f>'WORKING WHOLESALE GRID'!F3-('WORKING WHOLESALE GRID'!F3*'READ THIS FIRST'!$F$3)</f>
        <v>45.530510742187502</v>
      </c>
      <c r="AX131" s="63">
        <f>'WORKING WHOLESALE GRID'!G3-('WORKING WHOLESALE GRID'!G3*'READ THIS FIRST'!$F$3)</f>
        <v>57.001026367187507</v>
      </c>
      <c r="AY131" s="63"/>
      <c r="AZ131" s="63"/>
      <c r="BA131" s="63">
        <f>'WORKING WHOLESALE GRID'!J3-('WORKING WHOLESALE GRID'!J3*'READ THIS FIRST'!$F$3)</f>
        <v>34.131617513020842</v>
      </c>
      <c r="BB131" s="63">
        <f>'WORKING WHOLESALE GRID'!K3-('WORKING WHOLESALE GRID'!K3*'READ THIS FIRST'!$F$3)</f>
        <v>45.530510742187502</v>
      </c>
      <c r="BC131" s="63">
        <f>'WORKING WHOLESALE GRID'!L3-('WORKING WHOLESALE GRID'!L3*'READ THIS FIRST'!$F$3)</f>
        <v>57.001026367187507</v>
      </c>
      <c r="BD131" s="63">
        <f>'WORKING WHOLESALE GRID'!M3-('WORKING WHOLESALE GRID'!M3*'READ THIS FIRST'!$F$3)</f>
        <v>68.535867513020833</v>
      </c>
      <c r="BE131" s="63"/>
      <c r="BF131" s="63">
        <f>'WORKING WHOLESALE GRID'!O3-('WORKING WHOLESALE GRID'!O3*'READ THIS FIRST'!$F$3)</f>
        <v>45.530510742187502</v>
      </c>
      <c r="BG131" s="63">
        <f>'WORKING WHOLESALE GRID'!P3-('WORKING WHOLESALE GRID'!P3*'READ THIS FIRST'!$F$3)</f>
        <v>57.001026367187507</v>
      </c>
      <c r="BH131" s="63">
        <f>'WORKING WHOLESALE GRID'!Q3-('WORKING WHOLESALE GRID'!Q3*'READ THIS FIRST'!$F$3)</f>
        <v>68.535867513020833</v>
      </c>
      <c r="BI131" s="63">
        <f>'WORKING WHOLESALE GRID'!R3-('WORKING WHOLESALE GRID'!R3*'READ THIS FIRST'!$F$3)</f>
        <v>80.127612304687503</v>
      </c>
      <c r="BJ131" s="63"/>
      <c r="BK131" s="63">
        <f>'WORKING WHOLESALE GRID'!T3-('WORKING WHOLESALE GRID'!T3*'READ THIS FIRST'!$F$3)</f>
        <v>57.001026367187507</v>
      </c>
      <c r="BL131" s="63">
        <f>'WORKING WHOLESALE GRID'!U3-('WORKING WHOLESALE GRID'!U3*'READ THIS FIRST'!$F$3)</f>
        <v>68.535867513020833</v>
      </c>
      <c r="BM131" s="63">
        <f>'WORKING WHOLESALE GRID'!V3-('WORKING WHOLESALE GRID'!V3*'READ THIS FIRST'!$F$3)</f>
        <v>80.127612304687503</v>
      </c>
      <c r="BN131" s="63">
        <f>'WORKING WHOLESALE GRID'!W3-('WORKING WHOLESALE GRID'!W3*'READ THIS FIRST'!$F$3)</f>
        <v>91.791073242187508</v>
      </c>
      <c r="BO131" s="63"/>
      <c r="BP131" s="63">
        <f>'WORKING WHOLESALE GRID'!Y3-('WORKING WHOLESALE GRID'!Y3*'READ THIS FIRST'!$F$3)</f>
        <v>68.535867513020833</v>
      </c>
      <c r="BQ131" s="63">
        <f>'WORKING WHOLESALE GRID'!Z3-('WORKING WHOLESALE GRID'!Z3*'READ THIS FIRST'!$F$3)</f>
        <v>80.127612304687503</v>
      </c>
      <c r="BR131" s="63">
        <f>'WORKING WHOLESALE GRID'!AA3-('WORKING WHOLESALE GRID'!AA3*'READ THIS FIRST'!$F$3)</f>
        <v>91.791073242187508</v>
      </c>
      <c r="BS131" s="63">
        <f>'WORKING WHOLESALE GRID'!AB3-('WORKING WHOLESALE GRID'!AB3*'READ THIS FIRST'!$F$3)</f>
        <v>103.51885970052081</v>
      </c>
      <c r="BT131" s="63"/>
      <c r="BU131" s="63">
        <f>'WORKING WHOLESALE GRID'!AD3-('WORKING WHOLESALE GRID'!AD3*'READ THIS FIRST'!$F$3)</f>
        <v>80.127612304687503</v>
      </c>
      <c r="BV131" s="63">
        <f>'WORKING WHOLESALE GRID'!AE3-('WORKING WHOLESALE GRID'!AE3*'READ THIS FIRST'!$F$3)</f>
        <v>91.791073242187508</v>
      </c>
      <c r="BW131" s="63">
        <f>'WORKING WHOLESALE GRID'!AF3-('WORKING WHOLESALE GRID'!AF3*'READ THIS FIRST'!$F$3)</f>
        <v>103.51885970052081</v>
      </c>
      <c r="BX131" s="63">
        <f>'WORKING WHOLESALE GRID'!AG3-('WORKING WHOLESALE GRID'!AG3*'READ THIS FIRST'!$F$3)</f>
        <v>113.88895279947914</v>
      </c>
      <c r="BY131" s="63"/>
      <c r="BZ131" s="63">
        <f>'WORKING WHOLESALE GRID'!AI3-('WORKING WHOLESALE GRID'!AI3*'READ THIS FIRST'!$F$3)</f>
        <v>91.791073242187508</v>
      </c>
      <c r="CA131" s="63">
        <f>'WORKING WHOLESALE GRID'!AJ3-('WORKING WHOLESALE GRID'!AJ3*'READ THIS FIRST'!$F$3)</f>
        <v>103.51885970052081</v>
      </c>
      <c r="CB131" s="63">
        <f>'WORKING WHOLESALE GRID'!AK3-('WORKING WHOLESALE GRID'!AK3*'READ THIS FIRST'!$F$3)</f>
        <v>113.88895279947914</v>
      </c>
      <c r="CC131" s="63">
        <f>'WORKING WHOLESALE GRID'!AL3-('WORKING WHOLESALE GRID'!AL3*'READ THIS FIRST'!$F$3)</f>
        <v>124.31154589843746</v>
      </c>
      <c r="CD131" s="63"/>
      <c r="CE131" s="63">
        <f>'WORKING WHOLESALE GRID'!AN3-('WORKING WHOLESALE GRID'!AN3*'READ THIS FIRST'!$F$3)</f>
        <v>103.51885970052081</v>
      </c>
      <c r="CF131" s="63">
        <f>'WORKING WHOLESALE GRID'!AO3-('WORKING WHOLESALE GRID'!AO3*'READ THIS FIRST'!$F$3)</f>
        <v>113.88895279947914</v>
      </c>
      <c r="CG131" s="63">
        <f>'WORKING WHOLESALE GRID'!AP3-('WORKING WHOLESALE GRID'!AP3*'READ THIS FIRST'!$F$3)</f>
        <v>124.31154589843746</v>
      </c>
      <c r="CH131" s="63">
        <f>'WORKING WHOLESALE GRID'!AQ3-('WORKING WHOLESALE GRID'!AQ3*'READ THIS FIRST'!$F$3)</f>
        <v>134.78663899739581</v>
      </c>
      <c r="CI131" s="63"/>
      <c r="CJ131" s="63">
        <f>'WORKING WHOLESALE GRID'!AS3-('WORKING WHOLESALE GRID'!AS3*'READ THIS FIRST'!$F$3)</f>
        <v>113.88895279947914</v>
      </c>
      <c r="CK131" s="63">
        <f>'WORKING WHOLESALE GRID'!AT3-('WORKING WHOLESALE GRID'!AT3*'READ THIS FIRST'!$F$3)</f>
        <v>124.31154589843746</v>
      </c>
      <c r="CL131" s="63">
        <f>'WORKING WHOLESALE GRID'!AU3-('WORKING WHOLESALE GRID'!AU3*'READ THIS FIRST'!$F$3)</f>
        <v>134.78663899739581</v>
      </c>
      <c r="CM131" s="63">
        <f>'WORKING WHOLESALE GRID'!AV3-('WORKING WHOLESALE GRID'!AV3*'READ THIS FIRST'!$F$3)</f>
        <v>145.31423209635415</v>
      </c>
      <c r="CN131" s="63"/>
      <c r="CO131" s="63">
        <f>'WORKING WHOLESALE GRID'!AX3-('WORKING WHOLESALE GRID'!AX3*'READ THIS FIRST'!$F$3)</f>
        <v>124.31154589843746</v>
      </c>
      <c r="CP131" s="63">
        <f>'WORKING WHOLESALE GRID'!AY3-('WORKING WHOLESALE GRID'!AY3*'READ THIS FIRST'!$F$3)</f>
        <v>134.78663899739581</v>
      </c>
      <c r="CQ131" s="63">
        <f>'WORKING WHOLESALE GRID'!AZ3-('WORKING WHOLESALE GRID'!AZ3*'READ THIS FIRST'!$F$3)</f>
        <v>145.31423209635415</v>
      </c>
      <c r="CR131" s="63"/>
      <c r="CS131" s="63"/>
      <c r="CT131" s="63">
        <f>'WORKING WHOLESALE GRID'!BC3-('WORKING WHOLESALE GRID'!BC3*'READ THIS FIRST'!$F$3)</f>
        <v>23.51287841796875</v>
      </c>
      <c r="CU131" s="63">
        <f>'WORKING WHOLESALE GRID'!BD3-('WORKING WHOLESALE GRID'!BD3*'READ THIS FIRST'!$F$3)</f>
        <v>34.863950130208337</v>
      </c>
      <c r="CV131" s="63">
        <f>'WORKING WHOLESALE GRID'!BE3-('WORKING WHOLESALE GRID'!BE3*'READ THIS FIRST'!$F$3)</f>
        <v>46.277200878906243</v>
      </c>
      <c r="CW131" s="63">
        <f>'WORKING WHOLESALE GRID'!BF3-('WORKING WHOLESALE GRID'!BF3*'READ THIS FIRST'!$F$3)</f>
        <v>57.759593945312503</v>
      </c>
      <c r="CX131" s="63"/>
      <c r="CY131" s="63"/>
      <c r="CZ131" s="63">
        <f>'WORKING WHOLESALE GRID'!BI3-('WORKING WHOLESALE GRID'!BI3*'READ THIS FIRST'!$F$3)</f>
        <v>34.863950130208337</v>
      </c>
      <c r="DA131" s="63">
        <f>'WORKING WHOLESALE GRID'!BJ3-('WORKING WHOLESALE GRID'!BJ3*'READ THIS FIRST'!$F$3)</f>
        <v>46.277200878906243</v>
      </c>
      <c r="DB131" s="63">
        <f>'WORKING WHOLESALE GRID'!BK3-('WORKING WHOLESALE GRID'!BK3*'READ THIS FIRST'!$F$3)</f>
        <v>57.759593945312503</v>
      </c>
      <c r="DC131" s="63">
        <f>'WORKING WHOLESALE GRID'!BL3-('WORKING WHOLESALE GRID'!BL3*'READ THIS FIRST'!$F$3)</f>
        <v>69.306386360677081</v>
      </c>
      <c r="DD131" s="63"/>
      <c r="DE131" s="63">
        <f>'WORKING WHOLESALE GRID'!BN3-('WORKING WHOLESALE GRID'!BN3*'READ THIS FIRST'!$F$3)</f>
        <v>46.277200878906243</v>
      </c>
      <c r="DF131" s="63">
        <f>'WORKING WHOLESALE GRID'!BO3-('WORKING WHOLESALE GRID'!BO3*'READ THIS FIRST'!$F$3)</f>
        <v>57.759593945312503</v>
      </c>
      <c r="DG131" s="63">
        <f>'WORKING WHOLESALE GRID'!BP3-('WORKING WHOLESALE GRID'!BP3*'READ THIS FIRST'!$F$3)</f>
        <v>69.306386360677081</v>
      </c>
      <c r="DH131" s="63">
        <f>'WORKING WHOLESALE GRID'!BQ3-('WORKING WHOLESALE GRID'!BQ3*'READ THIS FIRST'!$F$3)</f>
        <v>80.912753906250003</v>
      </c>
      <c r="DI131" s="63"/>
      <c r="DJ131" s="63">
        <f>'WORKING WHOLESALE GRID'!BS3-('WORKING WHOLESALE GRID'!BS3*'READ THIS FIRST'!$F$3)</f>
        <v>57.759593945312503</v>
      </c>
      <c r="DK131" s="63">
        <f>'WORKING WHOLESALE GRID'!BT3-('WORKING WHOLESALE GRID'!BT3*'READ THIS FIRST'!$F$3)</f>
        <v>69.306386360677081</v>
      </c>
      <c r="DL131" s="63">
        <f>'WORKING WHOLESALE GRID'!BU3-('WORKING WHOLESALE GRID'!BU3*'READ THIS FIRST'!$F$3)</f>
        <v>80.912753906250003</v>
      </c>
      <c r="DM131" s="63">
        <f>'WORKING WHOLESALE GRID'!BV3-('WORKING WHOLESALE GRID'!BV3*'READ THIS FIRST'!$F$3)</f>
        <v>92.585716113281251</v>
      </c>
      <c r="DN131" s="63"/>
      <c r="DO131" s="63">
        <f>'WORKING WHOLESALE GRID'!BX3-('WORKING WHOLESALE GRID'!BX3*'READ THIS FIRST'!$F$3)</f>
        <v>69.306386360677081</v>
      </c>
      <c r="DP131" s="63">
        <f>'WORKING WHOLESALE GRID'!BY3-('WORKING WHOLESALE GRID'!BY3*'READ THIS FIRST'!$F$3)</f>
        <v>80.912753906250003</v>
      </c>
      <c r="DQ131" s="63">
        <f>'WORKING WHOLESALE GRID'!BZ3-('WORKING WHOLESALE GRID'!BZ3*'READ THIS FIRST'!$F$3)</f>
        <v>92.585716113281251</v>
      </c>
      <c r="DR131" s="63">
        <f>'WORKING WHOLESALE GRID'!CA3-('WORKING WHOLESALE GRID'!CA3*'READ THIS FIRST'!$F$3)</f>
        <v>104.32567532552082</v>
      </c>
      <c r="DS131" s="63"/>
      <c r="DT131" s="63">
        <f>'WORKING WHOLESALE GRID'!CC3-('WORKING WHOLESALE GRID'!CC3*'READ THIS FIRST'!$F$3)</f>
        <v>80.912753906250003</v>
      </c>
      <c r="DU131" s="63">
        <f>'WORKING WHOLESALE GRID'!CD3-('WORKING WHOLESALE GRID'!CD3*'READ THIS FIRST'!$F$3)</f>
        <v>92.585716113281251</v>
      </c>
      <c r="DV131" s="63">
        <f>'WORKING WHOLESALE GRID'!CE3-('WORKING WHOLESALE GRID'!CE3*'READ THIS FIRST'!$F$3)</f>
        <v>104.32567532552082</v>
      </c>
      <c r="DW131" s="63">
        <f>'WORKING WHOLESALE GRID'!CF3-('WORKING WHOLESALE GRID'!CF3*'READ THIS FIRST'!$F$3)</f>
        <v>114.69913717447913</v>
      </c>
      <c r="DX131" s="63"/>
      <c r="DY131" s="63">
        <f>'WORKING WHOLESALE GRID'!CH3-('WORKING WHOLESALE GRID'!CH3*'READ THIS FIRST'!$F$3)</f>
        <v>92.585716113281251</v>
      </c>
      <c r="DZ131" s="63">
        <f>'WORKING WHOLESALE GRID'!CI3-('WORKING WHOLESALE GRID'!CI3*'READ THIS FIRST'!$F$3)</f>
        <v>104.32567532552082</v>
      </c>
      <c r="EA131" s="63">
        <f>'WORKING WHOLESALE GRID'!CJ3-('WORKING WHOLESALE GRID'!CJ3*'READ THIS FIRST'!$F$3)</f>
        <v>114.69913717447913</v>
      </c>
      <c r="EB131" s="63">
        <f>'WORKING WHOLESALE GRID'!CK3-('WORKING WHOLESALE GRID'!CK3*'READ THIS FIRST'!$F$3)</f>
        <v>125.12509902343749</v>
      </c>
      <c r="EC131" s="63"/>
      <c r="ED131" s="63">
        <f>'WORKING WHOLESALE GRID'!CM3-('WORKING WHOLESALE GRID'!CM3*'READ THIS FIRST'!$F$3)</f>
        <v>104.32567532552082</v>
      </c>
      <c r="EE131" s="63">
        <f>'WORKING WHOLESALE GRID'!CN3-('WORKING WHOLESALE GRID'!CN3*'READ THIS FIRST'!$F$3)</f>
        <v>114.69913717447913</v>
      </c>
      <c r="EF131" s="63">
        <f>'WORKING WHOLESALE GRID'!CO3-('WORKING WHOLESALE GRID'!CO3*'READ THIS FIRST'!$F$3)</f>
        <v>125.12509902343749</v>
      </c>
      <c r="EG131" s="63">
        <f>'WORKING WHOLESALE GRID'!CP3-('WORKING WHOLESALE GRID'!CP3*'READ THIS FIRST'!$F$3)</f>
        <v>135.6035608723958</v>
      </c>
      <c r="EH131" s="63"/>
      <c r="EI131" s="63">
        <f>'WORKING WHOLESALE GRID'!CR3-('WORKING WHOLESALE GRID'!CR3*'READ THIS FIRST'!$F$3)</f>
        <v>114.69913717447913</v>
      </c>
      <c r="EJ131" s="63">
        <f>'WORKING WHOLESALE GRID'!CS3-('WORKING WHOLESALE GRID'!CS3*'READ THIS FIRST'!$F$3)</f>
        <v>125.12509902343749</v>
      </c>
      <c r="EK131" s="63">
        <f>'WORKING WHOLESALE GRID'!CT3-('WORKING WHOLESALE GRID'!CT3*'READ THIS FIRST'!$F$3)</f>
        <v>135.6035608723958</v>
      </c>
      <c r="EL131" s="63">
        <f>'WORKING WHOLESALE GRID'!CU3-('WORKING WHOLESALE GRID'!CU3*'READ THIS FIRST'!$F$3)</f>
        <v>146.13452272135413</v>
      </c>
      <c r="EM131" s="63"/>
      <c r="EN131" s="63">
        <f>'WORKING WHOLESALE GRID'!CW3-('WORKING WHOLESALE GRID'!CW3*'READ THIS FIRST'!$F$3)</f>
        <v>125.12509902343749</v>
      </c>
      <c r="EO131" s="63">
        <f>'WORKING WHOLESALE GRID'!CX3-('WORKING WHOLESALE GRID'!CX3*'READ THIS FIRST'!$F$3)</f>
        <v>135.6035608723958</v>
      </c>
      <c r="EP131" s="63">
        <f>'WORKING WHOLESALE GRID'!CY3-('WORKING WHOLESALE GRID'!CY3*'READ THIS FIRST'!$F$3)</f>
        <v>146.13452272135413</v>
      </c>
      <c r="EQ131" s="63"/>
      <c r="ER131" s="63"/>
      <c r="ES131" s="63">
        <f>'WORKING WHOLESALE GRID'!DB3-('WORKING WHOLESALE GRID'!DB3*'READ THIS FIRST'!$F$3)</f>
        <v>26.105883789062496</v>
      </c>
      <c r="ET131" s="63">
        <f>'WORKING WHOLESALE GRID'!DC3-('WORKING WHOLESALE GRID'!DC3*'READ THIS FIRST'!$F$3)</f>
        <v>38.72399641927084</v>
      </c>
      <c r="EU131" s="63">
        <f>'WORKING WHOLESALE GRID'!DD3-('WORKING WHOLESALE GRID'!DD3*'READ THIS FIRST'!$F$3)</f>
        <v>51.413911132812501</v>
      </c>
      <c r="EV131" s="63">
        <f>'WORKING WHOLESALE GRID'!DE3-('WORKING WHOLESALE GRID'!DE3*'READ THIS FIRST'!$F$3)</f>
        <v>64.16836230468752</v>
      </c>
      <c r="EW131" s="63"/>
      <c r="EX131" s="63"/>
      <c r="EY131" s="63">
        <f>'WORKING WHOLESALE GRID'!DH3-('WORKING WHOLESALE GRID'!DH3*'READ THIS FIRST'!$F$3)</f>
        <v>38.72399641927084</v>
      </c>
      <c r="EZ131" s="63">
        <f>'WORKING WHOLESALE GRID'!DI3-('WORKING WHOLESALE GRID'!DI3*'READ THIS FIRST'!$F$3)</f>
        <v>51.413911132812501</v>
      </c>
      <c r="FA131" s="63">
        <f>'WORKING WHOLESALE GRID'!DJ3-('WORKING WHOLESALE GRID'!DJ3*'READ THIS FIRST'!$F$3)</f>
        <v>64.16836230468752</v>
      </c>
      <c r="FB131" s="63">
        <f>'WORKING WHOLESALE GRID'!DK3-('WORKING WHOLESALE GRID'!DK3*'READ THIS FIRST'!$F$3)</f>
        <v>76.987349934895832</v>
      </c>
      <c r="FC131" s="63"/>
      <c r="FD131" s="63">
        <f>'WORKING WHOLESALE GRID'!DM3-('WORKING WHOLESALE GRID'!DM3*'READ THIS FIRST'!$F$3)</f>
        <v>51.413911132812501</v>
      </c>
      <c r="FE131" s="63">
        <f>'WORKING WHOLESALE GRID'!DN3-('WORKING WHOLESALE GRID'!DN3*'READ THIS FIRST'!$F$3)</f>
        <v>64.16836230468752</v>
      </c>
      <c r="FF131" s="63">
        <f>'WORKING WHOLESALE GRID'!DO3-('WORKING WHOLESALE GRID'!DO3*'READ THIS FIRST'!$F$3)</f>
        <v>76.987349934895832</v>
      </c>
      <c r="FG131" s="63">
        <f>'WORKING WHOLESALE GRID'!DP3-('WORKING WHOLESALE GRID'!DP3*'READ THIS FIRST'!$F$3)</f>
        <v>89.870874023437509</v>
      </c>
      <c r="FH131" s="63"/>
      <c r="FI131" s="63">
        <f>'WORKING WHOLESALE GRID'!DR3-('WORKING WHOLESALE GRID'!DR3*'READ THIS FIRST'!$F$3)</f>
        <v>64.16836230468752</v>
      </c>
      <c r="FJ131" s="63">
        <f>'WORKING WHOLESALE GRID'!DS3-('WORKING WHOLESALE GRID'!DS3*'READ THIS FIRST'!$F$3)</f>
        <v>76.987349934895832</v>
      </c>
      <c r="FK131" s="63">
        <f>'WORKING WHOLESALE GRID'!DT3-('WORKING WHOLESALE GRID'!DT3*'READ THIS FIRST'!$F$3)</f>
        <v>89.870874023437509</v>
      </c>
      <c r="FL131" s="63">
        <f>'WORKING WHOLESALE GRID'!DU3-('WORKING WHOLESALE GRID'!DU3*'READ THIS FIRST'!$F$3)</f>
        <v>102.81148144531249</v>
      </c>
      <c r="FM131" s="63"/>
      <c r="FN131" s="63">
        <f>'WORKING WHOLESALE GRID'!DW3-('WORKING WHOLESALE GRID'!DW3*'READ THIS FIRST'!$F$3)</f>
        <v>76.987349934895832</v>
      </c>
      <c r="FO131" s="63">
        <f>'WORKING WHOLESALE GRID'!DX3-('WORKING WHOLESALE GRID'!DX3*'READ THIS FIRST'!$F$3)</f>
        <v>89.870874023437509</v>
      </c>
      <c r="FP131" s="63">
        <f>'WORKING WHOLESALE GRID'!DY3-('WORKING WHOLESALE GRID'!DY3*'READ THIS FIRST'!$F$3)</f>
        <v>102.81148144531249</v>
      </c>
      <c r="FQ131" s="63">
        <f>'WORKING WHOLESALE GRID'!DZ3-('WORKING WHOLESALE GRID'!DZ3*'READ THIS FIRST'!$F$3)</f>
        <v>115.82404720052082</v>
      </c>
      <c r="FR131" s="63"/>
      <c r="FS131" s="63">
        <f>'WORKING WHOLESALE GRID'!EB3-('WORKING WHOLESALE GRID'!EB3*'READ THIS FIRST'!$F$3)</f>
        <v>89.870874023437509</v>
      </c>
      <c r="FT131" s="63">
        <f>'WORKING WHOLESALE GRID'!EC3-('WORKING WHOLESALE GRID'!EC3*'READ THIS FIRST'!$F$3)</f>
        <v>102.81148144531249</v>
      </c>
      <c r="FU131" s="63">
        <f>'WORKING WHOLESALE GRID'!ED3-('WORKING WHOLESALE GRID'!ED3*'READ THIS FIRST'!$F$3)</f>
        <v>115.82404720052082</v>
      </c>
      <c r="FV131" s="63">
        <f>'WORKING WHOLESALE GRID'!EE3-('WORKING WHOLESALE GRID'!EE3*'READ THIS FIRST'!$F$3)</f>
        <v>127.45376529947916</v>
      </c>
      <c r="FW131" s="63"/>
      <c r="FX131" s="63">
        <f>'WORKING WHOLESALE GRID'!EG3-('WORKING WHOLESALE GRID'!EG3*'READ THIS FIRST'!$F$3)</f>
        <v>102.81148144531249</v>
      </c>
      <c r="FY131" s="63">
        <f>'WORKING WHOLESALE GRID'!EH3-('WORKING WHOLESALE GRID'!EH3*'READ THIS FIRST'!$F$3)</f>
        <v>115.82404720052082</v>
      </c>
      <c r="FZ131" s="63">
        <f>'WORKING WHOLESALE GRID'!EI3-('WORKING WHOLESALE GRID'!EI3*'READ THIS FIRST'!$F$3)</f>
        <v>127.45376529947916</v>
      </c>
      <c r="GA131" s="63">
        <f>'WORKING WHOLESALE GRID'!EJ3-('WORKING WHOLESALE GRID'!EJ3*'READ THIS FIRST'!$F$3)</f>
        <v>139.1359833984375</v>
      </c>
      <c r="GB131" s="63"/>
      <c r="GC131" s="63">
        <f>'WORKING WHOLESALE GRID'!EL3-('WORKING WHOLESALE GRID'!EL3*'READ THIS FIRST'!$F$3)</f>
        <v>115.82404720052082</v>
      </c>
      <c r="GD131" s="63">
        <f>'WORKING WHOLESALE GRID'!EM3-('WORKING WHOLESALE GRID'!EM3*'READ THIS FIRST'!$F$3)</f>
        <v>127.45376529947916</v>
      </c>
      <c r="GE131" s="63">
        <f>'WORKING WHOLESALE GRID'!EN3-('WORKING WHOLESALE GRID'!EN3*'READ THIS FIRST'!$F$3)</f>
        <v>139.1359833984375</v>
      </c>
      <c r="GF131" s="63">
        <f>'WORKING WHOLESALE GRID'!EO3-('WORKING WHOLESALE GRID'!EO3*'READ THIS FIRST'!$F$3)</f>
        <v>150.87070149739583</v>
      </c>
      <c r="GG131" s="63"/>
      <c r="GH131" s="63">
        <f>'WORKING WHOLESALE GRID'!EQ3-('WORKING WHOLESALE GRID'!EQ3*'READ THIS FIRST'!$F$3)</f>
        <v>127.45376529947916</v>
      </c>
      <c r="GI131" s="63">
        <f>'WORKING WHOLESALE GRID'!ER3-('WORKING WHOLESALE GRID'!ER3*'READ THIS FIRST'!$F$3)</f>
        <v>139.1359833984375</v>
      </c>
      <c r="GJ131" s="63">
        <f>'WORKING WHOLESALE GRID'!ES3-('WORKING WHOLESALE GRID'!ES3*'READ THIS FIRST'!$F$3)</f>
        <v>150.87070149739583</v>
      </c>
      <c r="GK131" s="63">
        <f>'WORKING WHOLESALE GRID'!ET3-('WORKING WHOLESALE GRID'!ET3*'READ THIS FIRST'!$F$3)</f>
        <v>162.65791959635416</v>
      </c>
      <c r="GL131" s="63"/>
      <c r="GM131" s="63">
        <f>'WORKING WHOLESALE GRID'!EV3-('WORKING WHOLESALE GRID'!EV3*'READ THIS FIRST'!$F$3)</f>
        <v>139.1359833984375</v>
      </c>
      <c r="GN131" s="63">
        <f>'WORKING WHOLESALE GRID'!EW3-('WORKING WHOLESALE GRID'!EW3*'READ THIS FIRST'!$F$3)</f>
        <v>150.87070149739583</v>
      </c>
      <c r="GO131" s="63">
        <f>'WORKING WHOLESALE GRID'!EX3-('WORKING WHOLESALE GRID'!EX3*'READ THIS FIRST'!$F$3)</f>
        <v>162.65791959635416</v>
      </c>
      <c r="GP131" s="63"/>
      <c r="GQ131" s="63"/>
      <c r="GR131" s="63">
        <f>'WORKING WHOLESALE GRID'!FA3-('WORKING WHOLESALE GRID'!FA3*'READ THIS FIRST'!$F$3)</f>
        <v>31.409172712053579</v>
      </c>
      <c r="GS131" s="63">
        <f>'WORKING WHOLESALE GRID'!FB3-('WORKING WHOLESALE GRID'!FB3*'READ THIS FIRST'!$F$3)</f>
        <v>47.108578636532741</v>
      </c>
      <c r="GT131" s="63">
        <f>'WORKING WHOLESALE GRID'!FC3-('WORKING WHOLESALE GRID'!FC3*'READ THIS FIRST'!$F$3)</f>
        <v>62.895846354166665</v>
      </c>
      <c r="GU131" s="63">
        <f>'WORKING WHOLESALE GRID'!FD3-('WORKING WHOLESALE GRID'!FD3*'READ THIS FIRST'!$F$3)</f>
        <v>78.763191266741075</v>
      </c>
      <c r="GV131" s="63"/>
      <c r="GW131" s="63"/>
      <c r="GX131" s="63">
        <f>'WORKING WHOLESALE GRID'!FG3-('WORKING WHOLESALE GRID'!FG3*'READ THIS FIRST'!$F$3)</f>
        <v>47.108578636532741</v>
      </c>
      <c r="GY131" s="63">
        <f>'WORKING WHOLESALE GRID'!FH3-('WORKING WHOLESALE GRID'!FH3*'READ THIS FIRST'!$F$3)</f>
        <v>62.895846354166665</v>
      </c>
      <c r="GZ131" s="63">
        <f>'WORKING WHOLESALE GRID'!FI3-('WORKING WHOLESALE GRID'!FI3*'READ THIS FIRST'!$F$3)</f>
        <v>78.763191266741075</v>
      </c>
      <c r="HA131" s="63">
        <f>'WORKING WHOLESALE GRID'!FJ3-('WORKING WHOLESALE GRID'!FJ3*'READ THIS FIRST'!$F$3)</f>
        <v>94.710613374255971</v>
      </c>
      <c r="HB131" s="63"/>
      <c r="HC131" s="63">
        <f>'WORKING WHOLESALE GRID'!FL3-('WORKING WHOLESALE GRID'!FL3*'READ THIS FIRST'!$F$3)</f>
        <v>62.895846354166665</v>
      </c>
      <c r="HD131" s="63">
        <f>'WORKING WHOLESALE GRID'!FM3-('WORKING WHOLESALE GRID'!FM3*'READ THIS FIRST'!$F$3)</f>
        <v>78.763191266741075</v>
      </c>
      <c r="HE131" s="63">
        <f>'WORKING WHOLESALE GRID'!FN3-('WORKING WHOLESALE GRID'!FN3*'READ THIS FIRST'!$F$3)</f>
        <v>94.710613374255971</v>
      </c>
      <c r="HF131" s="63">
        <f>'WORKING WHOLESALE GRID'!FO3-('WORKING WHOLESALE GRID'!FO3*'READ THIS FIRST'!$F$3)</f>
        <v>110.73016066778274</v>
      </c>
      <c r="HG131" s="63"/>
      <c r="HH131" s="63">
        <f>'WORKING WHOLESALE GRID'!FQ3-('WORKING WHOLESALE GRID'!FQ3*'READ THIS FIRST'!$F$3)</f>
        <v>78.763191266741075</v>
      </c>
      <c r="HI131" s="63">
        <f>'WORKING WHOLESALE GRID'!FR3-('WORKING WHOLESALE GRID'!FR3*'READ THIS FIRST'!$F$3)</f>
        <v>94.710613374255971</v>
      </c>
      <c r="HJ131" s="63">
        <f>'WORKING WHOLESALE GRID'!FS3-('WORKING WHOLESALE GRID'!FS3*'READ THIS FIRST'!$F$3)</f>
        <v>110.73016066778274</v>
      </c>
      <c r="HK131" s="63">
        <f>'WORKING WHOLESALE GRID'!FT3-('WORKING WHOLESALE GRID'!FT3*'READ THIS FIRST'!$F$3)</f>
        <v>126.83770368303574</v>
      </c>
      <c r="HL131" s="63"/>
      <c r="HM131" s="63">
        <f>'WORKING WHOLESALE GRID'!FV3-('WORKING WHOLESALE GRID'!FV3*'READ THIS FIRST'!$F$3)</f>
        <v>94.710613374255971</v>
      </c>
      <c r="HN131" s="63">
        <f>'WORKING WHOLESALE GRID'!FW3-('WORKING WHOLESALE GRID'!FW3*'READ THIS FIRST'!$F$3)</f>
        <v>110.73016066778274</v>
      </c>
      <c r="HO131" s="63">
        <f>'WORKING WHOLESALE GRID'!FX3-('WORKING WHOLESALE GRID'!FX3*'READ THIS FIRST'!$F$3)</f>
        <v>126.83770368303574</v>
      </c>
      <c r="HP131" s="63">
        <f>'WORKING WHOLESALE GRID'!FY3-('WORKING WHOLESALE GRID'!FY3*'READ THIS FIRST'!$F$3)</f>
        <v>143.01730492001488</v>
      </c>
      <c r="HQ131" s="63"/>
      <c r="HR131" s="63">
        <f>'WORKING WHOLESALE GRID'!GA3-('WORKING WHOLESALE GRID'!GA3*'READ THIS FIRST'!$F$3)</f>
        <v>110.73016066778274</v>
      </c>
      <c r="HS131" s="63">
        <f>'WORKING WHOLESALE GRID'!GB3-('WORKING WHOLESALE GRID'!GB3*'READ THIS FIRST'!$F$3)</f>
        <v>126.83770368303574</v>
      </c>
      <c r="HT131" s="63">
        <f>'WORKING WHOLESALE GRID'!GC3-('WORKING WHOLESALE GRID'!GC3*'READ THIS FIRST'!$F$3)</f>
        <v>143.01730492001488</v>
      </c>
      <c r="HU131" s="63">
        <f>'WORKING WHOLESALE GRID'!GD3-('WORKING WHOLESALE GRID'!GD3*'READ THIS FIRST'!$F$3)</f>
        <v>155.96881115141369</v>
      </c>
      <c r="HV131" s="63"/>
      <c r="HW131" s="63">
        <f>'WORKING WHOLESALE GRID'!GF3-('WORKING WHOLESALE GRID'!GF3*'READ THIS FIRST'!$F$3)</f>
        <v>126.83770368303574</v>
      </c>
      <c r="HX131" s="63">
        <f>'WORKING WHOLESALE GRID'!GG3-('WORKING WHOLESALE GRID'!GG3*'READ THIS FIRST'!$F$3)</f>
        <v>143.01730492001488</v>
      </c>
      <c r="HY131" s="63">
        <f>'WORKING WHOLESALE GRID'!GH3-('WORKING WHOLESALE GRID'!GH3*'READ THIS FIRST'!$F$3)</f>
        <v>155.96881115141369</v>
      </c>
      <c r="HZ131" s="63">
        <f>'WORKING WHOLESALE GRID'!GI3-('WORKING WHOLESALE GRID'!GI3*'READ THIS FIRST'!$F$3)</f>
        <v>168.97281738281248</v>
      </c>
      <c r="IA131" s="63"/>
      <c r="IB131" s="63">
        <f>'WORKING WHOLESALE GRID'!GK3-('WORKING WHOLESALE GRID'!GK3*'READ THIS FIRST'!$F$3)</f>
        <v>143.01730492001488</v>
      </c>
      <c r="IC131" s="63">
        <f>'WORKING WHOLESALE GRID'!GL3-('WORKING WHOLESALE GRID'!GL3*'READ THIS FIRST'!$F$3)</f>
        <v>155.96881115141369</v>
      </c>
      <c r="ID131" s="63">
        <f>'WORKING WHOLESALE GRID'!GM3-('WORKING WHOLESALE GRID'!GM3*'READ THIS FIRST'!$F$3)</f>
        <v>168.97281738281248</v>
      </c>
      <c r="IE131" s="63">
        <f>'WORKING WHOLESALE GRID'!GN3-('WORKING WHOLESALE GRID'!GN3*'READ THIS FIRST'!$F$3)</f>
        <v>182.02932361421131</v>
      </c>
      <c r="IF131" s="63"/>
      <c r="IG131" s="63">
        <f>'WORKING WHOLESALE GRID'!GP3-('WORKING WHOLESALE GRID'!GP3*'READ THIS FIRST'!$F$3)</f>
        <v>155.96881115141369</v>
      </c>
      <c r="IH131" s="63">
        <f>'WORKING WHOLESALE GRID'!GQ3-('WORKING WHOLESALE GRID'!GQ3*'READ THIS FIRST'!$F$3)</f>
        <v>168.97281738281248</v>
      </c>
      <c r="II131" s="63">
        <f>'WORKING WHOLESALE GRID'!GR3-('WORKING WHOLESALE GRID'!GR3*'READ THIS FIRST'!$F$3)</f>
        <v>182.02932361421131</v>
      </c>
      <c r="IJ131" s="63">
        <f>'WORKING WHOLESALE GRID'!GS3-('WORKING WHOLESALE GRID'!GS3*'READ THIS FIRST'!$F$3)</f>
        <v>195.13832984561014</v>
      </c>
      <c r="IK131" s="63"/>
      <c r="IL131" s="63">
        <f>'WORKING WHOLESALE GRID'!GU3-('WORKING WHOLESALE GRID'!GU3*'READ THIS FIRST'!$F$3)</f>
        <v>168.97281738281248</v>
      </c>
      <c r="IM131" s="63">
        <f>'WORKING WHOLESALE GRID'!GV3-('WORKING WHOLESALE GRID'!GV3*'READ THIS FIRST'!$F$3)</f>
        <v>182.02932361421131</v>
      </c>
      <c r="IN131" s="63">
        <f>'WORKING WHOLESALE GRID'!GW3-('WORKING WHOLESALE GRID'!GW3*'READ THIS FIRST'!$F$3)</f>
        <v>195.13832984561014</v>
      </c>
      <c r="IO131" s="63"/>
      <c r="IP131" s="63"/>
      <c r="IQ131" s="63">
        <f>'WORKING WHOLESALE GRID'!GZ3-('WORKING WHOLESALE GRID'!GZ3*'READ THIS FIRST'!$F$3)</f>
        <v>53.765056501116071</v>
      </c>
      <c r="IR131" s="63">
        <f>'WORKING WHOLESALE GRID'!HA3-('WORKING WHOLESALE GRID'!HA3*'READ THIS FIRST'!$F$3)</f>
        <v>78.332575055803588</v>
      </c>
      <c r="IS131" s="63">
        <f>'WORKING WHOLESALE GRID'!HB3-('WORKING WHOLESALE GRID'!HB3*'READ THIS FIRST'!$F$3)</f>
        <v>103.05975748697917</v>
      </c>
      <c r="IT131" s="63">
        <f>'WORKING WHOLESALE GRID'!HC3-('WORKING WHOLESALE GRID'!HC3*'READ THIS FIRST'!$F$3)</f>
        <v>127.93155357142859</v>
      </c>
      <c r="IU131" s="63"/>
      <c r="IV131" s="63"/>
      <c r="IW131" s="63">
        <f>'WORKING WHOLESALE GRID'!HF3-('WORKING WHOLESALE GRID'!HF3*'READ THIS FIRST'!$F$3)</f>
        <v>78.332575055803588</v>
      </c>
      <c r="IX131" s="63">
        <f>'WORKING WHOLESALE GRID'!HG3-('WORKING WHOLESALE GRID'!HG3*'READ THIS FIRST'!$F$3)</f>
        <v>103.05975748697917</v>
      </c>
      <c r="IY131" s="63">
        <f>'WORKING WHOLESALE GRID'!HH3-('WORKING WHOLESALE GRID'!HH3*'READ THIS FIRST'!$F$3)</f>
        <v>127.93155357142859</v>
      </c>
      <c r="IZ131" s="63">
        <f>'WORKING WHOLESALE GRID'!HI3-('WORKING WHOLESALE GRID'!HI3*'READ THIS FIRST'!$F$3)</f>
        <v>152.94796330915179</v>
      </c>
      <c r="JA131" s="63"/>
      <c r="JB131" s="63">
        <f>'WORKING WHOLESALE GRID'!HK3-('WORKING WHOLESALE GRID'!HK3*'READ THIS FIRST'!$F$3)</f>
        <v>103.05975748697917</v>
      </c>
      <c r="JC131" s="63">
        <f>'WORKING WHOLESALE GRID'!HL3-('WORKING WHOLESALE GRID'!HL3*'READ THIS FIRST'!$F$3)</f>
        <v>127.93155357142859</v>
      </c>
      <c r="JD131" s="63">
        <f>'WORKING WHOLESALE GRID'!HM3-('WORKING WHOLESALE GRID'!HM3*'READ THIS FIRST'!$F$3)</f>
        <v>152.94796330915179</v>
      </c>
      <c r="JE131" s="63">
        <f>'WORKING WHOLESALE GRID'!HN3-('WORKING WHOLESALE GRID'!HN3*'READ THIS FIRST'!$F$3)</f>
        <v>178.10103469122026</v>
      </c>
      <c r="JF131" s="63"/>
      <c r="JG131" s="63">
        <f>'WORKING WHOLESALE GRID'!HP3-('WORKING WHOLESALE GRID'!HP3*'READ THIS FIRST'!$F$3)</f>
        <v>127.93155357142859</v>
      </c>
      <c r="JH131" s="63">
        <f>'WORKING WHOLESALE GRID'!HQ3-('WORKING WHOLESALE GRID'!HQ3*'READ THIS FIRST'!$F$3)</f>
        <v>152.94796330915179</v>
      </c>
      <c r="JI131" s="63">
        <f>'WORKING WHOLESALE GRID'!HR3-('WORKING WHOLESALE GRID'!HR3*'READ THIS FIRST'!$F$3)</f>
        <v>178.10103469122026</v>
      </c>
      <c r="JJ131" s="63">
        <f>'WORKING WHOLESALE GRID'!HS3-('WORKING WHOLESALE GRID'!HS3*'READ THIS FIRST'!$F$3)</f>
        <v>203.39918512834822</v>
      </c>
      <c r="JK131" s="63"/>
      <c r="JL131" s="63">
        <f>'WORKING WHOLESALE GRID'!HU3-('WORKING WHOLESALE GRID'!HU3*'READ THIS FIRST'!$F$3)</f>
        <v>152.94796330915179</v>
      </c>
      <c r="JM131" s="63">
        <f>'WORKING WHOLESALE GRID'!HV3-('WORKING WHOLESALE GRID'!HV3*'READ THIS FIRST'!$F$3)</f>
        <v>178.10103469122026</v>
      </c>
      <c r="JN131" s="63">
        <f>'WORKING WHOLESALE GRID'!HW3-('WORKING WHOLESALE GRID'!HW3*'READ THIS FIRST'!$F$3)</f>
        <v>203.39918512834822</v>
      </c>
      <c r="JO131" s="63">
        <f>'WORKING WHOLESALE GRID'!HX3-('WORKING WHOLESALE GRID'!HX3*'READ THIS FIRST'!$F$3)</f>
        <v>228.8413521205357</v>
      </c>
      <c r="JP131" s="63"/>
      <c r="JQ131" s="63">
        <f>'WORKING WHOLESALE GRID'!HZ3-('WORKING WHOLESALE GRID'!HZ3*'READ THIS FIRST'!$F$3)</f>
        <v>178.10103469122026</v>
      </c>
      <c r="JR131" s="63">
        <f>'WORKING WHOLESALE GRID'!IA3-('WORKING WHOLESALE GRID'!IA3*'READ THIS FIRST'!$F$3)</f>
        <v>203.39918512834822</v>
      </c>
      <c r="JS131" s="63">
        <f>'WORKING WHOLESALE GRID'!IB3-('WORKING WHOLESALE GRID'!IB3*'READ THIS FIRST'!$F$3)</f>
        <v>228.8413521205357</v>
      </c>
      <c r="JT131" s="63">
        <f>'WORKING WHOLESALE GRID'!IC3-('WORKING WHOLESALE GRID'!IC3*'READ THIS FIRST'!$F$3)</f>
        <v>249.67257645089288</v>
      </c>
      <c r="JU131" s="63"/>
      <c r="JV131" s="63">
        <f>'WORKING WHOLESALE GRID'!IE3-('WORKING WHOLESALE GRID'!IE3*'READ THIS FIRST'!$F$3)</f>
        <v>203.39918512834822</v>
      </c>
      <c r="JW131" s="63">
        <f>'WORKING WHOLESALE GRID'!IF3-('WORKING WHOLESALE GRID'!IF3*'READ THIS FIRST'!$F$3)</f>
        <v>228.8413521205357</v>
      </c>
      <c r="JX131" s="63">
        <f>'WORKING WHOLESALE GRID'!IG3-('WORKING WHOLESALE GRID'!IG3*'READ THIS FIRST'!$F$3)</f>
        <v>249.67257645089288</v>
      </c>
      <c r="JY131" s="63">
        <f>'WORKING WHOLESALE GRID'!IH3-('WORKING WHOLESALE GRID'!IH3*'READ THIS FIRST'!$F$3)</f>
        <v>270.60880078125001</v>
      </c>
      <c r="JZ131" s="63"/>
      <c r="KA131" s="63">
        <f>'WORKING WHOLESALE GRID'!IJ3-('WORKING WHOLESALE GRID'!IJ3*'READ THIS FIRST'!$F$3)</f>
        <v>228.8413521205357</v>
      </c>
      <c r="KB131" s="63">
        <f>'WORKING WHOLESALE GRID'!IK3-('WORKING WHOLESALE GRID'!IK3*'READ THIS FIRST'!$F$3)</f>
        <v>249.67257645089288</v>
      </c>
      <c r="KC131" s="63">
        <f>'WORKING WHOLESALE GRID'!IL3-('WORKING WHOLESALE GRID'!IL3*'READ THIS FIRST'!$F$3)</f>
        <v>270.60880078125001</v>
      </c>
      <c r="KD131" s="63">
        <f>'WORKING WHOLESALE GRID'!IM3-('WORKING WHOLESALE GRID'!IM3*'READ THIS FIRST'!$F$3)</f>
        <v>291.65002511160719</v>
      </c>
      <c r="KE131" s="63"/>
      <c r="KF131" s="63">
        <f>'WORKING WHOLESALE GRID'!IO3-('WORKING WHOLESALE GRID'!IO3*'READ THIS FIRST'!$F$3)</f>
        <v>249.67257645089288</v>
      </c>
      <c r="KG131" s="63">
        <f>'WORKING WHOLESALE GRID'!IP3-('WORKING WHOLESALE GRID'!IP3*'READ THIS FIRST'!$F$3)</f>
        <v>270.60880078125001</v>
      </c>
      <c r="KH131" s="63">
        <f>'WORKING WHOLESALE GRID'!IQ3-('WORKING WHOLESALE GRID'!IQ3*'READ THIS FIRST'!$F$3)</f>
        <v>291.65002511160719</v>
      </c>
      <c r="KI131" s="63">
        <f>'WORKING WHOLESALE GRID'!IR3-('WORKING WHOLESALE GRID'!IR3*'READ THIS FIRST'!$F$3)</f>
        <v>312.79624944196428</v>
      </c>
      <c r="KJ131" s="63"/>
      <c r="KK131" s="63">
        <f>'WORKING WHOLESALE GRID'!IT3-('WORKING WHOLESALE GRID'!IT3*'READ THIS FIRST'!$F$3)</f>
        <v>270.60880078125001</v>
      </c>
      <c r="KL131" s="63">
        <f>'WORKING WHOLESALE GRID'!IU3-('WORKING WHOLESALE GRID'!IU3*'READ THIS FIRST'!$F$3)</f>
        <v>291.65002511160719</v>
      </c>
      <c r="KM131" s="63">
        <f>'WORKING WHOLESALE GRID'!IV3-('WORKING WHOLESALE GRID'!IV3*'READ THIS FIRST'!$F$3)</f>
        <v>312.79624944196428</v>
      </c>
      <c r="KN131" s="63"/>
      <c r="KO131" s="63"/>
      <c r="KP131" s="23"/>
      <c r="KQ131" s="23"/>
      <c r="KR131" s="23"/>
      <c r="KS131" s="30" t="s">
        <v>72</v>
      </c>
      <c r="KT131" s="30" t="s">
        <v>72</v>
      </c>
      <c r="KU131" s="31" t="s">
        <v>72</v>
      </c>
      <c r="KV131" s="32" t="s">
        <v>72</v>
      </c>
      <c r="KW131" s="33" t="s">
        <v>72</v>
      </c>
    </row>
    <row r="132" spans="2:309" s="6" customFormat="1" ht="14.5" hidden="1" customHeight="1" x14ac:dyDescent="0.35">
      <c r="B132" s="557"/>
      <c r="C132" s="24">
        <v>5</v>
      </c>
      <c r="D132" s="25"/>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63">
        <f>'WORKING WHOLESALE GRID'!D4-('WORKING WHOLESALE GRID'!D4*'READ THIS FIRST'!$F$3)</f>
        <v>9.3660197916666679</v>
      </c>
      <c r="AV132" s="63">
        <f>'WORKING WHOLESALE GRID'!E4-('WORKING WHOLESALE GRID'!E4*'READ THIS FIRST'!$F$3)</f>
        <v>13.78525755952381</v>
      </c>
      <c r="AW132" s="63">
        <f>'WORKING WHOLESALE GRID'!F4-('WORKING WHOLESALE GRID'!F4*'READ THIS FIRST'!$F$3)</f>
        <v>18.219591160714288</v>
      </c>
      <c r="AX132" s="63">
        <f>'WORKING WHOLESALE GRID'!G4-('WORKING WHOLESALE GRID'!G4*'READ THIS FIRST'!$F$3)</f>
        <v>22.682760595238094</v>
      </c>
      <c r="AY132" s="63"/>
      <c r="AZ132" s="63"/>
      <c r="BA132" s="63">
        <f>'WORKING WHOLESALE GRID'!J4-('WORKING WHOLESALE GRID'!J4*'READ THIS FIRST'!$F$3)</f>
        <v>13.78525755952381</v>
      </c>
      <c r="BB132" s="63">
        <f>'WORKING WHOLESALE GRID'!K4-('WORKING WHOLESALE GRID'!K4*'READ THIS FIRST'!$F$3)</f>
        <v>18.219591160714288</v>
      </c>
      <c r="BC132" s="63">
        <f>'WORKING WHOLESALE GRID'!L4-('WORKING WHOLESALE GRID'!L4*'READ THIS FIRST'!$F$3)</f>
        <v>22.682760595238094</v>
      </c>
      <c r="BD132" s="63">
        <f>'WORKING WHOLESALE GRID'!M4-('WORKING WHOLESALE GRID'!M4*'READ THIS FIRST'!$F$3)</f>
        <v>27.167910863095244</v>
      </c>
      <c r="BE132" s="63"/>
      <c r="BF132" s="63">
        <f>'WORKING WHOLESALE GRID'!O4-('WORKING WHOLESALE GRID'!O4*'READ THIS FIRST'!$F$3)</f>
        <v>18.219591160714288</v>
      </c>
      <c r="BG132" s="63">
        <f>'WORKING WHOLESALE GRID'!P4-('WORKING WHOLESALE GRID'!P4*'READ THIS FIRST'!$F$3)</f>
        <v>22.682760595238094</v>
      </c>
      <c r="BH132" s="63">
        <f>'WORKING WHOLESALE GRID'!Q4-('WORKING WHOLESALE GRID'!Q4*'READ THIS FIRST'!$F$3)</f>
        <v>27.167910863095244</v>
      </c>
      <c r="BI132" s="63">
        <f>'WORKING WHOLESALE GRID'!R4-('WORKING WHOLESALE GRID'!R4*'READ THIS FIRST'!$F$3)</f>
        <v>31.668066964285718</v>
      </c>
      <c r="BJ132" s="63"/>
      <c r="BK132" s="63">
        <f>'WORKING WHOLESALE GRID'!T4-('WORKING WHOLESALE GRID'!T4*'READ THIS FIRST'!$F$3)</f>
        <v>22.682760595238094</v>
      </c>
      <c r="BL132" s="63">
        <f>'WORKING WHOLESALE GRID'!U4-('WORKING WHOLESALE GRID'!U4*'READ THIS FIRST'!$F$3)</f>
        <v>27.167910863095244</v>
      </c>
      <c r="BM132" s="63">
        <f>'WORKING WHOLESALE GRID'!V4-('WORKING WHOLESALE GRID'!V4*'READ THIS FIRST'!$F$3)</f>
        <v>31.668066964285718</v>
      </c>
      <c r="BN132" s="63">
        <f>'WORKING WHOLESALE GRID'!W4-('WORKING WHOLESALE GRID'!W4*'READ THIS FIRST'!$F$3)</f>
        <v>36.19714889880953</v>
      </c>
      <c r="BO132" s="63"/>
      <c r="BP132" s="63">
        <f>'WORKING WHOLESALE GRID'!Y4-('WORKING WHOLESALE GRID'!Y4*'READ THIS FIRST'!$F$3)</f>
        <v>27.167910863095244</v>
      </c>
      <c r="BQ132" s="63">
        <f>'WORKING WHOLESALE GRID'!Z4-('WORKING WHOLESALE GRID'!Z4*'READ THIS FIRST'!$F$3)</f>
        <v>31.668066964285718</v>
      </c>
      <c r="BR132" s="63">
        <f>'WORKING WHOLESALE GRID'!AA4-('WORKING WHOLESALE GRID'!AA4*'READ THIS FIRST'!$F$3)</f>
        <v>36.19714889880953</v>
      </c>
      <c r="BS132" s="63">
        <f>'WORKING WHOLESALE GRID'!AB4-('WORKING WHOLESALE GRID'!AB4*'READ THIS FIRST'!$F$3)</f>
        <v>40.748211666666677</v>
      </c>
      <c r="BT132" s="63"/>
      <c r="BU132" s="63">
        <f>'WORKING WHOLESALE GRID'!AD4-('WORKING WHOLESALE GRID'!AD4*'READ THIS FIRST'!$F$3)</f>
        <v>31.668066964285718</v>
      </c>
      <c r="BV132" s="63">
        <f>'WORKING WHOLESALE GRID'!AE4-('WORKING WHOLESALE GRID'!AE4*'READ THIS FIRST'!$F$3)</f>
        <v>36.19714889880953</v>
      </c>
      <c r="BW132" s="63">
        <f>'WORKING WHOLESALE GRID'!AF4-('WORKING WHOLESALE GRID'!AF4*'READ THIS FIRST'!$F$3)</f>
        <v>40.748211666666677</v>
      </c>
      <c r="BX132" s="63">
        <f>'WORKING WHOLESALE GRID'!AG4-('WORKING WHOLESALE GRID'!AG4*'READ THIS FIRST'!$F$3)</f>
        <v>45.382387142857155</v>
      </c>
      <c r="BY132" s="63"/>
      <c r="BZ132" s="63">
        <f>'WORKING WHOLESALE GRID'!AI4-('WORKING WHOLESALE GRID'!AI4*'READ THIS FIRST'!$F$3)</f>
        <v>36.19714889880953</v>
      </c>
      <c r="CA132" s="63">
        <f>'WORKING WHOLESALE GRID'!AJ4-('WORKING WHOLESALE GRID'!AJ4*'READ THIS FIRST'!$F$3)</f>
        <v>40.748211666666677</v>
      </c>
      <c r="CB132" s="63">
        <f>'WORKING WHOLESALE GRID'!AK4-('WORKING WHOLESALE GRID'!AK4*'READ THIS FIRST'!$F$3)</f>
        <v>45.382387142857155</v>
      </c>
      <c r="CC132" s="63">
        <f>'WORKING WHOLESALE GRID'!AL4-('WORKING WHOLESALE GRID'!AL4*'READ THIS FIRST'!$F$3)</f>
        <v>50.039062619047627</v>
      </c>
      <c r="CD132" s="63"/>
      <c r="CE132" s="63">
        <f>'WORKING WHOLESALE GRID'!AN4-('WORKING WHOLESALE GRID'!AN4*'READ THIS FIRST'!$F$3)</f>
        <v>40.748211666666677</v>
      </c>
      <c r="CF132" s="63">
        <f>'WORKING WHOLESALE GRID'!AO4-('WORKING WHOLESALE GRID'!AO4*'READ THIS FIRST'!$F$3)</f>
        <v>45.382387142857155</v>
      </c>
      <c r="CG132" s="63">
        <f>'WORKING WHOLESALE GRID'!AP4-('WORKING WHOLESALE GRID'!AP4*'READ THIS FIRST'!$F$3)</f>
        <v>50.039062619047627</v>
      </c>
      <c r="CH132" s="63">
        <f>'WORKING WHOLESALE GRID'!AQ4-('WORKING WHOLESALE GRID'!AQ4*'READ THIS FIRST'!$F$3)</f>
        <v>54.718238095238092</v>
      </c>
      <c r="CI132" s="63"/>
      <c r="CJ132" s="63">
        <f>'WORKING WHOLESALE GRID'!AS4-('WORKING WHOLESALE GRID'!AS4*'READ THIS FIRST'!$F$3)</f>
        <v>45.382387142857155</v>
      </c>
      <c r="CK132" s="63">
        <f>'WORKING WHOLESALE GRID'!AT4-('WORKING WHOLESALE GRID'!AT4*'READ THIS FIRST'!$F$3)</f>
        <v>50.039062619047627</v>
      </c>
      <c r="CL132" s="63">
        <f>'WORKING WHOLESALE GRID'!AU4-('WORKING WHOLESALE GRID'!AU4*'READ THIS FIRST'!$F$3)</f>
        <v>54.718238095238092</v>
      </c>
      <c r="CM132" s="63">
        <f>'WORKING WHOLESALE GRID'!AV4-('WORKING WHOLESALE GRID'!AV4*'READ THIS FIRST'!$F$3)</f>
        <v>59.41991357142858</v>
      </c>
      <c r="CN132" s="63"/>
      <c r="CO132" s="63">
        <f>'WORKING WHOLESALE GRID'!AX4-('WORKING WHOLESALE GRID'!AX4*'READ THIS FIRST'!$F$3)</f>
        <v>50.039062619047627</v>
      </c>
      <c r="CP132" s="63">
        <f>'WORKING WHOLESALE GRID'!AY4-('WORKING WHOLESALE GRID'!AY4*'READ THIS FIRST'!$F$3)</f>
        <v>54.718238095238092</v>
      </c>
      <c r="CQ132" s="63">
        <f>'WORKING WHOLESALE GRID'!AZ4-('WORKING WHOLESALE GRID'!AZ4*'READ THIS FIRST'!$F$3)</f>
        <v>59.41991357142858</v>
      </c>
      <c r="CR132" s="63"/>
      <c r="CS132" s="63"/>
      <c r="CT132" s="63">
        <f>'WORKING WHOLESALE GRID'!BC4-('WORKING WHOLESALE GRID'!BC4*'READ THIS FIRST'!$F$3)</f>
        <v>9.8348119791666662</v>
      </c>
      <c r="CU132" s="63">
        <f>'WORKING WHOLESALE GRID'!BD4-('WORKING WHOLESALE GRID'!BD4*'READ THIS FIRST'!$F$3)</f>
        <v>14.261808590773811</v>
      </c>
      <c r="CV132" s="63">
        <f>'WORKING WHOLESALE GRID'!BE4-('WORKING WHOLESALE GRID'!BE4*'READ THIS FIRST'!$F$3)</f>
        <v>18.708770410714287</v>
      </c>
      <c r="CW132" s="63">
        <f>'WORKING WHOLESALE GRID'!BF4-('WORKING WHOLESALE GRID'!BF4*'READ THIS FIRST'!$F$3)</f>
        <v>23.182239688988098</v>
      </c>
      <c r="CX132" s="63"/>
      <c r="CY132" s="63"/>
      <c r="CZ132" s="63">
        <f>'WORKING WHOLESALE GRID'!BI4-('WORKING WHOLESALE GRID'!BI4*'READ THIS FIRST'!$F$3)</f>
        <v>14.261808590773811</v>
      </c>
      <c r="DA132" s="63">
        <f>'WORKING WHOLESALE GRID'!BJ4-('WORKING WHOLESALE GRID'!BJ4*'READ THIS FIRST'!$F$3)</f>
        <v>18.708770410714287</v>
      </c>
      <c r="DB132" s="63">
        <f>'WORKING WHOLESALE GRID'!BK4-('WORKING WHOLESALE GRID'!BK4*'READ THIS FIRST'!$F$3)</f>
        <v>23.182239688988098</v>
      </c>
      <c r="DC132" s="63">
        <f>'WORKING WHOLESALE GRID'!BL4-('WORKING WHOLESALE GRID'!BL4*'READ THIS FIRST'!$F$3)</f>
        <v>27.677760675595241</v>
      </c>
      <c r="DD132" s="63"/>
      <c r="DE132" s="63">
        <f>'WORKING WHOLESALE GRID'!BN4-('WORKING WHOLESALE GRID'!BN4*'READ THIS FIRST'!$F$3)</f>
        <v>18.708770410714287</v>
      </c>
      <c r="DF132" s="63">
        <f>'WORKING WHOLESALE GRID'!BO4-('WORKING WHOLESALE GRID'!BO4*'READ THIS FIRST'!$F$3)</f>
        <v>23.182239688988098</v>
      </c>
      <c r="DG132" s="63">
        <f>'WORKING WHOLESALE GRID'!BP4-('WORKING WHOLESALE GRID'!BP4*'READ THIS FIRST'!$F$3)</f>
        <v>27.677760675595241</v>
      </c>
      <c r="DH132" s="63">
        <f>'WORKING WHOLESALE GRID'!BQ4-('WORKING WHOLESALE GRID'!BQ4*'READ THIS FIRST'!$F$3)</f>
        <v>32.190799620535714</v>
      </c>
      <c r="DI132" s="63"/>
      <c r="DJ132" s="63">
        <f>'WORKING WHOLESALE GRID'!BS4-('WORKING WHOLESALE GRID'!BS4*'READ THIS FIRST'!$F$3)</f>
        <v>23.182239688988098</v>
      </c>
      <c r="DK132" s="63">
        <f>'WORKING WHOLESALE GRID'!BT4-('WORKING WHOLESALE GRID'!BT4*'READ THIS FIRST'!$F$3)</f>
        <v>27.677760675595241</v>
      </c>
      <c r="DL132" s="63">
        <f>'WORKING WHOLESALE GRID'!BU4-('WORKING WHOLESALE GRID'!BU4*'READ THIS FIRST'!$F$3)</f>
        <v>32.190799620535714</v>
      </c>
      <c r="DM132" s="63">
        <f>'WORKING WHOLESALE GRID'!BV4-('WORKING WHOLESALE GRID'!BV4*'READ THIS FIRST'!$F$3)</f>
        <v>36.727952773809534</v>
      </c>
      <c r="DN132" s="63"/>
      <c r="DO132" s="63">
        <f>'WORKING WHOLESALE GRID'!BX4-('WORKING WHOLESALE GRID'!BX4*'READ THIS FIRST'!$F$3)</f>
        <v>27.677760675595241</v>
      </c>
      <c r="DP132" s="63">
        <f>'WORKING WHOLESALE GRID'!BY4-('WORKING WHOLESALE GRID'!BY4*'READ THIS FIRST'!$F$3)</f>
        <v>32.190799620535714</v>
      </c>
      <c r="DQ132" s="63">
        <f>'WORKING WHOLESALE GRID'!BZ4-('WORKING WHOLESALE GRID'!BZ4*'READ THIS FIRST'!$F$3)</f>
        <v>36.727952773809534</v>
      </c>
      <c r="DR132" s="63">
        <f>'WORKING WHOLESALE GRID'!CA4-('WORKING WHOLESALE GRID'!CA4*'READ THIS FIRST'!$F$3)</f>
        <v>41.289598885416673</v>
      </c>
      <c r="DS132" s="63"/>
      <c r="DT132" s="63">
        <f>'WORKING WHOLESALE GRID'!CC4-('WORKING WHOLESALE GRID'!CC4*'READ THIS FIRST'!$F$3)</f>
        <v>32.190799620535714</v>
      </c>
      <c r="DU132" s="63">
        <f>'WORKING WHOLESALE GRID'!CD4-('WORKING WHOLESALE GRID'!CD4*'READ THIS FIRST'!$F$3)</f>
        <v>36.727952773809534</v>
      </c>
      <c r="DV132" s="63">
        <f>'WORKING WHOLESALE GRID'!CE4-('WORKING WHOLESALE GRID'!CE4*'READ THIS FIRST'!$F$3)</f>
        <v>41.289598885416673</v>
      </c>
      <c r="DW132" s="63">
        <f>'WORKING WHOLESALE GRID'!CF4-('WORKING WHOLESALE GRID'!CF4*'READ THIS FIRST'!$F$3)</f>
        <v>45.926083049107149</v>
      </c>
      <c r="DX132" s="63"/>
      <c r="DY132" s="63">
        <f>'WORKING WHOLESALE GRID'!CH4-('WORKING WHOLESALE GRID'!CH4*'READ THIS FIRST'!$F$3)</f>
        <v>36.727952773809534</v>
      </c>
      <c r="DZ132" s="63">
        <f>'WORKING WHOLESALE GRID'!CI4-('WORKING WHOLESALE GRID'!CI4*'READ THIS FIRST'!$F$3)</f>
        <v>41.289598885416673</v>
      </c>
      <c r="EA132" s="63">
        <f>'WORKING WHOLESALE GRID'!CJ4-('WORKING WHOLESALE GRID'!CJ4*'READ THIS FIRST'!$F$3)</f>
        <v>45.926083049107149</v>
      </c>
      <c r="EB132" s="63">
        <f>'WORKING WHOLESALE GRID'!CK4-('WORKING WHOLESALE GRID'!CK4*'READ THIS FIRST'!$F$3)</f>
        <v>50.585067212797625</v>
      </c>
      <c r="EC132" s="63"/>
      <c r="ED132" s="63">
        <f>'WORKING WHOLESALE GRID'!CM4-('WORKING WHOLESALE GRID'!CM4*'READ THIS FIRST'!$F$3)</f>
        <v>41.289598885416673</v>
      </c>
      <c r="EE132" s="63">
        <f>'WORKING WHOLESALE GRID'!CN4-('WORKING WHOLESALE GRID'!CN4*'READ THIS FIRST'!$F$3)</f>
        <v>45.926083049107149</v>
      </c>
      <c r="EF132" s="63">
        <f>'WORKING WHOLESALE GRID'!CO4-('WORKING WHOLESALE GRID'!CO4*'READ THIS FIRST'!$F$3)</f>
        <v>50.585067212797625</v>
      </c>
      <c r="EG132" s="63">
        <f>'WORKING WHOLESALE GRID'!CP4-('WORKING WHOLESALE GRID'!CP4*'READ THIS FIRST'!$F$3)</f>
        <v>55.26655137648811</v>
      </c>
      <c r="EH132" s="63"/>
      <c r="EI132" s="63">
        <f>'WORKING WHOLESALE GRID'!CR4-('WORKING WHOLESALE GRID'!CR4*'READ THIS FIRST'!$F$3)</f>
        <v>45.926083049107149</v>
      </c>
      <c r="EJ132" s="63">
        <f>'WORKING WHOLESALE GRID'!CS4-('WORKING WHOLESALE GRID'!CS4*'READ THIS FIRST'!$F$3)</f>
        <v>50.585067212797625</v>
      </c>
      <c r="EK132" s="63">
        <f>'WORKING WHOLESALE GRID'!CT4-('WORKING WHOLESALE GRID'!CT4*'READ THIS FIRST'!$F$3)</f>
        <v>55.26655137648811</v>
      </c>
      <c r="EL132" s="63">
        <f>'WORKING WHOLESALE GRID'!CU4-('WORKING WHOLESALE GRID'!CU4*'READ THIS FIRST'!$F$3)</f>
        <v>59.970535540178581</v>
      </c>
      <c r="EM132" s="63"/>
      <c r="EN132" s="63">
        <f>'WORKING WHOLESALE GRID'!CW4-('WORKING WHOLESALE GRID'!CW4*'READ THIS FIRST'!$F$3)</f>
        <v>50.585067212797625</v>
      </c>
      <c r="EO132" s="63">
        <f>'WORKING WHOLESALE GRID'!CX4-('WORKING WHOLESALE GRID'!CX4*'READ THIS FIRST'!$F$3)</f>
        <v>55.26655137648811</v>
      </c>
      <c r="EP132" s="63">
        <f>'WORKING WHOLESALE GRID'!CY4-('WORKING WHOLESALE GRID'!CY4*'READ THIS FIRST'!$F$3)</f>
        <v>59.970535540178581</v>
      </c>
      <c r="EQ132" s="63"/>
      <c r="ER132" s="63"/>
      <c r="ES132" s="63">
        <f>'WORKING WHOLESALE GRID'!DB4-('WORKING WHOLESALE GRID'!DB4*'READ THIS FIRST'!$F$3)</f>
        <v>11.330426041666666</v>
      </c>
      <c r="ET132" s="63">
        <f>'WORKING WHOLESALE GRID'!DC4-('WORKING WHOLESALE GRID'!DC4*'READ THIS FIRST'!$F$3)</f>
        <v>16.396831934523817</v>
      </c>
      <c r="EU132" s="63">
        <f>'WORKING WHOLESALE GRID'!DD4-('WORKING WHOLESALE GRID'!DD4*'READ THIS FIRST'!$F$3)</f>
        <v>21.492246160714295</v>
      </c>
      <c r="EV132" s="63">
        <f>'WORKING WHOLESALE GRID'!DE4-('WORKING WHOLESALE GRID'!DE4*'READ THIS FIRST'!$F$3)</f>
        <v>26.609843720238096</v>
      </c>
      <c r="EW132" s="63"/>
      <c r="EX132" s="63"/>
      <c r="EY132" s="63">
        <f>'WORKING WHOLESALE GRID'!DH4-('WORKING WHOLESALE GRID'!DH4*'READ THIS FIRST'!$F$3)</f>
        <v>16.396831934523817</v>
      </c>
      <c r="EZ132" s="63">
        <f>'WORKING WHOLESALE GRID'!DI4-('WORKING WHOLESALE GRID'!DI4*'READ THIS FIRST'!$F$3)</f>
        <v>21.492246160714295</v>
      </c>
      <c r="FA132" s="63">
        <f>'WORKING WHOLESALE GRID'!DJ4-('WORKING WHOLESALE GRID'!DJ4*'READ THIS FIRST'!$F$3)</f>
        <v>26.609843720238096</v>
      </c>
      <c r="FB132" s="63">
        <f>'WORKING WHOLESALE GRID'!DK4-('WORKING WHOLESALE GRID'!DK4*'READ THIS FIRST'!$F$3)</f>
        <v>31.749624613095236</v>
      </c>
      <c r="FC132" s="63"/>
      <c r="FD132" s="63">
        <f>'WORKING WHOLESALE GRID'!DM4-('WORKING WHOLESALE GRID'!DM4*'READ THIS FIRST'!$F$3)</f>
        <v>21.492246160714295</v>
      </c>
      <c r="FE132" s="63">
        <f>'WORKING WHOLESALE GRID'!DN4-('WORKING WHOLESALE GRID'!DN4*'READ THIS FIRST'!$F$3)</f>
        <v>26.609843720238096</v>
      </c>
      <c r="FF132" s="63">
        <f>'WORKING WHOLESALE GRID'!DO4-('WORKING WHOLESALE GRID'!DO4*'READ THIS FIRST'!$F$3)</f>
        <v>31.749624613095236</v>
      </c>
      <c r="FG132" s="63">
        <f>'WORKING WHOLESALE GRID'!DP4-('WORKING WHOLESALE GRID'!DP4*'READ THIS FIRST'!$F$3)</f>
        <v>36.911588839285713</v>
      </c>
      <c r="FH132" s="63"/>
      <c r="FI132" s="63">
        <f>'WORKING WHOLESALE GRID'!DR4-('WORKING WHOLESALE GRID'!DR4*'READ THIS FIRST'!$F$3)</f>
        <v>26.609843720238096</v>
      </c>
      <c r="FJ132" s="63">
        <f>'WORKING WHOLESALE GRID'!DS4-('WORKING WHOLESALE GRID'!DS4*'READ THIS FIRST'!$F$3)</f>
        <v>31.749624613095236</v>
      </c>
      <c r="FK132" s="63">
        <f>'WORKING WHOLESALE GRID'!DT4-('WORKING WHOLESALE GRID'!DT4*'READ THIS FIRST'!$F$3)</f>
        <v>36.911588839285713</v>
      </c>
      <c r="FL132" s="63">
        <f>'WORKING WHOLESALE GRID'!DU4-('WORKING WHOLESALE GRID'!DU4*'READ THIS FIRST'!$F$3)</f>
        <v>42.088731398809529</v>
      </c>
      <c r="FM132" s="63"/>
      <c r="FN132" s="63">
        <f>'WORKING WHOLESALE GRID'!DW4-('WORKING WHOLESALE GRID'!DW4*'READ THIS FIRST'!$F$3)</f>
        <v>31.749624613095236</v>
      </c>
      <c r="FO132" s="63">
        <f>'WORKING WHOLESALE GRID'!DX4-('WORKING WHOLESALE GRID'!DX4*'READ THIS FIRST'!$F$3)</f>
        <v>36.911588839285713</v>
      </c>
      <c r="FP132" s="63">
        <f>'WORKING WHOLESALE GRID'!DY4-('WORKING WHOLESALE GRID'!DY4*'READ THIS FIRST'!$F$3)</f>
        <v>42.088731398809529</v>
      </c>
      <c r="FQ132" s="63">
        <f>'WORKING WHOLESALE GRID'!DZ4-('WORKING WHOLESALE GRID'!DZ4*'READ THIS FIRST'!$F$3)</f>
        <v>47.295032291666672</v>
      </c>
      <c r="FR132" s="63"/>
      <c r="FS132" s="63">
        <f>'WORKING WHOLESALE GRID'!EB4-('WORKING WHOLESALE GRID'!EB4*'READ THIS FIRST'!$F$3)</f>
        <v>36.911588839285713</v>
      </c>
      <c r="FT132" s="63">
        <f>'WORKING WHOLESALE GRID'!EC4-('WORKING WHOLESALE GRID'!EC4*'READ THIS FIRST'!$F$3)</f>
        <v>42.088731398809529</v>
      </c>
      <c r="FU132" s="63">
        <f>'WORKING WHOLESALE GRID'!ED4-('WORKING WHOLESALE GRID'!ED4*'READ THIS FIRST'!$F$3)</f>
        <v>47.295032291666672</v>
      </c>
      <c r="FV132" s="63">
        <f>'WORKING WHOLESALE GRID'!EE4-('WORKING WHOLESALE GRID'!EE4*'READ THIS FIRST'!$F$3)</f>
        <v>52.560804017857151</v>
      </c>
      <c r="FW132" s="63"/>
      <c r="FX132" s="63">
        <f>'WORKING WHOLESALE GRID'!EG4-('WORKING WHOLESALE GRID'!EG4*'READ THIS FIRST'!$F$3)</f>
        <v>42.088731398809529</v>
      </c>
      <c r="FY132" s="63">
        <f>'WORKING WHOLESALE GRID'!EH4-('WORKING WHOLESALE GRID'!EH4*'READ THIS FIRST'!$F$3)</f>
        <v>47.295032291666672</v>
      </c>
      <c r="FZ132" s="63">
        <f>'WORKING WHOLESALE GRID'!EI4-('WORKING WHOLESALE GRID'!EI4*'READ THIS FIRST'!$F$3)</f>
        <v>52.560804017857151</v>
      </c>
      <c r="GA132" s="63">
        <f>'WORKING WHOLESALE GRID'!EJ4-('WORKING WHOLESALE GRID'!EJ4*'READ THIS FIRST'!$F$3)</f>
        <v>57.849075744047624</v>
      </c>
      <c r="GB132" s="63"/>
      <c r="GC132" s="63">
        <f>'WORKING WHOLESALE GRID'!EL4-('WORKING WHOLESALE GRID'!EL4*'READ THIS FIRST'!$F$3)</f>
        <v>47.295032291666672</v>
      </c>
      <c r="GD132" s="63">
        <f>'WORKING WHOLESALE GRID'!EM4-('WORKING WHOLESALE GRID'!EM4*'READ THIS FIRST'!$F$3)</f>
        <v>52.560804017857151</v>
      </c>
      <c r="GE132" s="63">
        <f>'WORKING WHOLESALE GRID'!EN4-('WORKING WHOLESALE GRID'!EN4*'READ THIS FIRST'!$F$3)</f>
        <v>57.849075744047624</v>
      </c>
      <c r="GF132" s="63">
        <f>'WORKING WHOLESALE GRID'!EO4-('WORKING WHOLESALE GRID'!EO4*'READ THIS FIRST'!$F$3)</f>
        <v>63.159847470238098</v>
      </c>
      <c r="GG132" s="63"/>
      <c r="GH132" s="63">
        <f>'WORKING WHOLESALE GRID'!EQ4-('WORKING WHOLESALE GRID'!EQ4*'READ THIS FIRST'!$F$3)</f>
        <v>52.560804017857151</v>
      </c>
      <c r="GI132" s="63">
        <f>'WORKING WHOLESALE GRID'!ER4-('WORKING WHOLESALE GRID'!ER4*'READ THIS FIRST'!$F$3)</f>
        <v>57.849075744047624</v>
      </c>
      <c r="GJ132" s="63">
        <f>'WORKING WHOLESALE GRID'!ES4-('WORKING WHOLESALE GRID'!ES4*'READ THIS FIRST'!$F$3)</f>
        <v>63.159847470238098</v>
      </c>
      <c r="GK132" s="63">
        <f>'WORKING WHOLESALE GRID'!ET4-('WORKING WHOLESALE GRID'!ET4*'READ THIS FIRST'!$F$3)</f>
        <v>68.49311919642858</v>
      </c>
      <c r="GL132" s="63"/>
      <c r="GM132" s="63">
        <f>'WORKING WHOLESALE GRID'!EV4-('WORKING WHOLESALE GRID'!EV4*'READ THIS FIRST'!$F$3)</f>
        <v>57.849075744047624</v>
      </c>
      <c r="GN132" s="63">
        <f>'WORKING WHOLESALE GRID'!EW4-('WORKING WHOLESALE GRID'!EW4*'READ THIS FIRST'!$F$3)</f>
        <v>63.159847470238098</v>
      </c>
      <c r="GO132" s="63">
        <f>'WORKING WHOLESALE GRID'!EX4-('WORKING WHOLESALE GRID'!EX4*'READ THIS FIRST'!$F$3)</f>
        <v>68.49311919642858</v>
      </c>
      <c r="GP132" s="63"/>
      <c r="GQ132" s="63"/>
      <c r="GR132" s="63">
        <f>'WORKING WHOLESALE GRID'!FA4-('WORKING WHOLESALE GRID'!FA4*'READ THIS FIRST'!$F$3)</f>
        <v>17.311424107142862</v>
      </c>
      <c r="GS132" s="63">
        <f>'WORKING WHOLESALE GRID'!FB4-('WORKING WHOLESALE GRID'!FB4*'READ THIS FIRST'!$F$3)</f>
        <v>24.748473979591836</v>
      </c>
      <c r="GT132" s="63">
        <f>'WORKING WHOLESALE GRID'!FC4-('WORKING WHOLESALE GRID'!FC4*'READ THIS FIRST'!$F$3)</f>
        <v>32.232555994897965</v>
      </c>
      <c r="GU132" s="63">
        <f>'WORKING WHOLESALE GRID'!FD4-('WORKING WHOLESALE GRID'!FD4*'READ THIS FIRST'!$F$3)</f>
        <v>39.75392015306123</v>
      </c>
      <c r="GV132" s="63"/>
      <c r="GW132" s="63"/>
      <c r="GX132" s="63">
        <f>'WORKING WHOLESALE GRID'!FG4-('WORKING WHOLESALE GRID'!FG4*'READ THIS FIRST'!$F$3)</f>
        <v>24.748473979591836</v>
      </c>
      <c r="GY132" s="63">
        <f>'WORKING WHOLESALE GRID'!FH4-('WORKING WHOLESALE GRID'!FH4*'READ THIS FIRST'!$F$3)</f>
        <v>32.232555994897965</v>
      </c>
      <c r="GZ132" s="63">
        <f>'WORKING WHOLESALE GRID'!FI4-('WORKING WHOLESALE GRID'!FI4*'READ THIS FIRST'!$F$3)</f>
        <v>39.75392015306123</v>
      </c>
      <c r="HA132" s="63">
        <f>'WORKING WHOLESALE GRID'!FJ4-('WORKING WHOLESALE GRID'!FJ4*'READ THIS FIRST'!$F$3)</f>
        <v>47.312566454081633</v>
      </c>
      <c r="HB132" s="63"/>
      <c r="HC132" s="63">
        <f>'WORKING WHOLESALE GRID'!FL4-('WORKING WHOLESALE GRID'!FL4*'READ THIS FIRST'!$F$3)</f>
        <v>32.232555994897965</v>
      </c>
      <c r="HD132" s="63">
        <f>'WORKING WHOLESALE GRID'!FM4-('WORKING WHOLESALE GRID'!FM4*'READ THIS FIRST'!$F$3)</f>
        <v>39.75392015306123</v>
      </c>
      <c r="HE132" s="63">
        <f>'WORKING WHOLESALE GRID'!FN4-('WORKING WHOLESALE GRID'!FN4*'READ THIS FIRST'!$F$3)</f>
        <v>47.312566454081633</v>
      </c>
      <c r="HF132" s="63">
        <f>'WORKING WHOLESALE GRID'!FO4-('WORKING WHOLESALE GRID'!FO4*'READ THIS FIRST'!$F$3)</f>
        <v>54.898530612244905</v>
      </c>
      <c r="HG132" s="63"/>
      <c r="HH132" s="63">
        <f>'WORKING WHOLESALE GRID'!FQ4-('WORKING WHOLESALE GRID'!FQ4*'READ THIS FIRST'!$F$3)</f>
        <v>39.75392015306123</v>
      </c>
      <c r="HI132" s="63">
        <f>'WORKING WHOLESALE GRID'!FR4-('WORKING WHOLESALE GRID'!FR4*'READ THIS FIRST'!$F$3)</f>
        <v>47.312566454081633</v>
      </c>
      <c r="HJ132" s="63">
        <f>'WORKING WHOLESALE GRID'!FS4-('WORKING WHOLESALE GRID'!FS4*'READ THIS FIRST'!$F$3)</f>
        <v>54.898530612244905</v>
      </c>
      <c r="HK132" s="63">
        <f>'WORKING WHOLESALE GRID'!FT4-('WORKING WHOLESALE GRID'!FT4*'READ THIS FIRST'!$F$3)</f>
        <v>62.531698341836744</v>
      </c>
      <c r="HL132" s="63"/>
      <c r="HM132" s="63">
        <f>'WORKING WHOLESALE GRID'!FV4-('WORKING WHOLESALE GRID'!FV4*'READ THIS FIRST'!$F$3)</f>
        <v>47.312566454081633</v>
      </c>
      <c r="HN132" s="63">
        <f>'WORKING WHOLESALE GRID'!FW4-('WORKING WHOLESALE GRID'!FW4*'READ THIS FIRST'!$F$3)</f>
        <v>54.898530612244905</v>
      </c>
      <c r="HO132" s="63">
        <f>'WORKING WHOLESALE GRID'!FX4-('WORKING WHOLESALE GRID'!FX4*'READ THIS FIRST'!$F$3)</f>
        <v>62.531698341836744</v>
      </c>
      <c r="HP132" s="63">
        <f>'WORKING WHOLESALE GRID'!FY4-('WORKING WHOLESALE GRID'!FY4*'READ THIS FIRST'!$F$3)</f>
        <v>70.192098214285721</v>
      </c>
      <c r="HQ132" s="63"/>
      <c r="HR132" s="63">
        <f>'WORKING WHOLESALE GRID'!GA4-('WORKING WHOLESALE GRID'!GA4*'READ THIS FIRST'!$F$3)</f>
        <v>54.898530612244905</v>
      </c>
      <c r="HS132" s="63">
        <f>'WORKING WHOLESALE GRID'!GB4-('WORKING WHOLESALE GRID'!GB4*'READ THIS FIRST'!$F$3)</f>
        <v>62.531698341836744</v>
      </c>
      <c r="HT132" s="63">
        <f>'WORKING WHOLESALE GRID'!GC4-('WORKING WHOLESALE GRID'!GC4*'READ THIS FIRST'!$F$3)</f>
        <v>70.192098214285721</v>
      </c>
      <c r="HU132" s="63">
        <f>'WORKING WHOLESALE GRID'!GD4-('WORKING WHOLESALE GRID'!GD4*'READ THIS FIRST'!$F$3)</f>
        <v>76.159190051020431</v>
      </c>
      <c r="HV132" s="63"/>
      <c r="HW132" s="63">
        <f>'WORKING WHOLESALE GRID'!GF4-('WORKING WHOLESALE GRID'!GF4*'READ THIS FIRST'!$F$3)</f>
        <v>62.531698341836744</v>
      </c>
      <c r="HX132" s="63">
        <f>'WORKING WHOLESALE GRID'!GG4-('WORKING WHOLESALE GRID'!GG4*'READ THIS FIRST'!$F$3)</f>
        <v>70.192098214285721</v>
      </c>
      <c r="HY132" s="63">
        <f>'WORKING WHOLESALE GRID'!GH4-('WORKING WHOLESALE GRID'!GH4*'READ THIS FIRST'!$F$3)</f>
        <v>76.159190051020431</v>
      </c>
      <c r="HZ132" s="63">
        <f>'WORKING WHOLESALE GRID'!GI4-('WORKING WHOLESALE GRID'!GI4*'READ THIS FIRST'!$F$3)</f>
        <v>82.148781887755121</v>
      </c>
      <c r="IA132" s="63"/>
      <c r="IB132" s="63">
        <f>'WORKING WHOLESALE GRID'!GK4-('WORKING WHOLESALE GRID'!GK4*'READ THIS FIRST'!$F$3)</f>
        <v>70.192098214285721</v>
      </c>
      <c r="IC132" s="63">
        <f>'WORKING WHOLESALE GRID'!GL4-('WORKING WHOLESALE GRID'!GL4*'READ THIS FIRST'!$F$3)</f>
        <v>76.159190051020431</v>
      </c>
      <c r="ID132" s="63">
        <f>'WORKING WHOLESALE GRID'!GM4-('WORKING WHOLESALE GRID'!GM4*'READ THIS FIRST'!$F$3)</f>
        <v>82.148781887755121</v>
      </c>
      <c r="IE132" s="63">
        <f>'WORKING WHOLESALE GRID'!GN4-('WORKING WHOLESALE GRID'!GN4*'READ THIS FIRST'!$F$3)</f>
        <v>88.160873724489818</v>
      </c>
      <c r="IF132" s="63"/>
      <c r="IG132" s="63">
        <f>'WORKING WHOLESALE GRID'!GP4-('WORKING WHOLESALE GRID'!GP4*'READ THIS FIRST'!$F$3)</f>
        <v>76.159190051020431</v>
      </c>
      <c r="IH132" s="63">
        <f>'WORKING WHOLESALE GRID'!GQ4-('WORKING WHOLESALE GRID'!GQ4*'READ THIS FIRST'!$F$3)</f>
        <v>82.148781887755121</v>
      </c>
      <c r="II132" s="63">
        <f>'WORKING WHOLESALE GRID'!GR4-('WORKING WHOLESALE GRID'!GR4*'READ THIS FIRST'!$F$3)</f>
        <v>88.160873724489818</v>
      </c>
      <c r="IJ132" s="63">
        <f>'WORKING WHOLESALE GRID'!GS4-('WORKING WHOLESALE GRID'!GS4*'READ THIS FIRST'!$F$3)</f>
        <v>94.195465561224509</v>
      </c>
      <c r="IK132" s="63"/>
      <c r="IL132" s="63">
        <f>'WORKING WHOLESALE GRID'!GU4-('WORKING WHOLESALE GRID'!GU4*'READ THIS FIRST'!$F$3)</f>
        <v>82.148781887755121</v>
      </c>
      <c r="IM132" s="63">
        <f>'WORKING WHOLESALE GRID'!GV4-('WORKING WHOLESALE GRID'!GV4*'READ THIS FIRST'!$F$3)</f>
        <v>88.160873724489818</v>
      </c>
      <c r="IN132" s="63">
        <f>'WORKING WHOLESALE GRID'!GW4-('WORKING WHOLESALE GRID'!GW4*'READ THIS FIRST'!$F$3)</f>
        <v>94.195465561224509</v>
      </c>
      <c r="IO132" s="63"/>
      <c r="IP132" s="63"/>
      <c r="IQ132" s="63">
        <f>'WORKING WHOLESALE GRID'!GZ4-('WORKING WHOLESALE GRID'!GZ4*'READ THIS FIRST'!$F$3)</f>
        <v>26.766850148809532</v>
      </c>
      <c r="IR132" s="63">
        <f>'WORKING WHOLESALE GRID'!HA4-('WORKING WHOLESALE GRID'!HA4*'READ THIS FIRST'!$F$3)</f>
        <v>37.395305914115653</v>
      </c>
      <c r="IS132" s="63">
        <f>'WORKING WHOLESALE GRID'!HB4-('WORKING WHOLESALE GRID'!HB4*'READ THIS FIRST'!$F$3)</f>
        <v>48.099802155612252</v>
      </c>
      <c r="IT132" s="63">
        <f>'WORKING WHOLESALE GRID'!HC4-('WORKING WHOLESALE GRID'!HC4*'READ THIS FIRST'!$F$3)</f>
        <v>58.863763873299334</v>
      </c>
      <c r="IU132" s="63"/>
      <c r="IV132" s="63"/>
      <c r="IW132" s="63">
        <f>'WORKING WHOLESALE GRID'!HF4-('WORKING WHOLESALE GRID'!HF4*'READ THIS FIRST'!$F$3)</f>
        <v>37.395305914115653</v>
      </c>
      <c r="IX132" s="63">
        <f>'WORKING WHOLESALE GRID'!HG4-('WORKING WHOLESALE GRID'!HG4*'READ THIS FIRST'!$F$3)</f>
        <v>48.099802155612252</v>
      </c>
      <c r="IY132" s="63">
        <f>'WORKING WHOLESALE GRID'!HH4-('WORKING WHOLESALE GRID'!HH4*'READ THIS FIRST'!$F$3)</f>
        <v>58.863763873299334</v>
      </c>
      <c r="IZ132" s="63">
        <f>'WORKING WHOLESALE GRID'!HI4-('WORKING WHOLESALE GRID'!HI4*'READ THIS FIRST'!$F$3)</f>
        <v>69.687191067176883</v>
      </c>
      <c r="JA132" s="63"/>
      <c r="JB132" s="63">
        <f>'WORKING WHOLESALE GRID'!HK4-('WORKING WHOLESALE GRID'!HK4*'READ THIS FIRST'!$F$3)</f>
        <v>48.099802155612252</v>
      </c>
      <c r="JC132" s="63">
        <f>'WORKING WHOLESALE GRID'!HL4-('WORKING WHOLESALE GRID'!HL4*'READ THIS FIRST'!$F$3)</f>
        <v>58.863763873299334</v>
      </c>
      <c r="JD132" s="63">
        <f>'WORKING WHOLESALE GRID'!HM4-('WORKING WHOLESALE GRID'!HM4*'READ THIS FIRST'!$F$3)</f>
        <v>69.687191067176883</v>
      </c>
      <c r="JE132" s="63">
        <f>'WORKING WHOLESALE GRID'!HN4-('WORKING WHOLESALE GRID'!HN4*'READ THIS FIRST'!$F$3)</f>
        <v>80.560119451530625</v>
      </c>
      <c r="JF132" s="63"/>
      <c r="JG132" s="63">
        <f>'WORKING WHOLESALE GRID'!HP4-('WORKING WHOLESALE GRID'!HP4*'READ THIS FIRST'!$F$3)</f>
        <v>58.863763873299334</v>
      </c>
      <c r="JH132" s="63">
        <f>'WORKING WHOLESALE GRID'!HQ4-('WORKING WHOLESALE GRID'!HQ4*'READ THIS FIRST'!$F$3)</f>
        <v>69.687191067176883</v>
      </c>
      <c r="JI132" s="63">
        <f>'WORKING WHOLESALE GRID'!HR4-('WORKING WHOLESALE GRID'!HR4*'READ THIS FIRST'!$F$3)</f>
        <v>80.560119451530625</v>
      </c>
      <c r="JJ132" s="63">
        <f>'WORKING WHOLESALE GRID'!HS4-('WORKING WHOLESALE GRID'!HS4*'READ THIS FIRST'!$F$3)</f>
        <v>91.495429740646273</v>
      </c>
      <c r="JK132" s="63"/>
      <c r="JL132" s="63">
        <f>'WORKING WHOLESALE GRID'!HU4-('WORKING WHOLESALE GRID'!HU4*'READ THIS FIRST'!$F$3)</f>
        <v>69.687191067176883</v>
      </c>
      <c r="JM132" s="63">
        <f>'WORKING WHOLESALE GRID'!HV4-('WORKING WHOLESALE GRID'!HV4*'READ THIS FIRST'!$F$3)</f>
        <v>80.560119451530625</v>
      </c>
      <c r="JN132" s="63">
        <f>'WORKING WHOLESALE GRID'!HW4-('WORKING WHOLESALE GRID'!HW4*'READ THIS FIRST'!$F$3)</f>
        <v>91.495429740646273</v>
      </c>
      <c r="JO132" s="63">
        <f>'WORKING WHOLESALE GRID'!HX4-('WORKING WHOLESALE GRID'!HX4*'READ THIS FIRST'!$F$3)</f>
        <v>102.48713050595239</v>
      </c>
      <c r="JP132" s="63"/>
      <c r="JQ132" s="63">
        <f>'WORKING WHOLESALE GRID'!HZ4-('WORKING WHOLESALE GRID'!HZ4*'READ THIS FIRST'!$F$3)</f>
        <v>80.560119451530625</v>
      </c>
      <c r="JR132" s="63">
        <f>'WORKING WHOLESALE GRID'!IA4-('WORKING WHOLESALE GRID'!IA4*'READ THIS FIRST'!$F$3)</f>
        <v>91.495429740646273</v>
      </c>
      <c r="JS132" s="63">
        <f>'WORKING WHOLESALE GRID'!IB4-('WORKING WHOLESALE GRID'!IB4*'READ THIS FIRST'!$F$3)</f>
        <v>102.48713050595239</v>
      </c>
      <c r="JT132" s="63">
        <f>'WORKING WHOLESALE GRID'!IC4-('WORKING WHOLESALE GRID'!IC4*'READ THIS FIRST'!$F$3)</f>
        <v>111.84499406887755</v>
      </c>
      <c r="JU132" s="63"/>
      <c r="JV132" s="63">
        <f>'WORKING WHOLESALE GRID'!IE4-('WORKING WHOLESALE GRID'!IE4*'READ THIS FIRST'!$F$3)</f>
        <v>91.495429740646273</v>
      </c>
      <c r="JW132" s="63">
        <f>'WORKING WHOLESALE GRID'!IF4-('WORKING WHOLESALE GRID'!IF4*'READ THIS FIRST'!$F$3)</f>
        <v>102.48713050595239</v>
      </c>
      <c r="JX132" s="63">
        <f>'WORKING WHOLESALE GRID'!IG4-('WORKING WHOLESALE GRID'!IG4*'READ THIS FIRST'!$F$3)</f>
        <v>111.84499406887755</v>
      </c>
      <c r="JY132" s="63">
        <f>'WORKING WHOLESALE GRID'!IH4-('WORKING WHOLESALE GRID'!IH4*'READ THIS FIRST'!$F$3)</f>
        <v>121.24785763180273</v>
      </c>
      <c r="JZ132" s="63"/>
      <c r="KA132" s="63">
        <f>'WORKING WHOLESALE GRID'!IJ4-('WORKING WHOLESALE GRID'!IJ4*'READ THIS FIRST'!$F$3)</f>
        <v>102.48713050595239</v>
      </c>
      <c r="KB132" s="63">
        <f>'WORKING WHOLESALE GRID'!IK4-('WORKING WHOLESALE GRID'!IK4*'READ THIS FIRST'!$F$3)</f>
        <v>111.84499406887755</v>
      </c>
      <c r="KC132" s="63">
        <f>'WORKING WHOLESALE GRID'!IL4-('WORKING WHOLESALE GRID'!IL4*'READ THIS FIRST'!$F$3)</f>
        <v>121.24785763180273</v>
      </c>
      <c r="KD132" s="63">
        <f>'WORKING WHOLESALE GRID'!IM4-('WORKING WHOLESALE GRID'!IM4*'READ THIS FIRST'!$F$3)</f>
        <v>130.69572119472789</v>
      </c>
      <c r="KE132" s="63"/>
      <c r="KF132" s="63">
        <f>'WORKING WHOLESALE GRID'!IO4-('WORKING WHOLESALE GRID'!IO4*'READ THIS FIRST'!$F$3)</f>
        <v>111.84499406887755</v>
      </c>
      <c r="KG132" s="63">
        <f>'WORKING WHOLESALE GRID'!IP4-('WORKING WHOLESALE GRID'!IP4*'READ THIS FIRST'!$F$3)</f>
        <v>121.24785763180273</v>
      </c>
      <c r="KH132" s="63">
        <f>'WORKING WHOLESALE GRID'!IQ4-('WORKING WHOLESALE GRID'!IQ4*'READ THIS FIRST'!$F$3)</f>
        <v>130.69572119472789</v>
      </c>
      <c r="KI132" s="63">
        <f>'WORKING WHOLESALE GRID'!IR4-('WORKING WHOLESALE GRID'!IR4*'READ THIS FIRST'!$F$3)</f>
        <v>140.18858475765308</v>
      </c>
      <c r="KJ132" s="63"/>
      <c r="KK132" s="63">
        <f>'WORKING WHOLESALE GRID'!IT4-('WORKING WHOLESALE GRID'!IT4*'READ THIS FIRST'!$F$3)</f>
        <v>121.24785763180273</v>
      </c>
      <c r="KL132" s="63">
        <f>'WORKING WHOLESALE GRID'!IU4-('WORKING WHOLESALE GRID'!IU4*'READ THIS FIRST'!$F$3)</f>
        <v>130.69572119472789</v>
      </c>
      <c r="KM132" s="63">
        <f>'WORKING WHOLESALE GRID'!IV4-('WORKING WHOLESALE GRID'!IV4*'READ THIS FIRST'!$F$3)</f>
        <v>140.18858475765308</v>
      </c>
      <c r="KN132" s="63"/>
      <c r="KO132" s="63"/>
      <c r="KP132" s="23"/>
      <c r="KQ132" s="23"/>
      <c r="KR132" s="23"/>
      <c r="KS132" s="30" t="s">
        <v>72</v>
      </c>
      <c r="KT132" s="30" t="s">
        <v>72</v>
      </c>
      <c r="KU132" s="31" t="s">
        <v>72</v>
      </c>
      <c r="KV132" s="32" t="s">
        <v>72</v>
      </c>
      <c r="KW132" s="33" t="s">
        <v>72</v>
      </c>
    </row>
    <row r="133" spans="2:309" s="6" customFormat="1" ht="14.5" hidden="1" customHeight="1" x14ac:dyDescent="0.35">
      <c r="B133" s="557"/>
      <c r="C133" s="24">
        <v>10</v>
      </c>
      <c r="D133" s="25"/>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63">
        <f>'WORKING WHOLESALE GRID'!D5-('WORKING WHOLESALE GRID'!D5*'READ THIS FIRST'!$F$3)</f>
        <v>5.8296771040157758</v>
      </c>
      <c r="AV133" s="63">
        <f>'WORKING WHOLESALE GRID'!E5-('WORKING WHOLESALE GRID'!E5*'READ THIS FIRST'!$F$3)</f>
        <v>8.3905322717907076</v>
      </c>
      <c r="AW133" s="63">
        <f>'WORKING WHOLESALE GRID'!F5-('WORKING WHOLESALE GRID'!F5*'READ THIS FIRST'!$F$3)</f>
        <v>10.958706207776599</v>
      </c>
      <c r="AX133" s="63">
        <f>'WORKING WHOLESALE GRID'!G5-('WORKING WHOLESALE GRID'!G5*'READ THIS FIRST'!$F$3)</f>
        <v>13.547078911973443</v>
      </c>
      <c r="AY133" s="63"/>
      <c r="AZ133" s="63"/>
      <c r="BA133" s="63">
        <f>'WORKING WHOLESALE GRID'!J5-('WORKING WHOLESALE GRID'!J5*'READ THIS FIRST'!$F$3)</f>
        <v>8.3905322717907076</v>
      </c>
      <c r="BB133" s="63">
        <f>'WORKING WHOLESALE GRID'!K5-('WORKING WHOLESALE GRID'!K5*'READ THIS FIRST'!$F$3)</f>
        <v>10.958706207776599</v>
      </c>
      <c r="BC133" s="63">
        <f>'WORKING WHOLESALE GRID'!L5-('WORKING WHOLESALE GRID'!L5*'READ THIS FIRST'!$F$3)</f>
        <v>13.547078911973443</v>
      </c>
      <c r="BD133" s="63">
        <f>'WORKING WHOLESALE GRID'!M5-('WORKING WHOLESALE GRID'!M5*'READ THIS FIRST'!$F$3)</f>
        <v>16.149224759381248</v>
      </c>
      <c r="BE133" s="63"/>
      <c r="BF133" s="63">
        <f>'WORKING WHOLESALE GRID'!O5-('WORKING WHOLESALE GRID'!O5*'READ THIS FIRST'!$F$3)</f>
        <v>10.958706207776599</v>
      </c>
      <c r="BG133" s="63">
        <f>'WORKING WHOLESALE GRID'!P5-('WORKING WHOLESALE GRID'!P5*'READ THIS FIRST'!$F$3)</f>
        <v>13.547078911973443</v>
      </c>
      <c r="BH133" s="63">
        <f>'WORKING WHOLESALE GRID'!Q5-('WORKING WHOLESALE GRID'!Q5*'READ THIS FIRST'!$F$3)</f>
        <v>16.149224759381248</v>
      </c>
      <c r="BI133" s="63">
        <f>'WORKING WHOLESALE GRID'!R5-('WORKING WHOLESALE GRID'!R5*'READ THIS FIRST'!$F$3)</f>
        <v>18.758603125</v>
      </c>
      <c r="BJ133" s="63"/>
      <c r="BK133" s="63">
        <f>'WORKING WHOLESALE GRID'!T5-('WORKING WHOLESALE GRID'!T5*'READ THIS FIRST'!$F$3)</f>
        <v>13.547078911973443</v>
      </c>
      <c r="BL133" s="63">
        <f>'WORKING WHOLESALE GRID'!U5-('WORKING WHOLESALE GRID'!U5*'READ THIS FIRST'!$F$3)</f>
        <v>16.149224759381248</v>
      </c>
      <c r="BM133" s="63">
        <f>'WORKING WHOLESALE GRID'!V5-('WORKING WHOLESALE GRID'!V5*'READ THIS FIRST'!$F$3)</f>
        <v>18.758603125</v>
      </c>
      <c r="BN133" s="63">
        <f>'WORKING WHOLESALE GRID'!W5-('WORKING WHOLESALE GRID'!W5*'READ THIS FIRST'!$F$3)</f>
        <v>21.388266508829712</v>
      </c>
      <c r="BO133" s="63"/>
      <c r="BP133" s="63">
        <f>'WORKING WHOLESALE GRID'!Y5-('WORKING WHOLESALE GRID'!Y5*'READ THIS FIRST'!$F$3)</f>
        <v>16.149224759381248</v>
      </c>
      <c r="BQ133" s="63">
        <f>'WORKING WHOLESALE GRID'!Z5-('WORKING WHOLESALE GRID'!Z5*'READ THIS FIRST'!$F$3)</f>
        <v>18.758603125</v>
      </c>
      <c r="BR133" s="63">
        <f>'WORKING WHOLESALE GRID'!AA5-('WORKING WHOLESALE GRID'!AA5*'READ THIS FIRST'!$F$3)</f>
        <v>21.388266508829712</v>
      </c>
      <c r="BS133" s="63">
        <f>'WORKING WHOLESALE GRID'!AB5-('WORKING WHOLESALE GRID'!AB5*'READ THIS FIRST'!$F$3)</f>
        <v>24.031703035870372</v>
      </c>
      <c r="BT133" s="63"/>
      <c r="BU133" s="63">
        <f>'WORKING WHOLESALE GRID'!AD5-('WORKING WHOLESALE GRID'!AD5*'READ THIS FIRST'!$F$3)</f>
        <v>18.758603125</v>
      </c>
      <c r="BV133" s="63">
        <f>'WORKING WHOLESALE GRID'!AE5-('WORKING WHOLESALE GRID'!AE5*'READ THIS FIRST'!$F$3)</f>
        <v>21.388266508829712</v>
      </c>
      <c r="BW133" s="63">
        <f>'WORKING WHOLESALE GRID'!AF5-('WORKING WHOLESALE GRID'!AF5*'READ THIS FIRST'!$F$3)</f>
        <v>24.031703035870372</v>
      </c>
      <c r="BX133" s="63">
        <f>'WORKING WHOLESALE GRID'!AG5-('WORKING WHOLESALE GRID'!AG5*'READ THIS FIRST'!$F$3)</f>
        <v>26.542182951059353</v>
      </c>
      <c r="BY133" s="63"/>
      <c r="BZ133" s="63">
        <f>'WORKING WHOLESALE GRID'!AI5-('WORKING WHOLESALE GRID'!AI5*'READ THIS FIRST'!$F$3)</f>
        <v>21.388266508829712</v>
      </c>
      <c r="CA133" s="63">
        <f>'WORKING WHOLESALE GRID'!AJ5-('WORKING WHOLESALE GRID'!AJ5*'READ THIS FIRST'!$F$3)</f>
        <v>24.031703035870372</v>
      </c>
      <c r="CB133" s="63">
        <f>'WORKING WHOLESALE GRID'!AK5-('WORKING WHOLESALE GRID'!AK5*'READ THIS FIRST'!$F$3)</f>
        <v>26.542182951059353</v>
      </c>
      <c r="CC133" s="63">
        <f>'WORKING WHOLESALE GRID'!AL5-('WORKING WHOLESALE GRID'!AL5*'READ THIS FIRST'!$F$3)</f>
        <v>29.065162866248329</v>
      </c>
      <c r="CD133" s="63"/>
      <c r="CE133" s="63">
        <f>'WORKING WHOLESALE GRID'!AN5-('WORKING WHOLESALE GRID'!AN5*'READ THIS FIRST'!$F$3)</f>
        <v>24.031703035870372</v>
      </c>
      <c r="CF133" s="63">
        <f>'WORKING WHOLESALE GRID'!AO5-('WORKING WHOLESALE GRID'!AO5*'READ THIS FIRST'!$F$3)</f>
        <v>26.542182951059353</v>
      </c>
      <c r="CG133" s="63">
        <f>'WORKING WHOLESALE GRID'!AP5-('WORKING WHOLESALE GRID'!AP5*'READ THIS FIRST'!$F$3)</f>
        <v>29.065162866248329</v>
      </c>
      <c r="CH133" s="63">
        <f>'WORKING WHOLESALE GRID'!AQ5-('WORKING WHOLESALE GRID'!AQ5*'READ THIS FIRST'!$F$3)</f>
        <v>31.600642781437305</v>
      </c>
      <c r="CI133" s="63"/>
      <c r="CJ133" s="63">
        <f>'WORKING WHOLESALE GRID'!AS5-('WORKING WHOLESALE GRID'!AS5*'READ THIS FIRST'!$F$3)</f>
        <v>26.542182951059353</v>
      </c>
      <c r="CK133" s="63">
        <f>'WORKING WHOLESALE GRID'!AT5-('WORKING WHOLESALE GRID'!AT5*'READ THIS FIRST'!$F$3)</f>
        <v>29.065162866248329</v>
      </c>
      <c r="CL133" s="63">
        <f>'WORKING WHOLESALE GRID'!AU5-('WORKING WHOLESALE GRID'!AU5*'READ THIS FIRST'!$F$3)</f>
        <v>31.600642781437305</v>
      </c>
      <c r="CM133" s="63">
        <f>'WORKING WHOLESALE GRID'!AV5-('WORKING WHOLESALE GRID'!AV5*'READ THIS FIRST'!$F$3)</f>
        <v>34.148622696626283</v>
      </c>
      <c r="CN133" s="63"/>
      <c r="CO133" s="63">
        <f>'WORKING WHOLESALE GRID'!AX5-('WORKING WHOLESALE GRID'!AX5*'READ THIS FIRST'!$F$3)</f>
        <v>29.065162866248329</v>
      </c>
      <c r="CP133" s="63">
        <f>'WORKING WHOLESALE GRID'!AY5-('WORKING WHOLESALE GRID'!AY5*'READ THIS FIRST'!$F$3)</f>
        <v>31.600642781437305</v>
      </c>
      <c r="CQ133" s="63">
        <f>'WORKING WHOLESALE GRID'!AZ5-('WORKING WHOLESALE GRID'!AZ5*'READ THIS FIRST'!$F$3)</f>
        <v>34.148622696626283</v>
      </c>
      <c r="CR133" s="63"/>
      <c r="CS133" s="63"/>
      <c r="CT133" s="63">
        <f>'WORKING WHOLESALE GRID'!BC5-('WORKING WHOLESALE GRID'!BC5*'READ THIS FIRST'!$F$3)</f>
        <v>5.9945165766720248</v>
      </c>
      <c r="CU133" s="63">
        <f>'WORKING WHOLESALE GRID'!BD5-('WORKING WHOLESALE GRID'!BD5*'READ THIS FIRST'!$F$3)</f>
        <v>8.5614538967907095</v>
      </c>
      <c r="CV133" s="63">
        <f>'WORKING WHOLESALE GRID'!BE5-('WORKING WHOLESALE GRID'!BE5*'READ THIS FIRST'!$F$3)</f>
        <v>11.140275844495349</v>
      </c>
      <c r="CW133" s="63">
        <f>'WORKING WHOLESALE GRID'!BF5-('WORKING WHOLESALE GRID'!BF5*'READ THIS FIRST'!$F$3)</f>
        <v>13.737115513535944</v>
      </c>
      <c r="CX133" s="63"/>
      <c r="CY133" s="63"/>
      <c r="CZ133" s="63">
        <f>'WORKING WHOLESALE GRID'!BI5-('WORKING WHOLESALE GRID'!BI5*'READ THIS FIRST'!$F$3)</f>
        <v>8.5614538967907095</v>
      </c>
      <c r="DA133" s="63">
        <f>'WORKING WHOLESALE GRID'!BJ5-('WORKING WHOLESALE GRID'!BJ5*'READ THIS FIRST'!$F$3)</f>
        <v>11.140275844495349</v>
      </c>
      <c r="DB133" s="63">
        <f>'WORKING WHOLESALE GRID'!BK5-('WORKING WHOLESALE GRID'!BK5*'READ THIS FIRST'!$F$3)</f>
        <v>13.737115513535944</v>
      </c>
      <c r="DC133" s="63">
        <f>'WORKING WHOLESALE GRID'!BL5-('WORKING WHOLESALE GRID'!BL5*'READ THIS FIRST'!$F$3)</f>
        <v>16.347796247662494</v>
      </c>
      <c r="DD133" s="63"/>
      <c r="DE133" s="63">
        <f>'WORKING WHOLESALE GRID'!BN5-('WORKING WHOLESALE GRID'!BN5*'READ THIS FIRST'!$F$3)</f>
        <v>11.140275844495349</v>
      </c>
      <c r="DF133" s="63">
        <f>'WORKING WHOLESALE GRID'!BO5-('WORKING WHOLESALE GRID'!BO5*'READ THIS FIRST'!$F$3)</f>
        <v>13.737115513535944</v>
      </c>
      <c r="DG133" s="63">
        <f>'WORKING WHOLESALE GRID'!BP5-('WORKING WHOLESALE GRID'!BP5*'READ THIS FIRST'!$F$3)</f>
        <v>16.347796247662494</v>
      </c>
      <c r="DH133" s="63">
        <f>'WORKING WHOLESALE GRID'!BQ5-('WORKING WHOLESALE GRID'!BQ5*'READ THIS FIRST'!$F$3)</f>
        <v>18.968066640625</v>
      </c>
      <c r="DI133" s="63"/>
      <c r="DJ133" s="63">
        <f>'WORKING WHOLESALE GRID'!BS5-('WORKING WHOLESALE GRID'!BS5*'READ THIS FIRST'!$F$3)</f>
        <v>13.737115513535944</v>
      </c>
      <c r="DK133" s="63">
        <f>'WORKING WHOLESALE GRID'!BT5-('WORKING WHOLESALE GRID'!BT5*'READ THIS FIRST'!$F$3)</f>
        <v>16.347796247662494</v>
      </c>
      <c r="DL133" s="63">
        <f>'WORKING WHOLESALE GRID'!BU5-('WORKING WHOLESALE GRID'!BU5*'READ THIS FIRST'!$F$3)</f>
        <v>18.968066640625</v>
      </c>
      <c r="DM133" s="63">
        <f>'WORKING WHOLESALE GRID'!BV5-('WORKING WHOLESALE GRID'!BV5*'READ THIS FIRST'!$F$3)</f>
        <v>21.604111536173463</v>
      </c>
      <c r="DN133" s="63"/>
      <c r="DO133" s="63">
        <f>'WORKING WHOLESALE GRID'!BX5-('WORKING WHOLESALE GRID'!BX5*'READ THIS FIRST'!$F$3)</f>
        <v>16.347796247662494</v>
      </c>
      <c r="DP133" s="63">
        <f>'WORKING WHOLESALE GRID'!BY5-('WORKING WHOLESALE GRID'!BY5*'READ THIS FIRST'!$F$3)</f>
        <v>18.968066640625</v>
      </c>
      <c r="DQ133" s="63">
        <f>'WORKING WHOLESALE GRID'!BZ5-('WORKING WHOLESALE GRID'!BZ5*'READ THIS FIRST'!$F$3)</f>
        <v>21.604111536173463</v>
      </c>
      <c r="DR133" s="63">
        <f>'WORKING WHOLESALE GRID'!CA5-('WORKING WHOLESALE GRID'!CA5*'READ THIS FIRST'!$F$3)</f>
        <v>24.256286715557877</v>
      </c>
      <c r="DS133" s="63"/>
      <c r="DT133" s="63">
        <f>'WORKING WHOLESALE GRID'!CC5-('WORKING WHOLESALE GRID'!CC5*'READ THIS FIRST'!$F$3)</f>
        <v>18.968066640625</v>
      </c>
      <c r="DU133" s="63">
        <f>'WORKING WHOLESALE GRID'!CD5-('WORKING WHOLESALE GRID'!CD5*'READ THIS FIRST'!$F$3)</f>
        <v>21.604111536173463</v>
      </c>
      <c r="DV133" s="63">
        <f>'WORKING WHOLESALE GRID'!CE5-('WORKING WHOLESALE GRID'!CE5*'READ THIS FIRST'!$F$3)</f>
        <v>24.256286715557877</v>
      </c>
      <c r="DW133" s="63">
        <f>'WORKING WHOLESALE GRID'!CF5-('WORKING WHOLESALE GRID'!CF5*'READ THIS FIRST'!$F$3)</f>
        <v>26.767745208871858</v>
      </c>
      <c r="DX133" s="63"/>
      <c r="DY133" s="63">
        <f>'WORKING WHOLESALE GRID'!CH5-('WORKING WHOLESALE GRID'!CH5*'READ THIS FIRST'!$F$3)</f>
        <v>21.604111536173463</v>
      </c>
      <c r="DZ133" s="63">
        <f>'WORKING WHOLESALE GRID'!CI5-('WORKING WHOLESALE GRID'!CI5*'READ THIS FIRST'!$F$3)</f>
        <v>24.256286715557877</v>
      </c>
      <c r="EA133" s="63">
        <f>'WORKING WHOLESALE GRID'!CJ5-('WORKING WHOLESALE GRID'!CJ5*'READ THIS FIRST'!$F$3)</f>
        <v>26.767745208871858</v>
      </c>
      <c r="EB133" s="63">
        <f>'WORKING WHOLESALE GRID'!CK5-('WORKING WHOLESALE GRID'!CK5*'READ THIS FIRST'!$F$3)</f>
        <v>29.291703702185835</v>
      </c>
      <c r="EC133" s="63"/>
      <c r="ED133" s="63">
        <f>'WORKING WHOLESALE GRID'!CM5-('WORKING WHOLESALE GRID'!CM5*'READ THIS FIRST'!$F$3)</f>
        <v>24.256286715557877</v>
      </c>
      <c r="EE133" s="63">
        <f>'WORKING WHOLESALE GRID'!CN5-('WORKING WHOLESALE GRID'!CN5*'READ THIS FIRST'!$F$3)</f>
        <v>26.767745208871858</v>
      </c>
      <c r="EF133" s="63">
        <f>'WORKING WHOLESALE GRID'!CO5-('WORKING WHOLESALE GRID'!CO5*'READ THIS FIRST'!$F$3)</f>
        <v>29.291703702185835</v>
      </c>
      <c r="EG133" s="63">
        <f>'WORKING WHOLESALE GRID'!CP5-('WORKING WHOLESALE GRID'!CP5*'READ THIS FIRST'!$F$3)</f>
        <v>31.828162195499814</v>
      </c>
      <c r="EH133" s="63"/>
      <c r="EI133" s="63">
        <f>'WORKING WHOLESALE GRID'!CR5-('WORKING WHOLESALE GRID'!CR5*'READ THIS FIRST'!$F$3)</f>
        <v>26.767745208871858</v>
      </c>
      <c r="EJ133" s="63">
        <f>'WORKING WHOLESALE GRID'!CS5-('WORKING WHOLESALE GRID'!CS5*'READ THIS FIRST'!$F$3)</f>
        <v>29.291703702185835</v>
      </c>
      <c r="EK133" s="63">
        <f>'WORKING WHOLESALE GRID'!CT5-('WORKING WHOLESALE GRID'!CT5*'READ THIS FIRST'!$F$3)</f>
        <v>31.828162195499814</v>
      </c>
      <c r="EL133" s="63">
        <f>'WORKING WHOLESALE GRID'!CU5-('WORKING WHOLESALE GRID'!CU5*'READ THIS FIRST'!$F$3)</f>
        <v>34.37712068881379</v>
      </c>
      <c r="EM133" s="63"/>
      <c r="EN133" s="63">
        <f>'WORKING WHOLESALE GRID'!CW5-('WORKING WHOLESALE GRID'!CW5*'READ THIS FIRST'!$F$3)</f>
        <v>29.291703702185835</v>
      </c>
      <c r="EO133" s="63">
        <f>'WORKING WHOLESALE GRID'!CX5-('WORKING WHOLESALE GRID'!CX5*'READ THIS FIRST'!$F$3)</f>
        <v>31.828162195499814</v>
      </c>
      <c r="EP133" s="63">
        <f>'WORKING WHOLESALE GRID'!CY5-('WORKING WHOLESALE GRID'!CY5*'READ THIS FIRST'!$F$3)</f>
        <v>34.37712068881379</v>
      </c>
      <c r="EQ133" s="63"/>
      <c r="ER133" s="63"/>
      <c r="ES133" s="63">
        <f>'WORKING WHOLESALE GRID'!DB5-('WORKING WHOLESALE GRID'!DB5*'READ THIS FIRST'!$F$3)</f>
        <v>6.5506470258907754</v>
      </c>
      <c r="ET133" s="63">
        <f>'WORKING WHOLESALE GRID'!DC5-('WORKING WHOLESALE GRID'!DC5*'READ THIS FIRST'!$F$3)</f>
        <v>9.3788797717907109</v>
      </c>
      <c r="EU133" s="63">
        <f>'WORKING WHOLESALE GRID'!DD5-('WORKING WHOLESALE GRID'!DD5*'READ THIS FIRST'!$F$3)</f>
        <v>12.227476598401596</v>
      </c>
      <c r="EV133" s="63">
        <f>'WORKING WHOLESALE GRID'!DE5-('WORKING WHOLESALE GRID'!DE5*'READ THIS FIRST'!$F$3)</f>
        <v>15.090040630723445</v>
      </c>
      <c r="EW133" s="63"/>
      <c r="EX133" s="63"/>
      <c r="EY133" s="63">
        <f>'WORKING WHOLESALE GRID'!DH5-('WORKING WHOLESALE GRID'!DH5*'READ THIS FIRST'!$F$3)</f>
        <v>9.3788797717907109</v>
      </c>
      <c r="EZ133" s="63">
        <f>'WORKING WHOLESALE GRID'!DI5-('WORKING WHOLESALE GRID'!DI5*'READ THIS FIRST'!$F$3)</f>
        <v>12.227476598401596</v>
      </c>
      <c r="FA133" s="63">
        <f>'WORKING WHOLESALE GRID'!DJ5-('WORKING WHOLESALE GRID'!DJ5*'READ THIS FIRST'!$F$3)</f>
        <v>15.090040630723445</v>
      </c>
      <c r="FB133" s="63">
        <f>'WORKING WHOLESALE GRID'!DK5-('WORKING WHOLESALE GRID'!DK5*'READ THIS FIRST'!$F$3)</f>
        <v>17.96657186875624</v>
      </c>
      <c r="FC133" s="63"/>
      <c r="FD133" s="63">
        <f>'WORKING WHOLESALE GRID'!DM5-('WORKING WHOLESALE GRID'!DM5*'READ THIS FIRST'!$F$3)</f>
        <v>12.227476598401596</v>
      </c>
      <c r="FE133" s="63">
        <f>'WORKING WHOLESALE GRID'!DN5-('WORKING WHOLESALE GRID'!DN5*'READ THIS FIRST'!$F$3)</f>
        <v>15.090040630723445</v>
      </c>
      <c r="FF133" s="63">
        <f>'WORKING WHOLESALE GRID'!DO5-('WORKING WHOLESALE GRID'!DO5*'READ THIS FIRST'!$F$3)</f>
        <v>17.96657186875624</v>
      </c>
      <c r="FG133" s="63">
        <f>'WORKING WHOLESALE GRID'!DP5-('WORKING WHOLESALE GRID'!DP5*'READ THIS FIRST'!$F$3)</f>
        <v>20.857070312499999</v>
      </c>
      <c r="FH133" s="63"/>
      <c r="FI133" s="63">
        <f>'WORKING WHOLESALE GRID'!DR5-('WORKING WHOLESALE GRID'!DR5*'READ THIS FIRST'!$F$3)</f>
        <v>15.090040630723445</v>
      </c>
      <c r="FJ133" s="63">
        <f>'WORKING WHOLESALE GRID'!DS5-('WORKING WHOLESALE GRID'!DS5*'READ THIS FIRST'!$F$3)</f>
        <v>17.96657186875624</v>
      </c>
      <c r="FK133" s="63">
        <f>'WORKING WHOLESALE GRID'!DT5-('WORKING WHOLESALE GRID'!DT5*'READ THIS FIRST'!$F$3)</f>
        <v>20.857070312499999</v>
      </c>
      <c r="FL133" s="63">
        <f>'WORKING WHOLESALE GRID'!DU5-('WORKING WHOLESALE GRID'!DU5*'READ THIS FIRST'!$F$3)</f>
        <v>23.754966586954716</v>
      </c>
      <c r="FM133" s="63"/>
      <c r="FN133" s="63">
        <f>'WORKING WHOLESALE GRID'!DW5-('WORKING WHOLESALE GRID'!DW5*'READ THIS FIRST'!$F$3)</f>
        <v>17.96657186875624</v>
      </c>
      <c r="FO133" s="63">
        <f>'WORKING WHOLESALE GRID'!DX5-('WORKING WHOLESALE GRID'!DX5*'READ THIS FIRST'!$F$3)</f>
        <v>20.857070312499999</v>
      </c>
      <c r="FP133" s="63">
        <f>'WORKING WHOLESALE GRID'!DY5-('WORKING WHOLESALE GRID'!DY5*'READ THIS FIRST'!$F$3)</f>
        <v>23.754966586954716</v>
      </c>
      <c r="FQ133" s="63">
        <f>'WORKING WHOLESALE GRID'!DZ5-('WORKING WHOLESALE GRID'!DZ5*'READ THIS FIRST'!$F$3)</f>
        <v>26.673370692120379</v>
      </c>
      <c r="FR133" s="63"/>
      <c r="FS133" s="63">
        <f>'WORKING WHOLESALE GRID'!EB5-('WORKING WHOLESALE GRID'!EB5*'READ THIS FIRST'!$F$3)</f>
        <v>20.857070312499999</v>
      </c>
      <c r="FT133" s="63">
        <f>'WORKING WHOLESALE GRID'!EC5-('WORKING WHOLESALE GRID'!EC5*'READ THIS FIRST'!$F$3)</f>
        <v>23.754966586954716</v>
      </c>
      <c r="FU133" s="63">
        <f>'WORKING WHOLESALE GRID'!ED5-('WORKING WHOLESALE GRID'!ED5*'READ THIS FIRST'!$F$3)</f>
        <v>26.673370692120379</v>
      </c>
      <c r="FV133" s="63">
        <f>'WORKING WHOLESALE GRID'!EE5-('WORKING WHOLESALE GRID'!EE5*'READ THIS FIRST'!$F$3)</f>
        <v>29.436646544809356</v>
      </c>
      <c r="FW133" s="63"/>
      <c r="FX133" s="63">
        <f>'WORKING WHOLESALE GRID'!EG5-('WORKING WHOLESALE GRID'!EG5*'READ THIS FIRST'!$F$3)</f>
        <v>23.754966586954716</v>
      </c>
      <c r="FY133" s="63">
        <f>'WORKING WHOLESALE GRID'!EH5-('WORKING WHOLESALE GRID'!EH5*'READ THIS FIRST'!$F$3)</f>
        <v>26.673370692120379</v>
      </c>
      <c r="FZ133" s="63">
        <f>'WORKING WHOLESALE GRID'!EI5-('WORKING WHOLESALE GRID'!EI5*'READ THIS FIRST'!$F$3)</f>
        <v>29.436646544809356</v>
      </c>
      <c r="GA133" s="63">
        <f>'WORKING WHOLESALE GRID'!EJ5-('WORKING WHOLESALE GRID'!EJ5*'READ THIS FIRST'!$F$3)</f>
        <v>32.212422397498337</v>
      </c>
      <c r="GB133" s="63"/>
      <c r="GC133" s="63">
        <f>'WORKING WHOLESALE GRID'!EL5-('WORKING WHOLESALE GRID'!EL5*'READ THIS FIRST'!$F$3)</f>
        <v>26.673370692120379</v>
      </c>
      <c r="GD133" s="63">
        <f>'WORKING WHOLESALE GRID'!EM5-('WORKING WHOLESALE GRID'!EM5*'READ THIS FIRST'!$F$3)</f>
        <v>29.436646544809356</v>
      </c>
      <c r="GE133" s="63">
        <f>'WORKING WHOLESALE GRID'!EN5-('WORKING WHOLESALE GRID'!EN5*'READ THIS FIRST'!$F$3)</f>
        <v>32.212422397498337</v>
      </c>
      <c r="GF133" s="63">
        <f>'WORKING WHOLESALE GRID'!EO5-('WORKING WHOLESALE GRID'!EO5*'READ THIS FIRST'!$F$3)</f>
        <v>35.000698250187313</v>
      </c>
      <c r="GG133" s="63"/>
      <c r="GH133" s="63">
        <f>'WORKING WHOLESALE GRID'!EQ5-('WORKING WHOLESALE GRID'!EQ5*'READ THIS FIRST'!$F$3)</f>
        <v>29.436646544809356</v>
      </c>
      <c r="GI133" s="63">
        <f>'WORKING WHOLESALE GRID'!ER5-('WORKING WHOLESALE GRID'!ER5*'READ THIS FIRST'!$F$3)</f>
        <v>32.212422397498337</v>
      </c>
      <c r="GJ133" s="63">
        <f>'WORKING WHOLESALE GRID'!ES5-('WORKING WHOLESALE GRID'!ES5*'READ THIS FIRST'!$F$3)</f>
        <v>35.000698250187313</v>
      </c>
      <c r="GK133" s="63">
        <f>'WORKING WHOLESALE GRID'!ET5-('WORKING WHOLESALE GRID'!ET5*'READ THIS FIRST'!$F$3)</f>
        <v>37.801474102876291</v>
      </c>
      <c r="GL133" s="63"/>
      <c r="GM133" s="63">
        <f>'WORKING WHOLESALE GRID'!EV5-('WORKING WHOLESALE GRID'!EV5*'READ THIS FIRST'!$F$3)</f>
        <v>32.212422397498337</v>
      </c>
      <c r="GN133" s="63">
        <f>'WORKING WHOLESALE GRID'!EW5-('WORKING WHOLESALE GRID'!EW5*'READ THIS FIRST'!$F$3)</f>
        <v>35.000698250187313</v>
      </c>
      <c r="GO133" s="63">
        <f>'WORKING WHOLESALE GRID'!EX5-('WORKING WHOLESALE GRID'!EX5*'READ THIS FIRST'!$F$3)</f>
        <v>37.801474102876291</v>
      </c>
      <c r="GP133" s="63"/>
      <c r="GQ133" s="63"/>
      <c r="GR133" s="63">
        <f>'WORKING WHOLESALE GRID'!FA5-('WORKING WHOLESALE GRID'!FA5*'READ THIS FIRST'!$F$3)</f>
        <v>9.6560368303571469</v>
      </c>
      <c r="GS133" s="63">
        <f>'WORKING WHOLESALE GRID'!FB5-('WORKING WHOLESALE GRID'!FB5*'READ THIS FIRST'!$F$3)</f>
        <v>13.679654464285715</v>
      </c>
      <c r="GT133" s="63">
        <f>'WORKING WHOLESALE GRID'!FC5-('WORKING WHOLESALE GRID'!FC5*'READ THIS FIRST'!$F$3)</f>
        <v>17.730582514880954</v>
      </c>
      <c r="GU133" s="63">
        <f>'WORKING WHOLESALE GRID'!FD5-('WORKING WHOLESALE GRID'!FD5*'READ THIS FIRST'!$F$3)</f>
        <v>21.803258482142862</v>
      </c>
      <c r="GV133" s="63"/>
      <c r="GW133" s="63"/>
      <c r="GX133" s="63">
        <f>'WORKING WHOLESALE GRID'!FG5-('WORKING WHOLESALE GRID'!FG5*'READ THIS FIRST'!$F$3)</f>
        <v>13.679654464285715</v>
      </c>
      <c r="GY133" s="63">
        <f>'WORKING WHOLESALE GRID'!FH5-('WORKING WHOLESALE GRID'!FH5*'READ THIS FIRST'!$F$3)</f>
        <v>17.730582514880954</v>
      </c>
      <c r="GZ133" s="63">
        <f>'WORKING WHOLESALE GRID'!FI5-('WORKING WHOLESALE GRID'!FI5*'READ THIS FIRST'!$F$3)</f>
        <v>21.803258482142862</v>
      </c>
      <c r="HA133" s="63">
        <f>'WORKING WHOLESALE GRID'!FJ5-('WORKING WHOLESALE GRID'!FJ5*'READ THIS FIRST'!$F$3)</f>
        <v>25.897682366071436</v>
      </c>
      <c r="HB133" s="63"/>
      <c r="HC133" s="63">
        <f>'WORKING WHOLESALE GRID'!FL5-('WORKING WHOLESALE GRID'!FL5*'READ THIS FIRST'!$F$3)</f>
        <v>17.730582514880954</v>
      </c>
      <c r="HD133" s="63">
        <f>'WORKING WHOLESALE GRID'!FM5-('WORKING WHOLESALE GRID'!FM5*'READ THIS FIRST'!$F$3)</f>
        <v>21.803258482142862</v>
      </c>
      <c r="HE133" s="63">
        <f>'WORKING WHOLESALE GRID'!FN5-('WORKING WHOLESALE GRID'!FN5*'READ THIS FIRST'!$F$3)</f>
        <v>25.897682366071436</v>
      </c>
      <c r="HF133" s="63">
        <f>'WORKING WHOLESALE GRID'!FO5-('WORKING WHOLESALE GRID'!FO5*'READ THIS FIRST'!$F$3)</f>
        <v>30.008166666666668</v>
      </c>
      <c r="HG133" s="63"/>
      <c r="HH133" s="63">
        <f>'WORKING WHOLESALE GRID'!FQ5-('WORKING WHOLESALE GRID'!FQ5*'READ THIS FIRST'!$F$3)</f>
        <v>21.803258482142862</v>
      </c>
      <c r="HI133" s="63">
        <f>'WORKING WHOLESALE GRID'!FR5-('WORKING WHOLESALE GRID'!FR5*'READ THIS FIRST'!$F$3)</f>
        <v>25.897682366071436</v>
      </c>
      <c r="HJ133" s="63">
        <f>'WORKING WHOLESALE GRID'!FS5-('WORKING WHOLESALE GRID'!FS5*'READ THIS FIRST'!$F$3)</f>
        <v>30.008166666666668</v>
      </c>
      <c r="HK133" s="63">
        <f>'WORKING WHOLESALE GRID'!FT5-('WORKING WHOLESALE GRID'!FT5*'READ THIS FIRST'!$F$3)</f>
        <v>34.146061383928576</v>
      </c>
      <c r="HL133" s="63"/>
      <c r="HM133" s="63">
        <f>'WORKING WHOLESALE GRID'!FV5-('WORKING WHOLESALE GRID'!FV5*'READ THIS FIRST'!$F$3)</f>
        <v>25.897682366071436</v>
      </c>
      <c r="HN133" s="63">
        <f>'WORKING WHOLESALE GRID'!FW5-('WORKING WHOLESALE GRID'!FW5*'READ THIS FIRST'!$F$3)</f>
        <v>30.008166666666668</v>
      </c>
      <c r="HO133" s="63">
        <f>'WORKING WHOLESALE GRID'!FX5-('WORKING WHOLESALE GRID'!FX5*'READ THIS FIRST'!$F$3)</f>
        <v>34.146061383928576</v>
      </c>
      <c r="HP133" s="63">
        <f>'WORKING WHOLESALE GRID'!FY5-('WORKING WHOLESALE GRID'!FY5*'READ THIS FIRST'!$F$3)</f>
        <v>38.29996651785715</v>
      </c>
      <c r="HQ133" s="63"/>
      <c r="HR133" s="63">
        <f>'WORKING WHOLESALE GRID'!GA5-('WORKING WHOLESALE GRID'!GA5*'READ THIS FIRST'!$F$3)</f>
        <v>30.008166666666668</v>
      </c>
      <c r="HS133" s="63">
        <f>'WORKING WHOLESALE GRID'!GB5-('WORKING WHOLESALE GRID'!GB5*'READ THIS FIRST'!$F$3)</f>
        <v>34.146061383928576</v>
      </c>
      <c r="HT133" s="63">
        <f>'WORKING WHOLESALE GRID'!GC5-('WORKING WHOLESALE GRID'!GC5*'READ THIS FIRST'!$F$3)</f>
        <v>38.29996651785715</v>
      </c>
      <c r="HU133" s="63">
        <f>'WORKING WHOLESALE GRID'!GD5-('WORKING WHOLESALE GRID'!GD5*'READ THIS FIRST'!$F$3)</f>
        <v>41.415509672619052</v>
      </c>
      <c r="HV133" s="63"/>
      <c r="HW133" s="63">
        <f>'WORKING WHOLESALE GRID'!GF5-('WORKING WHOLESALE GRID'!GF5*'READ THIS FIRST'!$F$3)</f>
        <v>34.146061383928576</v>
      </c>
      <c r="HX133" s="63">
        <f>'WORKING WHOLESALE GRID'!GG5-('WORKING WHOLESALE GRID'!GG5*'READ THIS FIRST'!$F$3)</f>
        <v>38.29996651785715</v>
      </c>
      <c r="HY133" s="63">
        <f>'WORKING WHOLESALE GRID'!GH5-('WORKING WHOLESALE GRID'!GH5*'READ THIS FIRST'!$F$3)</f>
        <v>41.415509672619052</v>
      </c>
      <c r="HZ133" s="63">
        <f>'WORKING WHOLESALE GRID'!GI5-('WORKING WHOLESALE GRID'!GI5*'READ THIS FIRST'!$F$3)</f>
        <v>44.543552827380964</v>
      </c>
      <c r="IA133" s="63"/>
      <c r="IB133" s="63">
        <f>'WORKING WHOLESALE GRID'!GK5-('WORKING WHOLESALE GRID'!GK5*'READ THIS FIRST'!$F$3)</f>
        <v>38.29996651785715</v>
      </c>
      <c r="IC133" s="63">
        <f>'WORKING WHOLESALE GRID'!GL5-('WORKING WHOLESALE GRID'!GL5*'READ THIS FIRST'!$F$3)</f>
        <v>41.415509672619052</v>
      </c>
      <c r="ID133" s="63">
        <f>'WORKING WHOLESALE GRID'!GM5-('WORKING WHOLESALE GRID'!GM5*'READ THIS FIRST'!$F$3)</f>
        <v>44.543552827380964</v>
      </c>
      <c r="IE133" s="63">
        <f>'WORKING WHOLESALE GRID'!GN5-('WORKING WHOLESALE GRID'!GN5*'READ THIS FIRST'!$F$3)</f>
        <v>47.684095982142864</v>
      </c>
      <c r="IF133" s="63"/>
      <c r="IG133" s="63">
        <f>'WORKING WHOLESALE GRID'!GP5-('WORKING WHOLESALE GRID'!GP5*'READ THIS FIRST'!$F$3)</f>
        <v>41.415509672619052</v>
      </c>
      <c r="IH133" s="63">
        <f>'WORKING WHOLESALE GRID'!GQ5-('WORKING WHOLESALE GRID'!GQ5*'READ THIS FIRST'!$F$3)</f>
        <v>44.543552827380964</v>
      </c>
      <c r="II133" s="63">
        <f>'WORKING WHOLESALE GRID'!GR5-('WORKING WHOLESALE GRID'!GR5*'READ THIS FIRST'!$F$3)</f>
        <v>47.684095982142864</v>
      </c>
      <c r="IJ133" s="63">
        <f>'WORKING WHOLESALE GRID'!GS5-('WORKING WHOLESALE GRID'!GS5*'READ THIS FIRST'!$F$3)</f>
        <v>50.837139136904767</v>
      </c>
      <c r="IK133" s="63"/>
      <c r="IL133" s="63">
        <f>'WORKING WHOLESALE GRID'!GU5-('WORKING WHOLESALE GRID'!GU5*'READ THIS FIRST'!$F$3)</f>
        <v>44.543552827380964</v>
      </c>
      <c r="IM133" s="63">
        <f>'WORKING WHOLESALE GRID'!GV5-('WORKING WHOLESALE GRID'!GV5*'READ THIS FIRST'!$F$3)</f>
        <v>47.684095982142864</v>
      </c>
      <c r="IN133" s="63">
        <f>'WORKING WHOLESALE GRID'!GW5-('WORKING WHOLESALE GRID'!GW5*'READ THIS FIRST'!$F$3)</f>
        <v>50.837139136904767</v>
      </c>
      <c r="IO133" s="63"/>
      <c r="IP133" s="63"/>
      <c r="IQ133" s="63">
        <f>'WORKING WHOLESALE GRID'!GZ5-('WORKING WHOLESALE GRID'!GZ5*'READ THIS FIRST'!$F$3)</f>
        <v>15.269183856247924</v>
      </c>
      <c r="IR133" s="63">
        <f>'WORKING WHOLESALE GRID'!HA5-('WORKING WHOLESALE GRID'!HA5*'READ THIS FIRST'!$F$3)</f>
        <v>21.183534236076426</v>
      </c>
      <c r="IS133" s="63">
        <f>'WORKING WHOLESALE GRID'!HB5-('WORKING WHOLESALE GRID'!HB5*'READ THIS FIRST'!$F$3)</f>
        <v>27.145559113282552</v>
      </c>
      <c r="IT133" s="63">
        <f>'WORKING WHOLESALE GRID'!HC5-('WORKING WHOLESALE GRID'!HC5*'READ THIS FIRST'!$F$3)</f>
        <v>33.143299112866309</v>
      </c>
      <c r="IU133" s="63"/>
      <c r="IV133" s="63"/>
      <c r="IW133" s="63">
        <f>'WORKING WHOLESALE GRID'!HF5-('WORKING WHOLESALE GRID'!HF5*'READ THIS FIRST'!$F$3)</f>
        <v>21.183534236076426</v>
      </c>
      <c r="IX133" s="63">
        <f>'WORKING WHOLESALE GRID'!HG5-('WORKING WHOLESALE GRID'!HG5*'READ THIS FIRST'!$F$3)</f>
        <v>27.145559113282552</v>
      </c>
      <c r="IY133" s="63">
        <f>'WORKING WHOLESALE GRID'!HH5-('WORKING WHOLESALE GRID'!HH5*'READ THIS FIRST'!$F$3)</f>
        <v>33.143299112866309</v>
      </c>
      <c r="IZ133" s="63">
        <f>'WORKING WHOLESALE GRID'!HI5-('WORKING WHOLESALE GRID'!HI5*'READ THIS FIRST'!$F$3)</f>
        <v>39.176754234827676</v>
      </c>
      <c r="JA133" s="63"/>
      <c r="JB133" s="63">
        <f>'WORKING WHOLESALE GRID'!HK5-('WORKING WHOLESALE GRID'!HK5*'READ THIS FIRST'!$F$3)</f>
        <v>27.145559113282552</v>
      </c>
      <c r="JC133" s="63">
        <f>'WORKING WHOLESALE GRID'!HL5-('WORKING WHOLESALE GRID'!HL5*'READ THIS FIRST'!$F$3)</f>
        <v>33.143299112866309</v>
      </c>
      <c r="JD133" s="63">
        <f>'WORKING WHOLESALE GRID'!HM5-('WORKING WHOLESALE GRID'!HM5*'READ THIS FIRST'!$F$3)</f>
        <v>39.176754234827676</v>
      </c>
      <c r="JE133" s="63">
        <f>'WORKING WHOLESALE GRID'!HN5-('WORKING WHOLESALE GRID'!HN5*'READ THIS FIRST'!$F$3)</f>
        <v>45.240236979166667</v>
      </c>
      <c r="JF133" s="63"/>
      <c r="JG133" s="63">
        <f>'WORKING WHOLESALE GRID'!HP5-('WORKING WHOLESALE GRID'!HP5*'READ THIS FIRST'!$F$3)</f>
        <v>33.143299112866309</v>
      </c>
      <c r="JH133" s="63">
        <f>'WORKING WHOLESALE GRID'!HQ5-('WORKING WHOLESALE GRID'!HQ5*'READ THIS FIRST'!$F$3)</f>
        <v>39.176754234827676</v>
      </c>
      <c r="JI133" s="63">
        <f>'WORKING WHOLESALE GRID'!HR5-('WORKING WHOLESALE GRID'!HR5*'READ THIS FIRST'!$F$3)</f>
        <v>45.240236979166667</v>
      </c>
      <c r="JJ133" s="63">
        <f>'WORKING WHOLESALE GRID'!HS5-('WORKING WHOLESALE GRID'!HS5*'READ THIS FIRST'!$F$3)</f>
        <v>51.338527970883291</v>
      </c>
      <c r="JK133" s="63"/>
      <c r="JL133" s="63">
        <f>'WORKING WHOLESALE GRID'!HU5-('WORKING WHOLESALE GRID'!HU5*'READ THIS FIRST'!$F$3)</f>
        <v>39.176754234827676</v>
      </c>
      <c r="JM133" s="63">
        <f>'WORKING WHOLESALE GRID'!HV5-('WORKING WHOLESALE GRID'!HV5*'READ THIS FIRST'!$F$3)</f>
        <v>45.240236979166667</v>
      </c>
      <c r="JN133" s="63">
        <f>'WORKING WHOLESALE GRID'!HW5-('WORKING WHOLESALE GRID'!HW5*'READ THIS FIRST'!$F$3)</f>
        <v>51.338527970883291</v>
      </c>
      <c r="JO133" s="63">
        <f>'WORKING WHOLESALE GRID'!HX5-('WORKING WHOLESALE GRID'!HX5*'READ THIS FIRST'!$F$3)</f>
        <v>57.473337209977529</v>
      </c>
      <c r="JP133" s="63"/>
      <c r="JQ133" s="63">
        <f>'WORKING WHOLESALE GRID'!HZ5-('WORKING WHOLESALE GRID'!HZ5*'READ THIS FIRST'!$F$3)</f>
        <v>45.240236979166667</v>
      </c>
      <c r="JR133" s="63">
        <f>'WORKING WHOLESALE GRID'!IA5-('WORKING WHOLESALE GRID'!IA5*'READ THIS FIRST'!$F$3)</f>
        <v>51.338527970883291</v>
      </c>
      <c r="JS133" s="63">
        <f>'WORKING WHOLESALE GRID'!IB5-('WORKING WHOLESALE GRID'!IB5*'READ THIS FIRST'!$F$3)</f>
        <v>57.473337209977529</v>
      </c>
      <c r="JT133" s="63">
        <f>'WORKING WHOLESALE GRID'!IC5-('WORKING WHOLESALE GRID'!IC5*'READ THIS FIRST'!$F$3)</f>
        <v>62.414656217428401</v>
      </c>
      <c r="JU133" s="63"/>
      <c r="JV133" s="63">
        <f>'WORKING WHOLESALE GRID'!IE5-('WORKING WHOLESALE GRID'!IE5*'READ THIS FIRST'!$F$3)</f>
        <v>51.338527970883291</v>
      </c>
      <c r="JW133" s="63">
        <f>'WORKING WHOLESALE GRID'!IF5-('WORKING WHOLESALE GRID'!IF5*'READ THIS FIRST'!$F$3)</f>
        <v>57.473337209977529</v>
      </c>
      <c r="JX133" s="63">
        <f>'WORKING WHOLESALE GRID'!IG5-('WORKING WHOLESALE GRID'!IG5*'READ THIS FIRST'!$F$3)</f>
        <v>62.414656217428401</v>
      </c>
      <c r="JY133" s="63">
        <f>'WORKING WHOLESALE GRID'!IH5-('WORKING WHOLESALE GRID'!IH5*'READ THIS FIRST'!$F$3)</f>
        <v>67.380975224879279</v>
      </c>
      <c r="JZ133" s="63"/>
      <c r="KA133" s="63">
        <f>'WORKING WHOLESALE GRID'!IJ5-('WORKING WHOLESALE GRID'!IJ5*'READ THIS FIRST'!$F$3)</f>
        <v>57.473337209977529</v>
      </c>
      <c r="KB133" s="63">
        <f>'WORKING WHOLESALE GRID'!IK5-('WORKING WHOLESALE GRID'!IK5*'READ THIS FIRST'!$F$3)</f>
        <v>62.414656217428401</v>
      </c>
      <c r="KC133" s="63">
        <f>'WORKING WHOLESALE GRID'!IL5-('WORKING WHOLESALE GRID'!IL5*'READ THIS FIRST'!$F$3)</f>
        <v>67.380975224879279</v>
      </c>
      <c r="KD133" s="63">
        <f>'WORKING WHOLESALE GRID'!IM5-('WORKING WHOLESALE GRID'!IM5*'READ THIS FIRST'!$F$3)</f>
        <v>72.372294232330177</v>
      </c>
      <c r="KE133" s="63"/>
      <c r="KF133" s="63">
        <f>'WORKING WHOLESALE GRID'!IO5-('WORKING WHOLESALE GRID'!IO5*'READ THIS FIRST'!$F$3)</f>
        <v>62.414656217428401</v>
      </c>
      <c r="KG133" s="63">
        <f>'WORKING WHOLESALE GRID'!IP5-('WORKING WHOLESALE GRID'!IP5*'READ THIS FIRST'!$F$3)</f>
        <v>67.380975224879279</v>
      </c>
      <c r="KH133" s="63">
        <f>'WORKING WHOLESALE GRID'!IQ5-('WORKING WHOLESALE GRID'!IQ5*'READ THIS FIRST'!$F$3)</f>
        <v>72.372294232330177</v>
      </c>
      <c r="KI133" s="63">
        <f>'WORKING WHOLESALE GRID'!IR5-('WORKING WHOLESALE GRID'!IR5*'READ THIS FIRST'!$F$3)</f>
        <v>77.388613239781051</v>
      </c>
      <c r="KJ133" s="63"/>
      <c r="KK133" s="63">
        <f>'WORKING WHOLESALE GRID'!IT5-('WORKING WHOLESALE GRID'!IT5*'READ THIS FIRST'!$F$3)</f>
        <v>67.380975224879279</v>
      </c>
      <c r="KL133" s="63">
        <f>'WORKING WHOLESALE GRID'!IU5-('WORKING WHOLESALE GRID'!IU5*'READ THIS FIRST'!$F$3)</f>
        <v>72.372294232330177</v>
      </c>
      <c r="KM133" s="63">
        <f>'WORKING WHOLESALE GRID'!IV5-('WORKING WHOLESALE GRID'!IV5*'READ THIS FIRST'!$F$3)</f>
        <v>77.388613239781051</v>
      </c>
      <c r="KN133" s="63"/>
      <c r="KO133" s="63"/>
      <c r="KP133" s="23"/>
      <c r="KQ133" s="23"/>
      <c r="KR133" s="23"/>
      <c r="KS133" s="30" t="s">
        <v>72</v>
      </c>
      <c r="KT133" s="30" t="s">
        <v>72</v>
      </c>
      <c r="KU133" s="31" t="s">
        <v>72</v>
      </c>
      <c r="KV133" s="32" t="s">
        <v>72</v>
      </c>
      <c r="KW133" s="33" t="s">
        <v>72</v>
      </c>
    </row>
    <row r="134" spans="2:309" s="6" customFormat="1" ht="14.5" hidden="1" customHeight="1" x14ac:dyDescent="0.35">
      <c r="B134" s="557"/>
      <c r="C134" s="24">
        <v>15</v>
      </c>
      <c r="D134" s="25"/>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63">
        <f>'WORKING WHOLESALE GRID'!D6-('WORKING WHOLESALE GRID'!D6*'READ THIS FIRST'!$F$3)</f>
        <v>4.0118963335570665</v>
      </c>
      <c r="AV134" s="63">
        <f>'WORKING WHOLESALE GRID'!E6-('WORKING WHOLESALE GRID'!E6*'READ THIS FIRST'!$F$3)</f>
        <v>5.5932985561555366</v>
      </c>
      <c r="AW134" s="63">
        <f>'WORKING WHOLESALE GRID'!F6-('WORKING WHOLESALE GRID'!F6*'READ THIS FIRST'!$F$3)</f>
        <v>7.1784151518458961</v>
      </c>
      <c r="AX134" s="63">
        <f>'WORKING WHOLESALE GRID'!G6-('WORKING WHOLESALE GRID'!G6*'READ THIS FIRST'!$F$3)</f>
        <v>8.7792911206281463</v>
      </c>
      <c r="AY134" s="63"/>
      <c r="AZ134" s="63"/>
      <c r="BA134" s="63">
        <f>'WORKING WHOLESALE GRID'!J6-('WORKING WHOLESALE GRID'!J6*'READ THIS FIRST'!$F$3)</f>
        <v>5.5932985561555366</v>
      </c>
      <c r="BB134" s="63">
        <f>'WORKING WHOLESALE GRID'!K6-('WORKING WHOLESALE GRID'!K6*'READ THIS FIRST'!$F$3)</f>
        <v>7.1784151518458961</v>
      </c>
      <c r="BC134" s="63">
        <f>'WORKING WHOLESALE GRID'!L6-('WORKING WHOLESALE GRID'!L6*'READ THIS FIRST'!$F$3)</f>
        <v>8.7792911206281463</v>
      </c>
      <c r="BD134" s="63">
        <f>'WORKING WHOLESALE GRID'!M6-('WORKING WHOLESALE GRID'!M6*'READ THIS FIRST'!$F$3)</f>
        <v>10.389917712502285</v>
      </c>
      <c r="BE134" s="63"/>
      <c r="BF134" s="63">
        <f>'WORKING WHOLESALE GRID'!O6-('WORKING WHOLESALE GRID'!O6*'READ THIS FIRST'!$F$3)</f>
        <v>7.1784151518458961</v>
      </c>
      <c r="BG134" s="63">
        <f>'WORKING WHOLESALE GRID'!P6-('WORKING WHOLESALE GRID'!P6*'READ THIS FIRST'!$F$3)</f>
        <v>8.7792911206281463</v>
      </c>
      <c r="BH134" s="63">
        <f>'WORKING WHOLESALE GRID'!Q6-('WORKING WHOLESALE GRID'!Q6*'READ THIS FIRST'!$F$3)</f>
        <v>10.389917712502285</v>
      </c>
      <c r="BI134" s="63">
        <f>'WORKING WHOLESALE GRID'!R6-('WORKING WHOLESALE GRID'!R6*'READ THIS FIRST'!$F$3)</f>
        <v>12.004176177468318</v>
      </c>
      <c r="BJ134" s="63"/>
      <c r="BK134" s="63">
        <f>'WORKING WHOLESALE GRID'!T6-('WORKING WHOLESALE GRID'!T6*'READ THIS FIRST'!$F$3)</f>
        <v>8.7792911206281463</v>
      </c>
      <c r="BL134" s="63">
        <f>'WORKING WHOLESALE GRID'!U6-('WORKING WHOLESALE GRID'!U6*'READ THIS FIRST'!$F$3)</f>
        <v>10.389917712502285</v>
      </c>
      <c r="BM134" s="63">
        <f>'WORKING WHOLESALE GRID'!V6-('WORKING WHOLESALE GRID'!V6*'READ THIS FIRST'!$F$3)</f>
        <v>12.004176177468318</v>
      </c>
      <c r="BN134" s="63">
        <f>'WORKING WHOLESALE GRID'!W6-('WORKING WHOLESALE GRID'!W6*'READ THIS FIRST'!$F$3)</f>
        <v>13.634276515526237</v>
      </c>
      <c r="BO134" s="63"/>
      <c r="BP134" s="63">
        <f>'WORKING WHOLESALE GRID'!Y6-('WORKING WHOLESALE GRID'!Y6*'READ THIS FIRST'!$F$3)</f>
        <v>10.389917712502285</v>
      </c>
      <c r="BQ134" s="63">
        <f>'WORKING WHOLESALE GRID'!Z6-('WORKING WHOLESALE GRID'!Z6*'READ THIS FIRST'!$F$3)</f>
        <v>12.004176177468318</v>
      </c>
      <c r="BR134" s="63">
        <f>'WORKING WHOLESALE GRID'!AA6-('WORKING WHOLESALE GRID'!AA6*'READ THIS FIRST'!$F$3)</f>
        <v>13.634276515526237</v>
      </c>
      <c r="BS134" s="63">
        <f>'WORKING WHOLESALE GRID'!AB6-('WORKING WHOLESALE GRID'!AB6*'READ THIS FIRST'!$F$3)</f>
        <v>15.274127476676046</v>
      </c>
      <c r="BT134" s="63"/>
      <c r="BU134" s="63">
        <f>'WORKING WHOLESALE GRID'!AD6-('WORKING WHOLESALE GRID'!AD6*'READ THIS FIRST'!$F$3)</f>
        <v>12.004176177468318</v>
      </c>
      <c r="BV134" s="63">
        <f>'WORKING WHOLESALE GRID'!AE6-('WORKING WHOLESALE GRID'!AE6*'READ THIS FIRST'!$F$3)</f>
        <v>13.634276515526237</v>
      </c>
      <c r="BW134" s="63">
        <f>'WORKING WHOLESALE GRID'!AF6-('WORKING WHOLESALE GRID'!AF6*'READ THIS FIRST'!$F$3)</f>
        <v>15.274127476676046</v>
      </c>
      <c r="BX134" s="63">
        <f>'WORKING WHOLESALE GRID'!AG6-('WORKING WHOLESALE GRID'!AG6*'READ THIS FIRST'!$F$3)</f>
        <v>16.951846307307122</v>
      </c>
      <c r="BY134" s="63"/>
      <c r="BZ134" s="63">
        <f>'WORKING WHOLESALE GRID'!AI6-('WORKING WHOLESALE GRID'!AI6*'READ THIS FIRST'!$F$3)</f>
        <v>13.634276515526237</v>
      </c>
      <c r="CA134" s="63">
        <f>'WORKING WHOLESALE GRID'!AJ6-('WORKING WHOLESALE GRID'!AJ6*'READ THIS FIRST'!$F$3)</f>
        <v>15.274127476676046</v>
      </c>
      <c r="CB134" s="63">
        <f>'WORKING WHOLESALE GRID'!AK6-('WORKING WHOLESALE GRID'!AK6*'READ THIS FIRST'!$F$3)</f>
        <v>16.951846307307122</v>
      </c>
      <c r="CC134" s="63">
        <f>'WORKING WHOLESALE GRID'!AL6-('WORKING WHOLESALE GRID'!AL6*'READ THIS FIRST'!$F$3)</f>
        <v>18.639565137938192</v>
      </c>
      <c r="CD134" s="63"/>
      <c r="CE134" s="63">
        <f>'WORKING WHOLESALE GRID'!AN6-('WORKING WHOLESALE GRID'!AN6*'READ THIS FIRST'!$F$3)</f>
        <v>15.274127476676046</v>
      </c>
      <c r="CF134" s="63">
        <f>'WORKING WHOLESALE GRID'!AO6-('WORKING WHOLESALE GRID'!AO6*'READ THIS FIRST'!$F$3)</f>
        <v>16.951846307307122</v>
      </c>
      <c r="CG134" s="63">
        <f>'WORKING WHOLESALE GRID'!AP6-('WORKING WHOLESALE GRID'!AP6*'READ THIS FIRST'!$F$3)</f>
        <v>18.639565137938192</v>
      </c>
      <c r="CH134" s="63">
        <f>'WORKING WHOLESALE GRID'!AQ6-('WORKING WHOLESALE GRID'!AQ6*'READ THIS FIRST'!$F$3)</f>
        <v>20.337283968569267</v>
      </c>
      <c r="CI134" s="63"/>
      <c r="CJ134" s="63">
        <f>'WORKING WHOLESALE GRID'!AS6-('WORKING WHOLESALE GRID'!AS6*'READ THIS FIRST'!$F$3)</f>
        <v>16.951846307307122</v>
      </c>
      <c r="CK134" s="63">
        <f>'WORKING WHOLESALE GRID'!AT6-('WORKING WHOLESALE GRID'!AT6*'READ THIS FIRST'!$F$3)</f>
        <v>18.639565137938192</v>
      </c>
      <c r="CL134" s="63">
        <f>'WORKING WHOLESALE GRID'!AU6-('WORKING WHOLESALE GRID'!AU6*'READ THIS FIRST'!$F$3)</f>
        <v>20.337283968569267</v>
      </c>
      <c r="CM134" s="63">
        <f>'WORKING WHOLESALE GRID'!AV6-('WORKING WHOLESALE GRID'!AV6*'READ THIS FIRST'!$F$3)</f>
        <v>22.04500279920034</v>
      </c>
      <c r="CN134" s="63"/>
      <c r="CO134" s="63">
        <f>'WORKING WHOLESALE GRID'!AX6-('WORKING WHOLESALE GRID'!AX6*'READ THIS FIRST'!$F$3)</f>
        <v>18.639565137938192</v>
      </c>
      <c r="CP134" s="63">
        <f>'WORKING WHOLESALE GRID'!AY6-('WORKING WHOLESALE GRID'!AY6*'READ THIS FIRST'!$F$3)</f>
        <v>20.337283968569267</v>
      </c>
      <c r="CQ134" s="63">
        <f>'WORKING WHOLESALE GRID'!AZ6-('WORKING WHOLESALE GRID'!AZ6*'READ THIS FIRST'!$F$3)</f>
        <v>22.04500279920034</v>
      </c>
      <c r="CR134" s="63"/>
      <c r="CS134" s="63"/>
      <c r="CT134" s="63">
        <f>'WORKING WHOLESALE GRID'!BC6-('WORKING WHOLESALE GRID'!BC6*'READ THIS FIRST'!$F$3)</f>
        <v>4.1234373003539417</v>
      </c>
      <c r="CU134" s="63">
        <f>'WORKING WHOLESALE GRID'!BD6-('WORKING WHOLESALE GRID'!BD6*'READ THIS FIRST'!$F$3)</f>
        <v>5.7103471284211622</v>
      </c>
      <c r="CV134" s="63">
        <f>'WORKING WHOLESALE GRID'!BE6-('WORKING WHOLESALE GRID'!BE6*'READ THIS FIRST'!$F$3)</f>
        <v>7.3052424233302702</v>
      </c>
      <c r="CW134" s="63">
        <f>'WORKING WHOLESALE GRID'!BF6-('WORKING WHOLESALE GRID'!BF6*'READ THIS FIRST'!$F$3)</f>
        <v>8.9138589975812721</v>
      </c>
      <c r="CX134" s="63"/>
      <c r="CY134" s="63"/>
      <c r="CZ134" s="63">
        <f>'WORKING WHOLESALE GRID'!BI6-('WORKING WHOLESALE GRID'!BI6*'READ THIS FIRST'!$F$3)</f>
        <v>5.7103471284211622</v>
      </c>
      <c r="DA134" s="63">
        <f>'WORKING WHOLESALE GRID'!BJ6-('WORKING WHOLESALE GRID'!BJ6*'READ THIS FIRST'!$F$3)</f>
        <v>7.3052424233302702</v>
      </c>
      <c r="DB134" s="63">
        <f>'WORKING WHOLESALE GRID'!BK6-('WORKING WHOLESALE GRID'!BK6*'READ THIS FIRST'!$F$3)</f>
        <v>8.9138589975812721</v>
      </c>
      <c r="DC134" s="63">
        <f>'WORKING WHOLESALE GRID'!BL6-('WORKING WHOLESALE GRID'!BL6*'READ THIS FIRST'!$F$3)</f>
        <v>10.532291163674163</v>
      </c>
      <c r="DD134" s="63"/>
      <c r="DE134" s="63">
        <f>'WORKING WHOLESALE GRID'!BN6-('WORKING WHOLESALE GRID'!BN6*'READ THIS FIRST'!$F$3)</f>
        <v>7.3052424233302702</v>
      </c>
      <c r="DF134" s="63">
        <f>'WORKING WHOLESALE GRID'!BO6-('WORKING WHOLESALE GRID'!BO6*'READ THIS FIRST'!$F$3)</f>
        <v>8.9138589975812721</v>
      </c>
      <c r="DG134" s="63">
        <f>'WORKING WHOLESALE GRID'!BP6-('WORKING WHOLESALE GRID'!BP6*'READ THIS FIRST'!$F$3)</f>
        <v>10.532291163674163</v>
      </c>
      <c r="DH134" s="63">
        <f>'WORKING WHOLESALE GRID'!BQ6-('WORKING WHOLESALE GRID'!BQ6*'READ THIS FIRST'!$F$3)</f>
        <v>12.156561734108942</v>
      </c>
      <c r="DI134" s="63"/>
      <c r="DJ134" s="63">
        <f>'WORKING WHOLESALE GRID'!BS6-('WORKING WHOLESALE GRID'!BS6*'READ THIS FIRST'!$F$3)</f>
        <v>8.9138589975812721</v>
      </c>
      <c r="DK134" s="63">
        <f>'WORKING WHOLESALE GRID'!BT6-('WORKING WHOLESALE GRID'!BT6*'READ THIS FIRST'!$F$3)</f>
        <v>10.532291163674163</v>
      </c>
      <c r="DL134" s="63">
        <f>'WORKING WHOLESALE GRID'!BU6-('WORKING WHOLESALE GRID'!BU6*'READ THIS FIRST'!$F$3)</f>
        <v>12.156561734108942</v>
      </c>
      <c r="DM134" s="63">
        <f>'WORKING WHOLESALE GRID'!BV6-('WORKING WHOLESALE GRID'!BV6*'READ THIS FIRST'!$F$3)</f>
        <v>13.792456021385615</v>
      </c>
      <c r="DN134" s="63"/>
      <c r="DO134" s="63">
        <f>'WORKING WHOLESALE GRID'!BX6-('WORKING WHOLESALE GRID'!BX6*'READ THIS FIRST'!$F$3)</f>
        <v>10.532291163674163</v>
      </c>
      <c r="DP134" s="63">
        <f>'WORKING WHOLESALE GRID'!BY6-('WORKING WHOLESALE GRID'!BY6*'READ THIS FIRST'!$F$3)</f>
        <v>12.156561734108942</v>
      </c>
      <c r="DQ134" s="63">
        <f>'WORKING WHOLESALE GRID'!BZ6-('WORKING WHOLESALE GRID'!BZ6*'READ THIS FIRST'!$F$3)</f>
        <v>13.792456021385615</v>
      </c>
      <c r="DR134" s="63">
        <f>'WORKING WHOLESALE GRID'!CA6-('WORKING WHOLESALE GRID'!CA6*'READ THIS FIRST'!$F$3)</f>
        <v>15.440307463004173</v>
      </c>
      <c r="DS134" s="63"/>
      <c r="DT134" s="63">
        <f>'WORKING WHOLESALE GRID'!CC6-('WORKING WHOLESALE GRID'!CC6*'READ THIS FIRST'!$F$3)</f>
        <v>12.156561734108942</v>
      </c>
      <c r="DU134" s="63">
        <f>'WORKING WHOLESALE GRID'!CD6-('WORKING WHOLESALE GRID'!CD6*'READ THIS FIRST'!$F$3)</f>
        <v>13.792456021385615</v>
      </c>
      <c r="DV134" s="63">
        <f>'WORKING WHOLESALE GRID'!CE6-('WORKING WHOLESALE GRID'!CE6*'READ THIS FIRST'!$F$3)</f>
        <v>15.440307463004173</v>
      </c>
      <c r="DW134" s="63">
        <f>'WORKING WHOLESALE GRID'!CF6-('WORKING WHOLESALE GRID'!CF6*'READ THIS FIRST'!$F$3)</f>
        <v>17.118766516291494</v>
      </c>
      <c r="DX134" s="63"/>
      <c r="DY134" s="63">
        <f>'WORKING WHOLESALE GRID'!CH6-('WORKING WHOLESALE GRID'!CH6*'READ THIS FIRST'!$F$3)</f>
        <v>13.792456021385615</v>
      </c>
      <c r="DZ134" s="63">
        <f>'WORKING WHOLESALE GRID'!CI6-('WORKING WHOLESALE GRID'!CI6*'READ THIS FIRST'!$F$3)</f>
        <v>15.440307463004173</v>
      </c>
      <c r="EA134" s="63">
        <f>'WORKING WHOLESALE GRID'!CJ6-('WORKING WHOLESALE GRID'!CJ6*'READ THIS FIRST'!$F$3)</f>
        <v>17.118766516291494</v>
      </c>
      <c r="EB134" s="63">
        <f>'WORKING WHOLESALE GRID'!CK6-('WORKING WHOLESALE GRID'!CK6*'READ THIS FIRST'!$F$3)</f>
        <v>18.807225569578819</v>
      </c>
      <c r="EC134" s="63"/>
      <c r="ED134" s="63">
        <f>'WORKING WHOLESALE GRID'!CM6-('WORKING WHOLESALE GRID'!CM6*'READ THIS FIRST'!$F$3)</f>
        <v>15.440307463004173</v>
      </c>
      <c r="EE134" s="63">
        <f>'WORKING WHOLESALE GRID'!CN6-('WORKING WHOLESALE GRID'!CN6*'READ THIS FIRST'!$F$3)</f>
        <v>17.118766516291494</v>
      </c>
      <c r="EF134" s="63">
        <f>'WORKING WHOLESALE GRID'!CO6-('WORKING WHOLESALE GRID'!CO6*'READ THIS FIRST'!$F$3)</f>
        <v>18.807225569578819</v>
      </c>
      <c r="EG134" s="63">
        <f>'WORKING WHOLESALE GRID'!CP6-('WORKING WHOLESALE GRID'!CP6*'READ THIS FIRST'!$F$3)</f>
        <v>20.505684622866141</v>
      </c>
      <c r="EH134" s="63"/>
      <c r="EI134" s="63">
        <f>'WORKING WHOLESALE GRID'!CR6-('WORKING WHOLESALE GRID'!CR6*'READ THIS FIRST'!$F$3)</f>
        <v>17.118766516291494</v>
      </c>
      <c r="EJ134" s="63">
        <f>'WORKING WHOLESALE GRID'!CS6-('WORKING WHOLESALE GRID'!CS6*'READ THIS FIRST'!$F$3)</f>
        <v>18.807225569578819</v>
      </c>
      <c r="EK134" s="63">
        <f>'WORKING WHOLESALE GRID'!CT6-('WORKING WHOLESALE GRID'!CT6*'READ THIS FIRST'!$F$3)</f>
        <v>20.505684622866141</v>
      </c>
      <c r="EL134" s="63">
        <f>'WORKING WHOLESALE GRID'!CU6-('WORKING WHOLESALE GRID'!CU6*'READ THIS FIRST'!$F$3)</f>
        <v>22.214143676153466</v>
      </c>
      <c r="EM134" s="63"/>
      <c r="EN134" s="63">
        <f>'WORKING WHOLESALE GRID'!CW6-('WORKING WHOLESALE GRID'!CW6*'READ THIS FIRST'!$F$3)</f>
        <v>18.807225569578819</v>
      </c>
      <c r="EO134" s="63">
        <f>'WORKING WHOLESALE GRID'!CX6-('WORKING WHOLESALE GRID'!CX6*'READ THIS FIRST'!$F$3)</f>
        <v>20.505684622866141</v>
      </c>
      <c r="EP134" s="63">
        <f>'WORKING WHOLESALE GRID'!CY6-('WORKING WHOLESALE GRID'!CY6*'READ THIS FIRST'!$F$3)</f>
        <v>22.214143676153466</v>
      </c>
      <c r="EQ134" s="63"/>
      <c r="ER134" s="63"/>
      <c r="ES134" s="63">
        <f>'WORKING WHOLESALE GRID'!DB6-('WORKING WHOLESALE GRID'!DB6*'READ THIS FIRST'!$F$3)</f>
        <v>4.4555848101195661</v>
      </c>
      <c r="ET134" s="63">
        <f>'WORKING WHOLESALE GRID'!DC6-('WORKING WHOLESALE GRID'!DC6*'READ THIS FIRST'!$F$3)</f>
        <v>6.1777230483430348</v>
      </c>
      <c r="EU134" s="63">
        <f>'WORKING WHOLESALE GRID'!DD6-('WORKING WHOLESALE GRID'!DD6*'READ THIS FIRST'!$F$3)</f>
        <v>7.9157787846583938</v>
      </c>
      <c r="EV134" s="63">
        <f>'WORKING WHOLESALE GRID'!DE6-('WORKING WHOLESALE GRID'!DE6*'READ THIS FIRST'!$F$3)</f>
        <v>9.6637707690656462</v>
      </c>
      <c r="EW134" s="63"/>
      <c r="EX134" s="63"/>
      <c r="EY134" s="63">
        <f>'WORKING WHOLESALE GRID'!DH6-('WORKING WHOLESALE GRID'!DH6*'READ THIS FIRST'!$F$3)</f>
        <v>6.1777230483430348</v>
      </c>
      <c r="EZ134" s="63">
        <f>'WORKING WHOLESALE GRID'!DI6-('WORKING WHOLESALE GRID'!DI6*'READ THIS FIRST'!$F$3)</f>
        <v>7.9157787846583938</v>
      </c>
      <c r="FA134" s="63">
        <f>'WORKING WHOLESALE GRID'!DJ6-('WORKING WHOLESALE GRID'!DJ6*'READ THIS FIRST'!$F$3)</f>
        <v>9.6637707690656462</v>
      </c>
      <c r="FB134" s="63">
        <f>'WORKING WHOLESALE GRID'!DK6-('WORKING WHOLESALE GRID'!DK6*'READ THIS FIRST'!$F$3)</f>
        <v>11.421699001564789</v>
      </c>
      <c r="FC134" s="63"/>
      <c r="FD134" s="63">
        <f>'WORKING WHOLESALE GRID'!DM6-('WORKING WHOLESALE GRID'!DM6*'READ THIS FIRST'!$F$3)</f>
        <v>7.9157787846583938</v>
      </c>
      <c r="FE134" s="63">
        <f>'WORKING WHOLESALE GRID'!DN6-('WORKING WHOLESALE GRID'!DN6*'READ THIS FIRST'!$F$3)</f>
        <v>9.6637707690656462</v>
      </c>
      <c r="FF134" s="63">
        <f>'WORKING WHOLESALE GRID'!DO6-('WORKING WHOLESALE GRID'!DO6*'READ THIS FIRST'!$F$3)</f>
        <v>11.421699001564789</v>
      </c>
      <c r="FG134" s="63">
        <f>'WORKING WHOLESALE GRID'!DP6-('WORKING WHOLESALE GRID'!DP6*'READ THIS FIRST'!$F$3)</f>
        <v>13.189563482155819</v>
      </c>
      <c r="FH134" s="63"/>
      <c r="FI134" s="63">
        <f>'WORKING WHOLESALE GRID'!DR6-('WORKING WHOLESALE GRID'!DR6*'READ THIS FIRST'!$F$3)</f>
        <v>9.6637707690656462</v>
      </c>
      <c r="FJ134" s="63">
        <f>'WORKING WHOLESALE GRID'!DS6-('WORKING WHOLESALE GRID'!DS6*'READ THIS FIRST'!$F$3)</f>
        <v>11.421699001564789</v>
      </c>
      <c r="FK134" s="63">
        <f>'WORKING WHOLESALE GRID'!DT6-('WORKING WHOLESALE GRID'!DT6*'READ THIS FIRST'!$F$3)</f>
        <v>13.189563482155819</v>
      </c>
      <c r="FL134" s="63">
        <f>'WORKING WHOLESALE GRID'!DU6-('WORKING WHOLESALE GRID'!DU6*'READ THIS FIRST'!$F$3)</f>
        <v>14.961217960838738</v>
      </c>
      <c r="FM134" s="63"/>
      <c r="FN134" s="63">
        <f>'WORKING WHOLESALE GRID'!DW6-('WORKING WHOLESALE GRID'!DW6*'READ THIS FIRST'!$F$3)</f>
        <v>11.421699001564789</v>
      </c>
      <c r="FO134" s="63">
        <f>'WORKING WHOLESALE GRID'!DX6-('WORKING WHOLESALE GRID'!DX6*'READ THIS FIRST'!$F$3)</f>
        <v>13.189563482155819</v>
      </c>
      <c r="FP134" s="63">
        <f>'WORKING WHOLESALE GRID'!DY6-('WORKING WHOLESALE GRID'!DY6*'READ THIS FIRST'!$F$3)</f>
        <v>14.961217960838738</v>
      </c>
      <c r="FQ134" s="63">
        <f>'WORKING WHOLESALE GRID'!DZ6-('WORKING WHOLESALE GRID'!DZ6*'READ THIS FIRST'!$F$3)</f>
        <v>16.748927437613546</v>
      </c>
      <c r="FR134" s="63"/>
      <c r="FS134" s="63">
        <f>'WORKING WHOLESALE GRID'!EB6-('WORKING WHOLESALE GRID'!EB6*'READ THIS FIRST'!$F$3)</f>
        <v>13.189563482155819</v>
      </c>
      <c r="FT134" s="63">
        <f>'WORKING WHOLESALE GRID'!EC6-('WORKING WHOLESALE GRID'!EC6*'READ THIS FIRST'!$F$3)</f>
        <v>14.961217960838738</v>
      </c>
      <c r="FU134" s="63">
        <f>'WORKING WHOLESALE GRID'!ED6-('WORKING WHOLESALE GRID'!ED6*'READ THIS FIRST'!$F$3)</f>
        <v>16.748927437613546</v>
      </c>
      <c r="FV134" s="63">
        <f>'WORKING WHOLESALE GRID'!EE6-('WORKING WHOLESALE GRID'!EE6*'READ THIS FIRST'!$F$3)</f>
        <v>18.553761190119623</v>
      </c>
      <c r="FW134" s="63"/>
      <c r="FX134" s="63">
        <f>'WORKING WHOLESALE GRID'!EG6-('WORKING WHOLESALE GRID'!EG6*'READ THIS FIRST'!$F$3)</f>
        <v>14.961217960838738</v>
      </c>
      <c r="FY134" s="63">
        <f>'WORKING WHOLESALE GRID'!EH6-('WORKING WHOLESALE GRID'!EH6*'READ THIS FIRST'!$F$3)</f>
        <v>16.748927437613546</v>
      </c>
      <c r="FZ134" s="63">
        <f>'WORKING WHOLESALE GRID'!EI6-('WORKING WHOLESALE GRID'!EI6*'READ THIS FIRST'!$F$3)</f>
        <v>18.553761190119623</v>
      </c>
      <c r="GA134" s="63">
        <f>'WORKING WHOLESALE GRID'!EJ6-('WORKING WHOLESALE GRID'!EJ6*'READ THIS FIRST'!$F$3)</f>
        <v>20.368594942625691</v>
      </c>
      <c r="GB134" s="63"/>
      <c r="GC134" s="63">
        <f>'WORKING WHOLESALE GRID'!EL6-('WORKING WHOLESALE GRID'!EL6*'READ THIS FIRST'!$F$3)</f>
        <v>16.748927437613546</v>
      </c>
      <c r="GD134" s="63">
        <f>'WORKING WHOLESALE GRID'!EM6-('WORKING WHOLESALE GRID'!EM6*'READ THIS FIRST'!$F$3)</f>
        <v>18.553761190119623</v>
      </c>
      <c r="GE134" s="63">
        <f>'WORKING WHOLESALE GRID'!EN6-('WORKING WHOLESALE GRID'!EN6*'READ THIS FIRST'!$F$3)</f>
        <v>20.368594942625691</v>
      </c>
      <c r="GF134" s="63">
        <f>'WORKING WHOLESALE GRID'!EO6-('WORKING WHOLESALE GRID'!EO6*'READ THIS FIRST'!$F$3)</f>
        <v>22.193428695131765</v>
      </c>
      <c r="GG134" s="63"/>
      <c r="GH134" s="63">
        <f>'WORKING WHOLESALE GRID'!EQ6-('WORKING WHOLESALE GRID'!EQ6*'READ THIS FIRST'!$F$3)</f>
        <v>18.553761190119623</v>
      </c>
      <c r="GI134" s="63">
        <f>'WORKING WHOLESALE GRID'!ER6-('WORKING WHOLESALE GRID'!ER6*'READ THIS FIRST'!$F$3)</f>
        <v>20.368594942625691</v>
      </c>
      <c r="GJ134" s="63">
        <f>'WORKING WHOLESALE GRID'!ES6-('WORKING WHOLESALE GRID'!ES6*'READ THIS FIRST'!$F$3)</f>
        <v>22.193428695131765</v>
      </c>
      <c r="GK134" s="63">
        <f>'WORKING WHOLESALE GRID'!ET6-('WORKING WHOLESALE GRID'!ET6*'READ THIS FIRST'!$F$3)</f>
        <v>24.028262447637843</v>
      </c>
      <c r="GL134" s="63"/>
      <c r="GM134" s="63">
        <f>'WORKING WHOLESALE GRID'!EV6-('WORKING WHOLESALE GRID'!EV6*'READ THIS FIRST'!$F$3)</f>
        <v>20.368594942625691</v>
      </c>
      <c r="GN134" s="63">
        <f>'WORKING WHOLESALE GRID'!EW6-('WORKING WHOLESALE GRID'!EW6*'READ THIS FIRST'!$F$3)</f>
        <v>22.193428695131765</v>
      </c>
      <c r="GO134" s="63">
        <f>'WORKING WHOLESALE GRID'!EX6-('WORKING WHOLESALE GRID'!EX6*'READ THIS FIRST'!$F$3)</f>
        <v>24.028262447637843</v>
      </c>
      <c r="GP134" s="63"/>
      <c r="GQ134" s="63"/>
      <c r="GR134" s="63">
        <f>'WORKING WHOLESALE GRID'!FA6-('WORKING WHOLESALE GRID'!FA6*'READ THIS FIRST'!$F$3)</f>
        <v>6.283784309440561</v>
      </c>
      <c r="GS134" s="63">
        <f>'WORKING WHOLESALE GRID'!FB6-('WORKING WHOLESALE GRID'!FB6*'READ THIS FIRST'!$F$3)</f>
        <v>8.5992249065170938</v>
      </c>
      <c r="GT134" s="63">
        <f>'WORKING WHOLESALE GRID'!FC6-('WORKING WHOLESALE GRID'!FC6*'READ THIS FIRST'!$F$3)</f>
        <v>10.934249094308472</v>
      </c>
      <c r="GU134" s="63">
        <f>'WORKING WHOLESALE GRID'!FD6-('WORKING WHOLESALE GRID'!FD6*'READ THIS FIRST'!$F$3)</f>
        <v>13.283419372814691</v>
      </c>
      <c r="GV134" s="63"/>
      <c r="GW134" s="63"/>
      <c r="GX134" s="63">
        <f>'WORKING WHOLESALE GRID'!FG6-('WORKING WHOLESALE GRID'!FG6*'READ THIS FIRST'!$F$3)</f>
        <v>8.5992249065170938</v>
      </c>
      <c r="GY134" s="63">
        <f>'WORKING WHOLESALE GRID'!FH6-('WORKING WHOLESALE GRID'!FH6*'READ THIS FIRST'!$F$3)</f>
        <v>10.934249094308472</v>
      </c>
      <c r="GZ134" s="63">
        <f>'WORKING WHOLESALE GRID'!FI6-('WORKING WHOLESALE GRID'!FI6*'READ THIS FIRST'!$F$3)</f>
        <v>13.283419372814691</v>
      </c>
      <c r="HA134" s="63">
        <f>'WORKING WHOLESALE GRID'!FJ6-('WORKING WHOLESALE GRID'!FJ6*'READ THIS FIRST'!$F$3)</f>
        <v>15.646735742035743</v>
      </c>
      <c r="HB134" s="63"/>
      <c r="HC134" s="63">
        <f>'WORKING WHOLESALE GRID'!FL6-('WORKING WHOLESALE GRID'!FL6*'READ THIS FIRST'!$F$3)</f>
        <v>10.934249094308472</v>
      </c>
      <c r="HD134" s="63">
        <f>'WORKING WHOLESALE GRID'!FM6-('WORKING WHOLESALE GRID'!FM6*'READ THIS FIRST'!$F$3)</f>
        <v>13.283419372814691</v>
      </c>
      <c r="HE134" s="63">
        <f>'WORKING WHOLESALE GRID'!FN6-('WORKING WHOLESALE GRID'!FN6*'READ THIS FIRST'!$F$3)</f>
        <v>15.646735742035743</v>
      </c>
      <c r="HF134" s="63">
        <f>'WORKING WHOLESALE GRID'!FO6-('WORKING WHOLESALE GRID'!FO6*'READ THIS FIRST'!$F$3)</f>
        <v>18.01863570197164</v>
      </c>
      <c r="HG134" s="63"/>
      <c r="HH134" s="63">
        <f>'WORKING WHOLESALE GRID'!FQ6-('WORKING WHOLESALE GRID'!FQ6*'READ THIS FIRST'!$F$3)</f>
        <v>13.283419372814691</v>
      </c>
      <c r="HI134" s="63">
        <f>'WORKING WHOLESALE GRID'!FR6-('WORKING WHOLESALE GRID'!FR6*'READ THIS FIRST'!$F$3)</f>
        <v>15.646735742035743</v>
      </c>
      <c r="HJ134" s="63">
        <f>'WORKING WHOLESALE GRID'!FS6-('WORKING WHOLESALE GRID'!FS6*'READ THIS FIRST'!$F$3)</f>
        <v>18.01863570197164</v>
      </c>
      <c r="HK134" s="63">
        <f>'WORKING WHOLESALE GRID'!FT6-('WORKING WHOLESALE GRID'!FT6*'READ THIS FIRST'!$F$3)</f>
        <v>20.410219252622383</v>
      </c>
      <c r="HL134" s="63"/>
      <c r="HM134" s="63">
        <f>'WORKING WHOLESALE GRID'!FV6-('WORKING WHOLESALE GRID'!FV6*'READ THIS FIRST'!$F$3)</f>
        <v>15.646735742035743</v>
      </c>
      <c r="HN134" s="63">
        <f>'WORKING WHOLESALE GRID'!FW6-('WORKING WHOLESALE GRID'!FW6*'READ THIS FIRST'!$F$3)</f>
        <v>18.01863570197164</v>
      </c>
      <c r="HO134" s="63">
        <f>'WORKING WHOLESALE GRID'!FX6-('WORKING WHOLESALE GRID'!FX6*'READ THIS FIRST'!$F$3)</f>
        <v>20.410219252622383</v>
      </c>
      <c r="HP134" s="63">
        <f>'WORKING WHOLESALE GRID'!FY6-('WORKING WHOLESALE GRID'!FY6*'READ THIS FIRST'!$F$3)</f>
        <v>22.81033639398796</v>
      </c>
      <c r="HQ134" s="63"/>
      <c r="HR134" s="63">
        <f>'WORKING WHOLESALE GRID'!GA6-('WORKING WHOLESALE GRID'!GA6*'READ THIS FIRST'!$F$3)</f>
        <v>18.01863570197164</v>
      </c>
      <c r="HS134" s="63">
        <f>'WORKING WHOLESALE GRID'!GB6-('WORKING WHOLESALE GRID'!GB6*'READ THIS FIRST'!$F$3)</f>
        <v>20.410219252622383</v>
      </c>
      <c r="HT134" s="63">
        <f>'WORKING WHOLESALE GRID'!GC6-('WORKING WHOLESALE GRID'!GC6*'READ THIS FIRST'!$F$3)</f>
        <v>22.81033639398796</v>
      </c>
      <c r="HU134" s="63">
        <f>'WORKING WHOLESALE GRID'!GD6-('WORKING WHOLESALE GRID'!GD6*'READ THIS FIRST'!$F$3)</f>
        <v>24.762715397970091</v>
      </c>
      <c r="HV134" s="63"/>
      <c r="HW134" s="63">
        <f>'WORKING WHOLESALE GRID'!GF6-('WORKING WHOLESALE GRID'!GF6*'READ THIS FIRST'!$F$3)</f>
        <v>20.410219252622383</v>
      </c>
      <c r="HX134" s="63">
        <f>'WORKING WHOLESALE GRID'!GG6-('WORKING WHOLESALE GRID'!GG6*'READ THIS FIRST'!$F$3)</f>
        <v>22.81033639398796</v>
      </c>
      <c r="HY134" s="63">
        <f>'WORKING WHOLESALE GRID'!GH6-('WORKING WHOLESALE GRID'!GH6*'READ THIS FIRST'!$F$3)</f>
        <v>24.762715397970091</v>
      </c>
      <c r="HZ134" s="63">
        <f>'WORKING WHOLESALE GRID'!GI6-('WORKING WHOLESALE GRID'!GI6*'READ THIS FIRST'!$F$3)</f>
        <v>26.725094401952219</v>
      </c>
      <c r="IA134" s="63"/>
      <c r="IB134" s="63">
        <f>'WORKING WHOLESALE GRID'!GK6-('WORKING WHOLESALE GRID'!GK6*'READ THIS FIRST'!$F$3)</f>
        <v>22.81033639398796</v>
      </c>
      <c r="IC134" s="63">
        <f>'WORKING WHOLESALE GRID'!GL6-('WORKING WHOLESALE GRID'!GL6*'READ THIS FIRST'!$F$3)</f>
        <v>24.762715397970091</v>
      </c>
      <c r="ID134" s="63">
        <f>'WORKING WHOLESALE GRID'!GM6-('WORKING WHOLESALE GRID'!GM6*'READ THIS FIRST'!$F$3)</f>
        <v>26.725094401952219</v>
      </c>
      <c r="IE134" s="63">
        <f>'WORKING WHOLESALE GRID'!GN6-('WORKING WHOLESALE GRID'!GN6*'READ THIS FIRST'!$F$3)</f>
        <v>28.697473405934346</v>
      </c>
      <c r="IF134" s="63"/>
      <c r="IG134" s="63">
        <f>'WORKING WHOLESALE GRID'!GP6-('WORKING WHOLESALE GRID'!GP6*'READ THIS FIRST'!$F$3)</f>
        <v>24.762715397970091</v>
      </c>
      <c r="IH134" s="63">
        <f>'WORKING WHOLESALE GRID'!GQ6-('WORKING WHOLESALE GRID'!GQ6*'READ THIS FIRST'!$F$3)</f>
        <v>26.725094401952219</v>
      </c>
      <c r="II134" s="63">
        <f>'WORKING WHOLESALE GRID'!GR6-('WORKING WHOLESALE GRID'!GR6*'READ THIS FIRST'!$F$3)</f>
        <v>28.697473405934346</v>
      </c>
      <c r="IJ134" s="63">
        <f>'WORKING WHOLESALE GRID'!GS6-('WORKING WHOLESALE GRID'!GS6*'READ THIS FIRST'!$F$3)</f>
        <v>30.679852409916478</v>
      </c>
      <c r="IK134" s="63"/>
      <c r="IL134" s="63">
        <f>'WORKING WHOLESALE GRID'!GU6-('WORKING WHOLESALE GRID'!GU6*'READ THIS FIRST'!$F$3)</f>
        <v>26.725094401952219</v>
      </c>
      <c r="IM134" s="63">
        <f>'WORKING WHOLESALE GRID'!GV6-('WORKING WHOLESALE GRID'!GV6*'READ THIS FIRST'!$F$3)</f>
        <v>28.697473405934346</v>
      </c>
      <c r="IN134" s="63">
        <f>'WORKING WHOLESALE GRID'!GW6-('WORKING WHOLESALE GRID'!GW6*'READ THIS FIRST'!$F$3)</f>
        <v>30.679852409916478</v>
      </c>
      <c r="IO134" s="63"/>
      <c r="IP134" s="63"/>
      <c r="IQ134" s="63">
        <f>'WORKING WHOLESALE GRID'!GZ6-('WORKING WHOLESALE GRID'!GZ6*'READ THIS FIRST'!$F$3)</f>
        <v>10.301869119560127</v>
      </c>
      <c r="IR134" s="63">
        <f>'WORKING WHOLESALE GRID'!HA6-('WORKING WHOLESALE GRID'!HA6*'READ THIS FIRST'!$F$3)</f>
        <v>13.901947954860129</v>
      </c>
      <c r="IS134" s="63">
        <f>'WORKING WHOLESALE GRID'!HB6-('WORKING WHOLESALE GRID'!HB6*'READ THIS FIRST'!$F$3)</f>
        <v>17.537527878966866</v>
      </c>
      <c r="IT134" s="63">
        <f>'WORKING WHOLESALE GRID'!HC6-('WORKING WHOLESALE GRID'!HC6*'READ THIS FIRST'!$F$3)</f>
        <v>21.197190141880334</v>
      </c>
      <c r="IU134" s="63"/>
      <c r="IV134" s="63"/>
      <c r="IW134" s="63">
        <f>'WORKING WHOLESALE GRID'!HF6-('WORKING WHOLESALE GRID'!HF6*'READ THIS FIRST'!$F$3)</f>
        <v>13.901947954860129</v>
      </c>
      <c r="IX134" s="63">
        <f>'WORKING WHOLESALE GRID'!HG6-('WORKING WHOLESALE GRID'!HG6*'READ THIS FIRST'!$F$3)</f>
        <v>17.537527878966866</v>
      </c>
      <c r="IY134" s="63">
        <f>'WORKING WHOLESALE GRID'!HH6-('WORKING WHOLESALE GRID'!HH6*'READ THIS FIRST'!$F$3)</f>
        <v>21.197190141880334</v>
      </c>
      <c r="IZ134" s="63">
        <f>'WORKING WHOLESALE GRID'!HI6-('WORKING WHOLESALE GRID'!HI6*'READ THIS FIRST'!$F$3)</f>
        <v>24.880934743600527</v>
      </c>
      <c r="JA134" s="63"/>
      <c r="JB134" s="63">
        <f>'WORKING WHOLESALE GRID'!HK6-('WORKING WHOLESALE GRID'!HK6*'READ THIS FIRST'!$F$3)</f>
        <v>17.537527878966866</v>
      </c>
      <c r="JC134" s="63">
        <f>'WORKING WHOLESALE GRID'!HL6-('WORKING WHOLESALE GRID'!HL6*'READ THIS FIRST'!$F$3)</f>
        <v>21.197190141880334</v>
      </c>
      <c r="JD134" s="63">
        <f>'WORKING WHOLESALE GRID'!HM6-('WORKING WHOLESALE GRID'!HM6*'READ THIS FIRST'!$F$3)</f>
        <v>24.880934743600527</v>
      </c>
      <c r="JE134" s="63">
        <f>'WORKING WHOLESALE GRID'!HN6-('WORKING WHOLESALE GRID'!HN6*'READ THIS FIRST'!$F$3)</f>
        <v>28.583199184127459</v>
      </c>
      <c r="JF134" s="63"/>
      <c r="JG134" s="63">
        <f>'WORKING WHOLESALE GRID'!HP6-('WORKING WHOLESALE GRID'!HP6*'READ THIS FIRST'!$F$3)</f>
        <v>21.197190141880334</v>
      </c>
      <c r="JH134" s="63">
        <f>'WORKING WHOLESALE GRID'!HQ6-('WORKING WHOLESALE GRID'!HQ6*'READ THIS FIRST'!$F$3)</f>
        <v>24.880934743600527</v>
      </c>
      <c r="JI134" s="63">
        <f>'WORKING WHOLESALE GRID'!HR6-('WORKING WHOLESALE GRID'!HR6*'READ THIS FIRST'!$F$3)</f>
        <v>28.583199184127459</v>
      </c>
      <c r="JJ134" s="63">
        <f>'WORKING WHOLESALE GRID'!HS6-('WORKING WHOLESALE GRID'!HS6*'READ THIS FIRST'!$F$3)</f>
        <v>32.308937213461121</v>
      </c>
      <c r="JK134" s="63"/>
      <c r="JL134" s="63">
        <f>'WORKING WHOLESALE GRID'!HU6-('WORKING WHOLESALE GRID'!HU6*'READ THIS FIRST'!$F$3)</f>
        <v>24.880934743600527</v>
      </c>
      <c r="JM134" s="63">
        <f>'WORKING WHOLESALE GRID'!HV6-('WORKING WHOLESALE GRID'!HV6*'READ THIS FIRST'!$F$3)</f>
        <v>28.583199184127459</v>
      </c>
      <c r="JN134" s="63">
        <f>'WORKING WHOLESALE GRID'!HW6-('WORKING WHOLESALE GRID'!HW6*'READ THIS FIRST'!$F$3)</f>
        <v>32.308937213461121</v>
      </c>
      <c r="JO134" s="63">
        <f>'WORKING WHOLESALE GRID'!HX6-('WORKING WHOLESALE GRID'!HX6*'READ THIS FIRST'!$F$3)</f>
        <v>36.059263831601506</v>
      </c>
      <c r="JP134" s="63"/>
      <c r="JQ134" s="63">
        <f>'WORKING WHOLESALE GRID'!HZ6-('WORKING WHOLESALE GRID'!HZ6*'READ THIS FIRST'!$F$3)</f>
        <v>28.583199184127459</v>
      </c>
      <c r="JR134" s="63">
        <f>'WORKING WHOLESALE GRID'!IA6-('WORKING WHOLESALE GRID'!IA6*'READ THIS FIRST'!$F$3)</f>
        <v>32.308937213461121</v>
      </c>
      <c r="JS134" s="63">
        <f>'WORKING WHOLESALE GRID'!IB6-('WORKING WHOLESALE GRID'!IB6*'READ THIS FIRST'!$F$3)</f>
        <v>36.059263831601506</v>
      </c>
      <c r="JT134" s="63">
        <f>'WORKING WHOLESALE GRID'!IC6-('WORKING WHOLESALE GRID'!IC6*'READ THIS FIRST'!$F$3)</f>
        <v>39.378976588089699</v>
      </c>
      <c r="JU134" s="63"/>
      <c r="JV134" s="63">
        <f>'WORKING WHOLESALE GRID'!IE6-('WORKING WHOLESALE GRID'!IE6*'READ THIS FIRST'!$F$3)</f>
        <v>32.308937213461121</v>
      </c>
      <c r="JW134" s="63">
        <f>'WORKING WHOLESALE GRID'!IF6-('WORKING WHOLESALE GRID'!IF6*'READ THIS FIRST'!$F$3)</f>
        <v>36.059263831601506</v>
      </c>
      <c r="JX134" s="63">
        <f>'WORKING WHOLESALE GRID'!IG6-('WORKING WHOLESALE GRID'!IG6*'READ THIS FIRST'!$F$3)</f>
        <v>39.378976588089699</v>
      </c>
      <c r="JY134" s="63">
        <f>'WORKING WHOLESALE GRID'!IH6-('WORKING WHOLESALE GRID'!IH6*'READ THIS FIRST'!$F$3)</f>
        <v>42.718689344577911</v>
      </c>
      <c r="JZ134" s="63"/>
      <c r="KA134" s="63">
        <f>'WORKING WHOLESALE GRID'!IJ6-('WORKING WHOLESALE GRID'!IJ6*'READ THIS FIRST'!$F$3)</f>
        <v>36.059263831601506</v>
      </c>
      <c r="KB134" s="63">
        <f>'WORKING WHOLESALE GRID'!IK6-('WORKING WHOLESALE GRID'!IK6*'READ THIS FIRST'!$F$3)</f>
        <v>39.378976588089699</v>
      </c>
      <c r="KC134" s="63">
        <f>'WORKING WHOLESALE GRID'!IL6-('WORKING WHOLESALE GRID'!IL6*'READ THIS FIRST'!$F$3)</f>
        <v>42.718689344577911</v>
      </c>
      <c r="KD134" s="63">
        <f>'WORKING WHOLESALE GRID'!IM6-('WORKING WHOLESALE GRID'!IM6*'READ THIS FIRST'!$F$3)</f>
        <v>46.078402101066104</v>
      </c>
      <c r="KE134" s="63"/>
      <c r="KF134" s="63">
        <f>'WORKING WHOLESALE GRID'!IO6-('WORKING WHOLESALE GRID'!IO6*'READ THIS FIRST'!$F$3)</f>
        <v>39.378976588089699</v>
      </c>
      <c r="KG134" s="63">
        <f>'WORKING WHOLESALE GRID'!IP6-('WORKING WHOLESALE GRID'!IP6*'READ THIS FIRST'!$F$3)</f>
        <v>42.718689344577911</v>
      </c>
      <c r="KH134" s="63">
        <f>'WORKING WHOLESALE GRID'!IQ6-('WORKING WHOLESALE GRID'!IQ6*'READ THIS FIRST'!$F$3)</f>
        <v>46.078402101066104</v>
      </c>
      <c r="KI134" s="63">
        <f>'WORKING WHOLESALE GRID'!IR6-('WORKING WHOLESALE GRID'!IR6*'READ THIS FIRST'!$F$3)</f>
        <v>49.458114857554307</v>
      </c>
      <c r="KJ134" s="63"/>
      <c r="KK134" s="63">
        <f>'WORKING WHOLESALE GRID'!IT6-('WORKING WHOLESALE GRID'!IT6*'READ THIS FIRST'!$F$3)</f>
        <v>42.718689344577911</v>
      </c>
      <c r="KL134" s="63">
        <f>'WORKING WHOLESALE GRID'!IU6-('WORKING WHOLESALE GRID'!IU6*'READ THIS FIRST'!$F$3)</f>
        <v>46.078402101066104</v>
      </c>
      <c r="KM134" s="63">
        <f>'WORKING WHOLESALE GRID'!IV6-('WORKING WHOLESALE GRID'!IV6*'READ THIS FIRST'!$F$3)</f>
        <v>49.458114857554307</v>
      </c>
      <c r="KN134" s="63"/>
      <c r="KO134" s="63"/>
      <c r="KP134" s="23"/>
      <c r="KQ134" s="23"/>
      <c r="KR134" s="23"/>
      <c r="KS134" s="30" t="s">
        <v>72</v>
      </c>
      <c r="KT134" s="30" t="s">
        <v>72</v>
      </c>
      <c r="KU134" s="31" t="s">
        <v>72</v>
      </c>
      <c r="KV134" s="32" t="s">
        <v>72</v>
      </c>
      <c r="KW134" s="33" t="s">
        <v>72</v>
      </c>
    </row>
    <row r="135" spans="2:309" s="6" customFormat="1" ht="14.5" hidden="1" customHeight="1" x14ac:dyDescent="0.35">
      <c r="B135" s="557"/>
      <c r="C135" s="24">
        <v>25</v>
      </c>
      <c r="D135" s="25"/>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63">
        <f>'WORKING WHOLESALE GRID'!D7-('WORKING WHOLESALE GRID'!D7*'READ THIS FIRST'!$F$3)</f>
        <v>2.7783171239520157</v>
      </c>
      <c r="AV135" s="63">
        <f>'WORKING WHOLESALE GRID'!E7-('WORKING WHOLESALE GRID'!E7*'READ THIS FIRST'!$F$3)</f>
        <v>3.7560071666327226</v>
      </c>
      <c r="AW135" s="63">
        <f>'WORKING WHOLESALE GRID'!F7-('WORKING WHOLESALE GRID'!F7*'READ THIS FIRST'!$F$3)</f>
        <v>4.7346581958351166</v>
      </c>
      <c r="AX135" s="63">
        <f>'WORKING WHOLESALE GRID'!G7-('WORKING WHOLESALE GRID'!G7*'READ THIS FIRST'!$F$3)</f>
        <v>5.7256102115591982</v>
      </c>
      <c r="AY135" s="63"/>
      <c r="AZ135" s="63"/>
      <c r="BA135" s="63">
        <f>'WORKING WHOLESALE GRID'!J7-('WORKING WHOLESALE GRID'!J7*'READ THIS FIRST'!$F$3)</f>
        <v>3.7560071666327226</v>
      </c>
      <c r="BB135" s="63">
        <f>'WORKING WHOLESALE GRID'!K7-('WORKING WHOLESALE GRID'!K7*'READ THIS FIRST'!$F$3)</f>
        <v>4.7346581958351166</v>
      </c>
      <c r="BC135" s="63">
        <f>'WORKING WHOLESALE GRID'!L7-('WORKING WHOLESALE GRID'!L7*'READ THIS FIRST'!$F$3)</f>
        <v>5.7256102115591982</v>
      </c>
      <c r="BD135" s="63">
        <f>'WORKING WHOLESALE GRID'!M7-('WORKING WHOLESALE GRID'!M7*'READ THIS FIRST'!$F$3)</f>
        <v>6.7232063388049692</v>
      </c>
      <c r="BE135" s="63"/>
      <c r="BF135" s="63">
        <f>'WORKING WHOLESALE GRID'!O7-('WORKING WHOLESALE GRID'!O7*'READ THIS FIRST'!$F$3)</f>
        <v>4.7346581958351166</v>
      </c>
      <c r="BG135" s="63">
        <f>'WORKING WHOLESALE GRID'!P7-('WORKING WHOLESALE GRID'!P7*'READ THIS FIRST'!$F$3)</f>
        <v>5.7256102115591982</v>
      </c>
      <c r="BH135" s="63">
        <f>'WORKING WHOLESALE GRID'!Q7-('WORKING WHOLESALE GRID'!Q7*'READ THIS FIRST'!$F$3)</f>
        <v>6.7232063388049692</v>
      </c>
      <c r="BI135" s="63">
        <f>'WORKING WHOLESALE GRID'!R7-('WORKING WHOLESALE GRID'!R7*'READ THIS FIRST'!$F$3)</f>
        <v>7.721684702572424</v>
      </c>
      <c r="BJ135" s="63"/>
      <c r="BK135" s="63">
        <f>'WORKING WHOLESALE GRID'!T7-('WORKING WHOLESALE GRID'!T7*'READ THIS FIRST'!$F$3)</f>
        <v>5.7256102115591982</v>
      </c>
      <c r="BL135" s="63">
        <f>'WORKING WHOLESALE GRID'!U7-('WORKING WHOLESALE GRID'!U7*'READ THIS FIRST'!$F$3)</f>
        <v>6.7232063388049692</v>
      </c>
      <c r="BM135" s="63">
        <f>'WORKING WHOLESALE GRID'!V7-('WORKING WHOLESALE GRID'!V7*'READ THIS FIRST'!$F$3)</f>
        <v>7.721684702572424</v>
      </c>
      <c r="BN135" s="63">
        <f>'WORKING WHOLESALE GRID'!W7-('WORKING WHOLESALE GRID'!W7*'READ THIS FIRST'!$F$3)</f>
        <v>8.7325428028615697</v>
      </c>
      <c r="BO135" s="63"/>
      <c r="BP135" s="63">
        <f>'WORKING WHOLESALE GRID'!Y7-('WORKING WHOLESALE GRID'!Y7*'READ THIS FIRST'!$F$3)</f>
        <v>6.7232063388049692</v>
      </c>
      <c r="BQ135" s="63">
        <f>'WORKING WHOLESALE GRID'!Z7-('WORKING WHOLESALE GRID'!Z7*'READ THIS FIRST'!$F$3)</f>
        <v>7.721684702572424</v>
      </c>
      <c r="BR135" s="63">
        <f>'WORKING WHOLESALE GRID'!AA7-('WORKING WHOLESALE GRID'!AA7*'READ THIS FIRST'!$F$3)</f>
        <v>8.7325428028615697</v>
      </c>
      <c r="BS135" s="63">
        <f>'WORKING WHOLESALE GRID'!AB7-('WORKING WHOLESALE GRID'!AB7*'READ THIS FIRST'!$F$3)</f>
        <v>9.750045014672402</v>
      </c>
      <c r="BT135" s="63"/>
      <c r="BU135" s="63">
        <f>'WORKING WHOLESALE GRID'!AD7-('WORKING WHOLESALE GRID'!AD7*'READ THIS FIRST'!$F$3)</f>
        <v>7.721684702572424</v>
      </c>
      <c r="BV135" s="63">
        <f>'WORKING WHOLESALE GRID'!AE7-('WORKING WHOLESALE GRID'!AE7*'READ THIS FIRST'!$F$3)</f>
        <v>8.7325428028615697</v>
      </c>
      <c r="BW135" s="63">
        <f>'WORKING WHOLESALE GRID'!AF7-('WORKING WHOLESALE GRID'!AF7*'READ THIS FIRST'!$F$3)</f>
        <v>9.750045014672402</v>
      </c>
      <c r="BX135" s="63">
        <f>'WORKING WHOLESALE GRID'!AG7-('WORKING WHOLESALE GRID'!AG7*'READ THIS FIRST'!$F$3)</f>
        <v>10.869408931217198</v>
      </c>
      <c r="BY135" s="63"/>
      <c r="BZ135" s="63">
        <f>'WORKING WHOLESALE GRID'!AI7-('WORKING WHOLESALE GRID'!AI7*'READ THIS FIRST'!$F$3)</f>
        <v>8.7325428028615697</v>
      </c>
      <c r="CA135" s="63">
        <f>'WORKING WHOLESALE GRID'!AJ7-('WORKING WHOLESALE GRID'!AJ7*'READ THIS FIRST'!$F$3)</f>
        <v>9.750045014672402</v>
      </c>
      <c r="CB135" s="63">
        <f>'WORKING WHOLESALE GRID'!AK7-('WORKING WHOLESALE GRID'!AK7*'READ THIS FIRST'!$F$3)</f>
        <v>10.869408931217198</v>
      </c>
      <c r="CC135" s="63">
        <f>'WORKING WHOLESALE GRID'!AL7-('WORKING WHOLESALE GRID'!AL7*'READ THIS FIRST'!$F$3)</f>
        <v>11.996272847761995</v>
      </c>
      <c r="CD135" s="63"/>
      <c r="CE135" s="63">
        <f>'WORKING WHOLESALE GRID'!AN7-('WORKING WHOLESALE GRID'!AN7*'READ THIS FIRST'!$F$3)</f>
        <v>9.750045014672402</v>
      </c>
      <c r="CF135" s="63">
        <f>'WORKING WHOLESALE GRID'!AO7-('WORKING WHOLESALE GRID'!AO7*'READ THIS FIRST'!$F$3)</f>
        <v>10.869408931217198</v>
      </c>
      <c r="CG135" s="63">
        <f>'WORKING WHOLESALE GRID'!AP7-('WORKING WHOLESALE GRID'!AP7*'READ THIS FIRST'!$F$3)</f>
        <v>11.996272847761995</v>
      </c>
      <c r="CH135" s="63">
        <f>'WORKING WHOLESALE GRID'!AQ7-('WORKING WHOLESALE GRID'!AQ7*'READ THIS FIRST'!$F$3)</f>
        <v>13.130636764306789</v>
      </c>
      <c r="CI135" s="63"/>
      <c r="CJ135" s="63">
        <f>'WORKING WHOLESALE GRID'!AS7-('WORKING WHOLESALE GRID'!AS7*'READ THIS FIRST'!$F$3)</f>
        <v>10.869408931217198</v>
      </c>
      <c r="CK135" s="63">
        <f>'WORKING WHOLESALE GRID'!AT7-('WORKING WHOLESALE GRID'!AT7*'READ THIS FIRST'!$F$3)</f>
        <v>11.996272847761995</v>
      </c>
      <c r="CL135" s="63">
        <f>'WORKING WHOLESALE GRID'!AU7-('WORKING WHOLESALE GRID'!AU7*'READ THIS FIRST'!$F$3)</f>
        <v>13.130636764306789</v>
      </c>
      <c r="CM135" s="63">
        <f>'WORKING WHOLESALE GRID'!AV7-('WORKING WHOLESALE GRID'!AV7*'READ THIS FIRST'!$F$3)</f>
        <v>14.272500680851588</v>
      </c>
      <c r="CN135" s="63"/>
      <c r="CO135" s="63">
        <f>'WORKING WHOLESALE GRID'!AX7-('WORKING WHOLESALE GRID'!AX7*'READ THIS FIRST'!$F$3)</f>
        <v>11.996272847761995</v>
      </c>
      <c r="CP135" s="63">
        <f>'WORKING WHOLESALE GRID'!AY7-('WORKING WHOLESALE GRID'!AY7*'READ THIS FIRST'!$F$3)</f>
        <v>13.130636764306789</v>
      </c>
      <c r="CQ135" s="63">
        <f>'WORKING WHOLESALE GRID'!AZ7-('WORKING WHOLESALE GRID'!AZ7*'READ THIS FIRST'!$F$3)</f>
        <v>14.272500680851588</v>
      </c>
      <c r="CR135" s="63"/>
      <c r="CS135" s="63"/>
      <c r="CT135" s="63">
        <f>'WORKING WHOLESALE GRID'!BC7-('WORKING WHOLESALE GRID'!BC7*'READ THIS FIRST'!$F$3)</f>
        <v>2.8848591063738906</v>
      </c>
      <c r="CU135" s="63">
        <f>'WORKING WHOLESALE GRID'!BD7-('WORKING WHOLESALE GRID'!BD7*'READ THIS FIRST'!$F$3)</f>
        <v>3.8677481256170978</v>
      </c>
      <c r="CV135" s="63">
        <f>'WORKING WHOLESALE GRID'!BE7-('WORKING WHOLESALE GRID'!BE7*'READ THIS FIRST'!$F$3)</f>
        <v>4.8556199595069911</v>
      </c>
      <c r="CW135" s="63">
        <f>'WORKING WHOLESALE GRID'!BF7-('WORKING WHOLESALE GRID'!BF7*'READ THIS FIRST'!$F$3)</f>
        <v>5.853874889293575</v>
      </c>
      <c r="CX135" s="63"/>
      <c r="CY135" s="63"/>
      <c r="CZ135" s="63">
        <f>'WORKING WHOLESALE GRID'!BI7-('WORKING WHOLESALE GRID'!BI7*'READ THIS FIRST'!$F$3)</f>
        <v>3.8677481256170978</v>
      </c>
      <c r="DA135" s="63">
        <f>'WORKING WHOLESALE GRID'!BJ7-('WORKING WHOLESALE GRID'!BJ7*'READ THIS FIRST'!$F$3)</f>
        <v>4.8556199595069911</v>
      </c>
      <c r="DB135" s="63">
        <f>'WORKING WHOLESALE GRID'!BK7-('WORKING WHOLESALE GRID'!BK7*'READ THIS FIRST'!$F$3)</f>
        <v>5.853874889293575</v>
      </c>
      <c r="DC135" s="63">
        <f>'WORKING WHOLESALE GRID'!BL7-('WORKING WHOLESALE GRID'!BL7*'READ THIS FIRST'!$F$3)</f>
        <v>6.8588359462268436</v>
      </c>
      <c r="DD135" s="63"/>
      <c r="DE135" s="63">
        <f>'WORKING WHOLESALE GRID'!BN7-('WORKING WHOLESALE GRID'!BN7*'READ THIS FIRST'!$F$3)</f>
        <v>4.8556199595069911</v>
      </c>
      <c r="DF135" s="63">
        <f>'WORKING WHOLESALE GRID'!BO7-('WORKING WHOLESALE GRID'!BO7*'READ THIS FIRST'!$F$3)</f>
        <v>5.853874889293575</v>
      </c>
      <c r="DG135" s="63">
        <f>'WORKING WHOLESALE GRID'!BP7-('WORKING WHOLESALE GRID'!BP7*'READ THIS FIRST'!$F$3)</f>
        <v>6.8588359462268436</v>
      </c>
      <c r="DH135" s="63">
        <f>'WORKING WHOLESALE GRID'!BQ7-('WORKING WHOLESALE GRID'!BQ7*'READ THIS FIRST'!$F$3)</f>
        <v>7.8667579115567978</v>
      </c>
      <c r="DI135" s="63"/>
      <c r="DJ135" s="63">
        <f>'WORKING WHOLESALE GRID'!BS7-('WORKING WHOLESALE GRID'!BS7*'READ THIS FIRST'!$F$3)</f>
        <v>5.853874889293575</v>
      </c>
      <c r="DK135" s="63">
        <f>'WORKING WHOLESALE GRID'!BT7-('WORKING WHOLESALE GRID'!BT7*'READ THIS FIRST'!$F$3)</f>
        <v>6.8588359462268436</v>
      </c>
      <c r="DL135" s="63">
        <f>'WORKING WHOLESALE GRID'!BU7-('WORKING WHOLESALE GRID'!BU7*'READ THIS FIRST'!$F$3)</f>
        <v>7.8667579115567978</v>
      </c>
      <c r="DM135" s="63">
        <f>'WORKING WHOLESALE GRID'!BV7-('WORKING WHOLESALE GRID'!BV7*'READ THIS FIRST'!$F$3)</f>
        <v>8.8830883165334438</v>
      </c>
      <c r="DN135" s="63"/>
      <c r="DO135" s="63">
        <f>'WORKING WHOLESALE GRID'!BX7-('WORKING WHOLESALE GRID'!BX7*'READ THIS FIRST'!$F$3)</f>
        <v>6.8588359462268436</v>
      </c>
      <c r="DP135" s="63">
        <f>'WORKING WHOLESALE GRID'!BY7-('WORKING WHOLESALE GRID'!BY7*'READ THIS FIRST'!$F$3)</f>
        <v>7.8667579115567978</v>
      </c>
      <c r="DQ135" s="63">
        <f>'WORKING WHOLESALE GRID'!BZ7-('WORKING WHOLESALE GRID'!BZ7*'READ THIS FIRST'!$F$3)</f>
        <v>8.8830883165334438</v>
      </c>
      <c r="DR135" s="63">
        <f>'WORKING WHOLESALE GRID'!CA7-('WORKING WHOLESALE GRID'!CA7*'READ THIS FIRST'!$F$3)</f>
        <v>9.9081415049067765</v>
      </c>
      <c r="DS135" s="63"/>
      <c r="DT135" s="63">
        <f>'WORKING WHOLESALE GRID'!CC7-('WORKING WHOLESALE GRID'!CC7*'READ THIS FIRST'!$F$3)</f>
        <v>7.8667579115567978</v>
      </c>
      <c r="DU135" s="63">
        <f>'WORKING WHOLESALE GRID'!CD7-('WORKING WHOLESALE GRID'!CD7*'READ THIS FIRST'!$F$3)</f>
        <v>8.8830883165334438</v>
      </c>
      <c r="DV135" s="63">
        <f>'WORKING WHOLESALE GRID'!CE7-('WORKING WHOLESALE GRID'!CE7*'READ THIS FIRST'!$F$3)</f>
        <v>9.9081415049067765</v>
      </c>
      <c r="DW135" s="63">
        <f>'WORKING WHOLESALE GRID'!CF7-('WORKING WHOLESALE GRID'!CF7*'READ THIS FIRST'!$F$3)</f>
        <v>11.028219175357822</v>
      </c>
      <c r="DX135" s="63"/>
      <c r="DY135" s="63">
        <f>'WORKING WHOLESALE GRID'!CH7-('WORKING WHOLESALE GRID'!CH7*'READ THIS FIRST'!$F$3)</f>
        <v>8.8830883165334438</v>
      </c>
      <c r="DZ135" s="63">
        <f>'WORKING WHOLESALE GRID'!CI7-('WORKING WHOLESALE GRID'!CI7*'READ THIS FIRST'!$F$3)</f>
        <v>9.9081415049067765</v>
      </c>
      <c r="EA135" s="63">
        <f>'WORKING WHOLESALE GRID'!CJ7-('WORKING WHOLESALE GRID'!CJ7*'READ THIS FIRST'!$F$3)</f>
        <v>11.028219175357822</v>
      </c>
      <c r="EB135" s="63">
        <f>'WORKING WHOLESALE GRID'!CK7-('WORKING WHOLESALE GRID'!CK7*'READ THIS FIRST'!$F$3)</f>
        <v>12.155796845808869</v>
      </c>
      <c r="EC135" s="63"/>
      <c r="ED135" s="63">
        <f>'WORKING WHOLESALE GRID'!CM7-('WORKING WHOLESALE GRID'!CM7*'READ THIS FIRST'!$F$3)</f>
        <v>9.9081415049067765</v>
      </c>
      <c r="EE135" s="63">
        <f>'WORKING WHOLESALE GRID'!CN7-('WORKING WHOLESALE GRID'!CN7*'READ THIS FIRST'!$F$3)</f>
        <v>11.028219175357822</v>
      </c>
      <c r="EF135" s="63">
        <f>'WORKING WHOLESALE GRID'!CO7-('WORKING WHOLESALE GRID'!CO7*'READ THIS FIRST'!$F$3)</f>
        <v>12.155796845808869</v>
      </c>
      <c r="EG135" s="63">
        <f>'WORKING WHOLESALE GRID'!CP7-('WORKING WHOLESALE GRID'!CP7*'READ THIS FIRST'!$F$3)</f>
        <v>13.290874516259915</v>
      </c>
      <c r="EH135" s="63"/>
      <c r="EI135" s="63">
        <f>'WORKING WHOLESALE GRID'!CR7-('WORKING WHOLESALE GRID'!CR7*'READ THIS FIRST'!$F$3)</f>
        <v>11.028219175357822</v>
      </c>
      <c r="EJ135" s="63">
        <f>'WORKING WHOLESALE GRID'!CS7-('WORKING WHOLESALE GRID'!CS7*'READ THIS FIRST'!$F$3)</f>
        <v>12.155796845808869</v>
      </c>
      <c r="EK135" s="63">
        <f>'WORKING WHOLESALE GRID'!CT7-('WORKING WHOLESALE GRID'!CT7*'READ THIS FIRST'!$F$3)</f>
        <v>13.290874516259915</v>
      </c>
      <c r="EL135" s="63">
        <f>'WORKING WHOLESALE GRID'!CU7-('WORKING WHOLESALE GRID'!CU7*'READ THIS FIRST'!$F$3)</f>
        <v>14.433452186710962</v>
      </c>
      <c r="EM135" s="63"/>
      <c r="EN135" s="63">
        <f>'WORKING WHOLESALE GRID'!CW7-('WORKING WHOLESALE GRID'!CW7*'READ THIS FIRST'!$F$3)</f>
        <v>12.155796845808869</v>
      </c>
      <c r="EO135" s="63">
        <f>'WORKING WHOLESALE GRID'!CX7-('WORKING WHOLESALE GRID'!CX7*'READ THIS FIRST'!$F$3)</f>
        <v>13.290874516259915</v>
      </c>
      <c r="EP135" s="63">
        <f>'WORKING WHOLESALE GRID'!CY7-('WORKING WHOLESALE GRID'!CY7*'READ THIS FIRST'!$F$3)</f>
        <v>14.433452186710962</v>
      </c>
      <c r="EQ135" s="63"/>
      <c r="ER135" s="63"/>
      <c r="ES135" s="63">
        <f>'WORKING WHOLESALE GRID'!DB7-('WORKING WHOLESALE GRID'!DB7*'READ THIS FIRST'!$F$3)</f>
        <v>3.1452227880145158</v>
      </c>
      <c r="ET135" s="63">
        <f>'WORKING WHOLESALE GRID'!DC7-('WORKING WHOLESALE GRID'!DC7*'READ THIS FIRST'!$F$3)</f>
        <v>4.2002670494452214</v>
      </c>
      <c r="EU135" s="63">
        <f>'WORKING WHOLESALE GRID'!DD7-('WORKING WHOLESALE GRID'!DD7*'READ THIS FIRST'!$F$3)</f>
        <v>5.2677632348976164</v>
      </c>
      <c r="EV135" s="63">
        <f>'WORKING WHOLESALE GRID'!DE7-('WORKING WHOLESALE GRID'!DE7*'READ THIS FIRST'!$F$3)</f>
        <v>6.3420807193716984</v>
      </c>
      <c r="EW135" s="63"/>
      <c r="EX135" s="63"/>
      <c r="EY135" s="63">
        <f>'WORKING WHOLESALE GRID'!DH7-('WORKING WHOLESALE GRID'!DH7*'READ THIS FIRST'!$F$3)</f>
        <v>4.2002670494452214</v>
      </c>
      <c r="EZ135" s="63">
        <f>'WORKING WHOLESALE GRID'!DI7-('WORKING WHOLESALE GRID'!DI7*'READ THIS FIRST'!$F$3)</f>
        <v>5.2677632348976164</v>
      </c>
      <c r="FA135" s="63">
        <f>'WORKING WHOLESALE GRID'!DJ7-('WORKING WHOLESALE GRID'!DJ7*'READ THIS FIRST'!$F$3)</f>
        <v>6.3420807193716984</v>
      </c>
      <c r="FB135" s="63">
        <f>'WORKING WHOLESALE GRID'!DK7-('WORKING WHOLESALE GRID'!DK7*'READ THIS FIRST'!$F$3)</f>
        <v>7.4232195028674681</v>
      </c>
      <c r="FC135" s="63"/>
      <c r="FD135" s="63">
        <f>'WORKING WHOLESALE GRID'!DM7-('WORKING WHOLESALE GRID'!DM7*'READ THIS FIRST'!$F$3)</f>
        <v>5.2677632348976164</v>
      </c>
      <c r="FE135" s="63">
        <f>'WORKING WHOLESALE GRID'!DN7-('WORKING WHOLESALE GRID'!DN7*'READ THIS FIRST'!$F$3)</f>
        <v>6.3420807193716984</v>
      </c>
      <c r="FF135" s="63">
        <f>'WORKING WHOLESALE GRID'!DO7-('WORKING WHOLESALE GRID'!DO7*'READ THIS FIRST'!$F$3)</f>
        <v>7.4232195028674681</v>
      </c>
      <c r="FG135" s="63">
        <f>'WORKING WHOLESALE GRID'!DP7-('WORKING WHOLESALE GRID'!DP7*'READ THIS FIRST'!$F$3)</f>
        <v>8.5111795853849266</v>
      </c>
      <c r="FH135" s="63"/>
      <c r="FI135" s="63">
        <f>'WORKING WHOLESALE GRID'!DR7-('WORKING WHOLESALE GRID'!DR7*'READ THIS FIRST'!$F$3)</f>
        <v>6.3420807193716984</v>
      </c>
      <c r="FJ135" s="63">
        <f>'WORKING WHOLESALE GRID'!DS7-('WORKING WHOLESALE GRID'!DS7*'READ THIS FIRST'!$F$3)</f>
        <v>7.4232195028674681</v>
      </c>
      <c r="FK135" s="63">
        <f>'WORKING WHOLESALE GRID'!DT7-('WORKING WHOLESALE GRID'!DT7*'READ THIS FIRST'!$F$3)</f>
        <v>8.5111795853849266</v>
      </c>
      <c r="FL135" s="63">
        <f>'WORKING WHOLESALE GRID'!DU7-('WORKING WHOLESALE GRID'!DU7*'READ THIS FIRST'!$F$3)</f>
        <v>9.6001728419240688</v>
      </c>
      <c r="FM135" s="63"/>
      <c r="FN135" s="63">
        <f>'WORKING WHOLESALE GRID'!DW7-('WORKING WHOLESALE GRID'!DW7*'READ THIS FIRST'!$F$3)</f>
        <v>7.4232195028674681</v>
      </c>
      <c r="FO135" s="63">
        <f>'WORKING WHOLESALE GRID'!DX7-('WORKING WHOLESALE GRID'!DX7*'READ THIS FIRST'!$F$3)</f>
        <v>8.5111795853849266</v>
      </c>
      <c r="FP135" s="63">
        <f>'WORKING WHOLESALE GRID'!DY7-('WORKING WHOLESALE GRID'!DY7*'READ THIS FIRST'!$F$3)</f>
        <v>9.6001728419240688</v>
      </c>
      <c r="FQ135" s="63">
        <f>'WORKING WHOLESALE GRID'!DZ7-('WORKING WHOLESALE GRID'!DZ7*'READ THIS FIRST'!$F$3)</f>
        <v>10.7017492724849</v>
      </c>
      <c r="FR135" s="63"/>
      <c r="FS135" s="63">
        <f>'WORKING WHOLESALE GRID'!EB7-('WORKING WHOLESALE GRID'!EB7*'READ THIS FIRST'!$F$3)</f>
        <v>8.5111795853849266</v>
      </c>
      <c r="FT135" s="63">
        <f>'WORKING WHOLESALE GRID'!EC7-('WORKING WHOLESALE GRID'!EC7*'READ THIS FIRST'!$F$3)</f>
        <v>9.6001728419240688</v>
      </c>
      <c r="FU135" s="63">
        <f>'WORKING WHOLESALE GRID'!ED7-('WORKING WHOLESALE GRID'!ED7*'READ THIS FIRST'!$F$3)</f>
        <v>10.7017492724849</v>
      </c>
      <c r="FV135" s="63">
        <f>'WORKING WHOLESALE GRID'!EE7-('WORKING WHOLESALE GRID'!EE7*'READ THIS FIRST'!$F$3)</f>
        <v>11.885652485904696</v>
      </c>
      <c r="FW135" s="63"/>
      <c r="FX135" s="63">
        <f>'WORKING WHOLESALE GRID'!EG7-('WORKING WHOLESALE GRID'!EG7*'READ THIS FIRST'!$F$3)</f>
        <v>9.6001728419240688</v>
      </c>
      <c r="FY135" s="63">
        <f>'WORKING WHOLESALE GRID'!EH7-('WORKING WHOLESALE GRID'!EH7*'READ THIS FIRST'!$F$3)</f>
        <v>10.7017492724849</v>
      </c>
      <c r="FZ135" s="63">
        <f>'WORKING WHOLESALE GRID'!EI7-('WORKING WHOLESALE GRID'!EI7*'READ THIS FIRST'!$F$3)</f>
        <v>11.885652485904696</v>
      </c>
      <c r="GA135" s="63">
        <f>'WORKING WHOLESALE GRID'!EJ7-('WORKING WHOLESALE GRID'!EJ7*'READ THIS FIRST'!$F$3)</f>
        <v>13.077055699324495</v>
      </c>
      <c r="GB135" s="63"/>
      <c r="GC135" s="63">
        <f>'WORKING WHOLESALE GRID'!EL7-('WORKING WHOLESALE GRID'!EL7*'READ THIS FIRST'!$F$3)</f>
        <v>10.7017492724849</v>
      </c>
      <c r="GD135" s="63">
        <f>'WORKING WHOLESALE GRID'!EM7-('WORKING WHOLESALE GRID'!EM7*'READ THIS FIRST'!$F$3)</f>
        <v>11.885652485904696</v>
      </c>
      <c r="GE135" s="63">
        <f>'WORKING WHOLESALE GRID'!EN7-('WORKING WHOLESALE GRID'!EN7*'READ THIS FIRST'!$F$3)</f>
        <v>13.077055699324495</v>
      </c>
      <c r="GF135" s="63">
        <f>'WORKING WHOLESALE GRID'!EO7-('WORKING WHOLESALE GRID'!EO7*'READ THIS FIRST'!$F$3)</f>
        <v>14.27595891274429</v>
      </c>
      <c r="GG135" s="63"/>
      <c r="GH135" s="63">
        <f>'WORKING WHOLESALE GRID'!EQ7-('WORKING WHOLESALE GRID'!EQ7*'READ THIS FIRST'!$F$3)</f>
        <v>11.885652485904696</v>
      </c>
      <c r="GI135" s="63">
        <f>'WORKING WHOLESALE GRID'!ER7-('WORKING WHOLESALE GRID'!ER7*'READ THIS FIRST'!$F$3)</f>
        <v>13.077055699324495</v>
      </c>
      <c r="GJ135" s="63">
        <f>'WORKING WHOLESALE GRID'!ES7-('WORKING WHOLESALE GRID'!ES7*'READ THIS FIRST'!$F$3)</f>
        <v>14.27595891274429</v>
      </c>
      <c r="GK135" s="63">
        <f>'WORKING WHOLESALE GRID'!ET7-('WORKING WHOLESALE GRID'!ET7*'READ THIS FIRST'!$F$3)</f>
        <v>15.482362126164087</v>
      </c>
      <c r="GL135" s="63"/>
      <c r="GM135" s="63">
        <f>'WORKING WHOLESALE GRID'!EV7-('WORKING WHOLESALE GRID'!EV7*'READ THIS FIRST'!$F$3)</f>
        <v>13.077055699324495</v>
      </c>
      <c r="GN135" s="63">
        <f>'WORKING WHOLESALE GRID'!EW7-('WORKING WHOLESALE GRID'!EW7*'READ THIS FIRST'!$F$3)</f>
        <v>14.27595891274429</v>
      </c>
      <c r="GO135" s="63">
        <f>'WORKING WHOLESALE GRID'!EX7-('WORKING WHOLESALE GRID'!EX7*'READ THIS FIRST'!$F$3)</f>
        <v>15.482362126164087</v>
      </c>
      <c r="GP135" s="63"/>
      <c r="GQ135" s="63"/>
      <c r="GR135" s="63">
        <f>'WORKING WHOLESALE GRID'!FA7-('WORKING WHOLESALE GRID'!FA7*'READ THIS FIRST'!$F$3)</f>
        <v>5.0264077064084267</v>
      </c>
      <c r="GS135" s="63">
        <f>'WORKING WHOLESALE GRID'!FB7-('WORKING WHOLESALE GRID'!FB7*'READ THIS FIRST'!$F$3)</f>
        <v>6.6551286996097776</v>
      </c>
      <c r="GT135" s="63">
        <f>'WORKING WHOLESALE GRID'!FC7-('WORKING WHOLESALE GRID'!FC7*'READ THIS FIRST'!$F$3)</f>
        <v>8.3009670276374798</v>
      </c>
      <c r="GU135" s="63">
        <f>'WORKING WHOLESALE GRID'!FD7-('WORKING WHOLESALE GRID'!FD7*'READ THIS FIRST'!$F$3)</f>
        <v>9.9582920654915341</v>
      </c>
      <c r="GV135" s="63"/>
      <c r="GW135" s="63"/>
      <c r="GX135" s="63">
        <f>'WORKING WHOLESALE GRID'!FG7-('WORKING WHOLESALE GRID'!FG7*'READ THIS FIRST'!$F$3)</f>
        <v>6.6551286996097776</v>
      </c>
      <c r="GY135" s="63">
        <f>'WORKING WHOLESALE GRID'!FH7-('WORKING WHOLESALE GRID'!FH7*'READ THIS FIRST'!$F$3)</f>
        <v>8.3009670276374798</v>
      </c>
      <c r="GZ135" s="63">
        <f>'WORKING WHOLESALE GRID'!FI7-('WORKING WHOLESALE GRID'!FI7*'READ THIS FIRST'!$F$3)</f>
        <v>9.9582920654915341</v>
      </c>
      <c r="HA135" s="63">
        <f>'WORKING WHOLESALE GRID'!FJ7-('WORKING WHOLESALE GRID'!FJ7*'READ THIS FIRST'!$F$3)</f>
        <v>11.627103813171932</v>
      </c>
      <c r="HB135" s="63"/>
      <c r="HC135" s="63">
        <f>'WORKING WHOLESALE GRID'!FL7-('WORKING WHOLESALE GRID'!FL7*'READ THIS FIRST'!$F$3)</f>
        <v>8.3009670276374798</v>
      </c>
      <c r="HD135" s="63">
        <f>'WORKING WHOLESALE GRID'!FM7-('WORKING WHOLESALE GRID'!FM7*'READ THIS FIRST'!$F$3)</f>
        <v>9.9582920654915341</v>
      </c>
      <c r="HE135" s="63">
        <f>'WORKING WHOLESALE GRID'!FN7-('WORKING WHOLESALE GRID'!FN7*'READ THIS FIRST'!$F$3)</f>
        <v>11.627103813171932</v>
      </c>
      <c r="HF135" s="63">
        <f>'WORKING WHOLESALE GRID'!FO7-('WORKING WHOLESALE GRID'!FO7*'READ THIS FIRST'!$F$3)</f>
        <v>13.301640395678682</v>
      </c>
      <c r="HG135" s="63"/>
      <c r="HH135" s="63">
        <f>'WORKING WHOLESALE GRID'!FQ7-('WORKING WHOLESALE GRID'!FQ7*'READ THIS FIRST'!$F$3)</f>
        <v>9.9582920654915341</v>
      </c>
      <c r="HI135" s="63">
        <f>'WORKING WHOLESALE GRID'!FR7-('WORKING WHOLESALE GRID'!FR7*'READ THIS FIRST'!$F$3)</f>
        <v>11.627103813171932</v>
      </c>
      <c r="HJ135" s="63">
        <f>'WORKING WHOLESALE GRID'!FS7-('WORKING WHOLESALE GRID'!FS7*'READ THIS FIRST'!$F$3)</f>
        <v>13.301640395678682</v>
      </c>
      <c r="HK135" s="63">
        <f>'WORKING WHOLESALE GRID'!FT7-('WORKING WHOLESALE GRID'!FT7*'READ THIS FIRST'!$F$3)</f>
        <v>14.993399313011782</v>
      </c>
      <c r="HL135" s="63"/>
      <c r="HM135" s="63">
        <f>'WORKING WHOLESALE GRID'!FV7-('WORKING WHOLESALE GRID'!FV7*'READ THIS FIRST'!$F$3)</f>
        <v>11.627103813171932</v>
      </c>
      <c r="HN135" s="63">
        <f>'WORKING WHOLESALE GRID'!FW7-('WORKING WHOLESALE GRID'!FW7*'READ THIS FIRST'!$F$3)</f>
        <v>13.301640395678682</v>
      </c>
      <c r="HO135" s="63">
        <f>'WORKING WHOLESALE GRID'!FX7-('WORKING WHOLESALE GRID'!FX7*'READ THIS FIRST'!$F$3)</f>
        <v>14.993399313011782</v>
      </c>
      <c r="HP135" s="63">
        <f>'WORKING WHOLESALE GRID'!FY7-('WORKING WHOLESALE GRID'!FY7*'READ THIS FIRST'!$F$3)</f>
        <v>16.690830565171233</v>
      </c>
      <c r="HQ135" s="63"/>
      <c r="HR135" s="63">
        <f>'WORKING WHOLESALE GRID'!GA7-('WORKING WHOLESALE GRID'!GA7*'READ THIS FIRST'!$F$3)</f>
        <v>13.301640395678682</v>
      </c>
      <c r="HS135" s="63">
        <f>'WORKING WHOLESALE GRID'!GB7-('WORKING WHOLESALE GRID'!GB7*'READ THIS FIRST'!$F$3)</f>
        <v>14.993399313011782</v>
      </c>
      <c r="HT135" s="63">
        <f>'WORKING WHOLESALE GRID'!GC7-('WORKING WHOLESALE GRID'!GC7*'READ THIS FIRST'!$F$3)</f>
        <v>16.690830565171233</v>
      </c>
      <c r="HU135" s="63">
        <f>'WORKING WHOLESALE GRID'!GD7-('WORKING WHOLESALE GRID'!GD7*'READ THIS FIRST'!$F$3)</f>
        <v>17.96201518397562</v>
      </c>
      <c r="HV135" s="63"/>
      <c r="HW135" s="63">
        <f>'WORKING WHOLESALE GRID'!GF7-('WORKING WHOLESALE GRID'!GF7*'READ THIS FIRST'!$F$3)</f>
        <v>14.993399313011782</v>
      </c>
      <c r="HX135" s="63">
        <f>'WORKING WHOLESALE GRID'!GG7-('WORKING WHOLESALE GRID'!GG7*'READ THIS FIRST'!$F$3)</f>
        <v>16.690830565171233</v>
      </c>
      <c r="HY135" s="63">
        <f>'WORKING WHOLESALE GRID'!GH7-('WORKING WHOLESALE GRID'!GH7*'READ THIS FIRST'!$F$3)</f>
        <v>17.96201518397562</v>
      </c>
      <c r="HZ135" s="63">
        <f>'WORKING WHOLESALE GRID'!GI7-('WORKING WHOLESALE GRID'!GI7*'READ THIS FIRST'!$F$3)</f>
        <v>19.240699802780004</v>
      </c>
      <c r="IA135" s="63"/>
      <c r="IB135" s="63">
        <f>'WORKING WHOLESALE GRID'!GK7-('WORKING WHOLESALE GRID'!GK7*'READ THIS FIRST'!$F$3)</f>
        <v>16.690830565171233</v>
      </c>
      <c r="IC135" s="63">
        <f>'WORKING WHOLESALE GRID'!GL7-('WORKING WHOLESALE GRID'!GL7*'READ THIS FIRST'!$F$3)</f>
        <v>17.96201518397562</v>
      </c>
      <c r="ID135" s="63">
        <f>'WORKING WHOLESALE GRID'!GM7-('WORKING WHOLESALE GRID'!GM7*'READ THIS FIRST'!$F$3)</f>
        <v>19.240699802780004</v>
      </c>
      <c r="IE135" s="63">
        <f>'WORKING WHOLESALE GRID'!GN7-('WORKING WHOLESALE GRID'!GN7*'READ THIS FIRST'!$F$3)</f>
        <v>20.526884421584391</v>
      </c>
      <c r="IF135" s="63"/>
      <c r="IG135" s="63">
        <f>'WORKING WHOLESALE GRID'!GP7-('WORKING WHOLESALE GRID'!GP7*'READ THIS FIRST'!$F$3)</f>
        <v>17.96201518397562</v>
      </c>
      <c r="IH135" s="63">
        <f>'WORKING WHOLESALE GRID'!GQ7-('WORKING WHOLESALE GRID'!GQ7*'READ THIS FIRST'!$F$3)</f>
        <v>19.240699802780004</v>
      </c>
      <c r="II135" s="63">
        <f>'WORKING WHOLESALE GRID'!GR7-('WORKING WHOLESALE GRID'!GR7*'READ THIS FIRST'!$F$3)</f>
        <v>20.526884421584391</v>
      </c>
      <c r="IJ135" s="63">
        <f>'WORKING WHOLESALE GRID'!GS7-('WORKING WHOLESALE GRID'!GS7*'READ THIS FIRST'!$F$3)</f>
        <v>21.820569040388776</v>
      </c>
      <c r="IK135" s="63"/>
      <c r="IL135" s="63">
        <f>'WORKING WHOLESALE GRID'!GU7-('WORKING WHOLESALE GRID'!GU7*'READ THIS FIRST'!$F$3)</f>
        <v>19.240699802780004</v>
      </c>
      <c r="IM135" s="63">
        <f>'WORKING WHOLESALE GRID'!GV7-('WORKING WHOLESALE GRID'!GV7*'READ THIS FIRST'!$F$3)</f>
        <v>20.526884421584391</v>
      </c>
      <c r="IN135" s="63">
        <f>'WORKING WHOLESALE GRID'!GW7-('WORKING WHOLESALE GRID'!GW7*'READ THIS FIRST'!$F$3)</f>
        <v>21.820569040388776</v>
      </c>
      <c r="IO135" s="63"/>
      <c r="IP135" s="63"/>
      <c r="IQ135" s="63">
        <f>'WORKING WHOLESALE GRID'!GZ7-('WORKING WHOLESALE GRID'!GZ7*'READ THIS FIRST'!$F$3)</f>
        <v>7.9841304944229412</v>
      </c>
      <c r="IR135" s="63">
        <f>'WORKING WHOLESALE GRID'!HA7-('WORKING WHOLESALE GRID'!HA7*'READ THIS FIRST'!$F$3)</f>
        <v>10.480395749054999</v>
      </c>
      <c r="IS135" s="63">
        <f>'WORKING WHOLESALE GRID'!HB7-('WORKING WHOLESALE GRID'!HB7*'READ THIS FIRST'!$F$3)</f>
        <v>13.006230262535095</v>
      </c>
      <c r="IT135" s="63">
        <f>'WORKING WHOLESALE GRID'!HC7-('WORKING WHOLESALE GRID'!HC7*'READ THIS FIRST'!$F$3)</f>
        <v>15.550372784863233</v>
      </c>
      <c r="IU135" s="63"/>
      <c r="IV135" s="63"/>
      <c r="IW135" s="63">
        <f>'WORKING WHOLESALE GRID'!HF7-('WORKING WHOLESALE GRID'!HF7*'READ THIS FIRST'!$F$3)</f>
        <v>10.480395749054999</v>
      </c>
      <c r="IX135" s="63">
        <f>'WORKING WHOLESALE GRID'!HG7-('WORKING WHOLESALE GRID'!HG7*'READ THIS FIRST'!$F$3)</f>
        <v>13.006230262535095</v>
      </c>
      <c r="IY135" s="63">
        <f>'WORKING WHOLESALE GRID'!HH7-('WORKING WHOLESALE GRID'!HH7*'READ THIS FIRST'!$F$3)</f>
        <v>15.550372784863233</v>
      </c>
      <c r="IZ135" s="63">
        <f>'WORKING WHOLESALE GRID'!HI7-('WORKING WHOLESALE GRID'!HI7*'READ THIS FIRST'!$F$3)</f>
        <v>18.1128233160394</v>
      </c>
      <c r="JA135" s="63"/>
      <c r="JB135" s="63">
        <f>'WORKING WHOLESALE GRID'!HK7-('WORKING WHOLESALE GRID'!HK7*'READ THIS FIRST'!$F$3)</f>
        <v>13.006230262535095</v>
      </c>
      <c r="JC135" s="63">
        <f>'WORKING WHOLESALE GRID'!HL7-('WORKING WHOLESALE GRID'!HL7*'READ THIS FIRST'!$F$3)</f>
        <v>15.550372784863233</v>
      </c>
      <c r="JD135" s="63">
        <f>'WORKING WHOLESALE GRID'!HM7-('WORKING WHOLESALE GRID'!HM7*'READ THIS FIRST'!$F$3)</f>
        <v>18.1128233160394</v>
      </c>
      <c r="JE135" s="63">
        <f>'WORKING WHOLESALE GRID'!HN7-('WORKING WHOLESALE GRID'!HN7*'READ THIS FIRST'!$F$3)</f>
        <v>20.687819981063608</v>
      </c>
      <c r="JF135" s="63"/>
      <c r="JG135" s="63">
        <f>'WORKING WHOLESALE GRID'!HP7-('WORKING WHOLESALE GRID'!HP7*'READ THIS FIRST'!$F$3)</f>
        <v>15.550372784863233</v>
      </c>
      <c r="JH135" s="63">
        <f>'WORKING WHOLESALE GRID'!HQ7-('WORKING WHOLESALE GRID'!HQ7*'READ THIS FIRST'!$F$3)</f>
        <v>18.1128233160394</v>
      </c>
      <c r="JI135" s="63">
        <f>'WORKING WHOLESALE GRID'!HR7-('WORKING WHOLESALE GRID'!HR7*'READ THIS FIRST'!$F$3)</f>
        <v>20.687819981063608</v>
      </c>
      <c r="JJ135" s="63">
        <f>'WORKING WHOLESALE GRID'!HS7-('WORKING WHOLESALE GRID'!HS7*'READ THIS FIRST'!$F$3)</f>
        <v>23.281072154935849</v>
      </c>
      <c r="JK135" s="63"/>
      <c r="JL135" s="63">
        <f>'WORKING WHOLESALE GRID'!HU7-('WORKING WHOLESALE GRID'!HU7*'READ THIS FIRST'!$F$3)</f>
        <v>18.1128233160394</v>
      </c>
      <c r="JM135" s="63">
        <f>'WORKING WHOLESALE GRID'!HV7-('WORKING WHOLESALE GRID'!HV7*'READ THIS FIRST'!$F$3)</f>
        <v>20.687819981063608</v>
      </c>
      <c r="JN135" s="63">
        <f>'WORKING WHOLESALE GRID'!HW7-('WORKING WHOLESALE GRID'!HW7*'READ THIS FIRST'!$F$3)</f>
        <v>23.281072154935849</v>
      </c>
      <c r="JO135" s="63">
        <f>'WORKING WHOLESALE GRID'!HX7-('WORKING WHOLESALE GRID'!HX7*'READ THIS FIRST'!$F$3)</f>
        <v>25.892579837656136</v>
      </c>
      <c r="JP135" s="63"/>
      <c r="JQ135" s="63">
        <f>'WORKING WHOLESALE GRID'!HZ7-('WORKING WHOLESALE GRID'!HZ7*'READ THIS FIRST'!$F$3)</f>
        <v>20.687819981063608</v>
      </c>
      <c r="JR135" s="63">
        <f>'WORKING WHOLESALE GRID'!IA7-('WORKING WHOLESALE GRID'!IA7*'READ THIS FIRST'!$F$3)</f>
        <v>23.281072154935849</v>
      </c>
      <c r="JS135" s="63">
        <f>'WORKING WHOLESALE GRID'!IB7-('WORKING WHOLESALE GRID'!IB7*'READ THIS FIRST'!$F$3)</f>
        <v>25.892579837656136</v>
      </c>
      <c r="JT135" s="63">
        <f>'WORKING WHOLESALE GRID'!IC7-('WORKING WHOLESALE GRID'!IC7*'READ THIS FIRST'!$F$3)</f>
        <v>28.160167669880323</v>
      </c>
      <c r="JU135" s="63"/>
      <c r="JV135" s="63">
        <f>'WORKING WHOLESALE GRID'!IE7-('WORKING WHOLESALE GRID'!IE7*'READ THIS FIRST'!$F$3)</f>
        <v>23.281072154935849</v>
      </c>
      <c r="JW135" s="63">
        <f>'WORKING WHOLESALE GRID'!IF7-('WORKING WHOLESALE GRID'!IF7*'READ THIS FIRST'!$F$3)</f>
        <v>25.892579837656136</v>
      </c>
      <c r="JX135" s="63">
        <f>'WORKING WHOLESALE GRID'!IG7-('WORKING WHOLESALE GRID'!IG7*'READ THIS FIRST'!$F$3)</f>
        <v>28.160167669880323</v>
      </c>
      <c r="JY135" s="63">
        <f>'WORKING WHOLESALE GRID'!IH7-('WORKING WHOLESALE GRID'!IH7*'READ THIS FIRST'!$F$3)</f>
        <v>30.442755502104497</v>
      </c>
      <c r="JZ135" s="63"/>
      <c r="KA135" s="63">
        <f>'WORKING WHOLESALE GRID'!IJ7-('WORKING WHOLESALE GRID'!IJ7*'READ THIS FIRST'!$F$3)</f>
        <v>25.892579837656136</v>
      </c>
      <c r="KB135" s="63">
        <f>'WORKING WHOLESALE GRID'!IK7-('WORKING WHOLESALE GRID'!IK7*'READ THIS FIRST'!$F$3)</f>
        <v>28.160167669880323</v>
      </c>
      <c r="KC135" s="63">
        <f>'WORKING WHOLESALE GRID'!IL7-('WORKING WHOLESALE GRID'!IL7*'READ THIS FIRST'!$F$3)</f>
        <v>30.442755502104497</v>
      </c>
      <c r="KD135" s="63">
        <f>'WORKING WHOLESALE GRID'!IM7-('WORKING WHOLESALE GRID'!IM7*'READ THIS FIRST'!$F$3)</f>
        <v>32.740343334328685</v>
      </c>
      <c r="KE135" s="63"/>
      <c r="KF135" s="63">
        <f>'WORKING WHOLESALE GRID'!IO7-('WORKING WHOLESALE GRID'!IO7*'READ THIS FIRST'!$F$3)</f>
        <v>28.160167669880323</v>
      </c>
      <c r="KG135" s="63">
        <f>'WORKING WHOLESALE GRID'!IP7-('WORKING WHOLESALE GRID'!IP7*'READ THIS FIRST'!$F$3)</f>
        <v>30.442755502104497</v>
      </c>
      <c r="KH135" s="63">
        <f>'WORKING WHOLESALE GRID'!IQ7-('WORKING WHOLESALE GRID'!IQ7*'READ THIS FIRST'!$F$3)</f>
        <v>32.740343334328685</v>
      </c>
      <c r="KI135" s="63">
        <f>'WORKING WHOLESALE GRID'!IR7-('WORKING WHOLESALE GRID'!IR7*'READ THIS FIRST'!$F$3)</f>
        <v>35.05293116655286</v>
      </c>
      <c r="KJ135" s="63"/>
      <c r="KK135" s="63">
        <f>'WORKING WHOLESALE GRID'!IT7-('WORKING WHOLESALE GRID'!IT7*'READ THIS FIRST'!$F$3)</f>
        <v>30.442755502104497</v>
      </c>
      <c r="KL135" s="63">
        <f>'WORKING WHOLESALE GRID'!IU7-('WORKING WHOLESALE GRID'!IU7*'READ THIS FIRST'!$F$3)</f>
        <v>32.740343334328685</v>
      </c>
      <c r="KM135" s="63">
        <f>'WORKING WHOLESALE GRID'!IV7-('WORKING WHOLESALE GRID'!IV7*'READ THIS FIRST'!$F$3)</f>
        <v>35.05293116655286</v>
      </c>
      <c r="KN135" s="63"/>
      <c r="KO135" s="63"/>
      <c r="KP135" s="23"/>
      <c r="KQ135" s="23"/>
      <c r="KR135" s="23"/>
      <c r="KS135" s="30" t="s">
        <v>72</v>
      </c>
      <c r="KT135" s="30" t="s">
        <v>72</v>
      </c>
      <c r="KU135" s="31" t="s">
        <v>72</v>
      </c>
      <c r="KV135" s="32" t="s">
        <v>72</v>
      </c>
      <c r="KW135" s="33" t="s">
        <v>72</v>
      </c>
    </row>
    <row r="136" spans="2:309" s="6" customFormat="1" ht="14.5" hidden="1" customHeight="1" x14ac:dyDescent="0.35">
      <c r="B136" s="557"/>
      <c r="C136" s="24">
        <v>50</v>
      </c>
      <c r="D136" s="25"/>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63">
        <f>'WORKING WHOLESALE GRID'!D8-('WORKING WHOLESALE GRID'!D8*'READ THIS FIRST'!$F$3)</f>
        <v>2.1986791717532475</v>
      </c>
      <c r="AV136" s="63">
        <f>'WORKING WHOLESALE GRID'!E8-('WORKING WHOLESALE GRID'!E8*'READ THIS FIRST'!$F$3)</f>
        <v>2.9078439339826847</v>
      </c>
      <c r="AW136" s="63">
        <f>'WORKING WHOLESALE GRID'!F8-('WORKING WHOLESALE GRID'!F8*'READ THIS FIRST'!$F$3)</f>
        <v>3.6168634386363641</v>
      </c>
      <c r="AX136" s="63">
        <f>'WORKING WHOLESALE GRID'!G8-('WORKING WHOLESALE GRID'!G8*'READ THIS FIRST'!$F$3)</f>
        <v>4.3368136857142865</v>
      </c>
      <c r="AY136" s="63">
        <f>'WORKING WHOLESALE GRID'!H8-('WORKING WHOLESALE GRID'!H8*'READ THIS FIRST'!$F$3)</f>
        <v>3.6078439339826849</v>
      </c>
      <c r="AZ136" s="63"/>
      <c r="BA136" s="63">
        <f>'WORKING WHOLESALE GRID'!J8-('WORKING WHOLESALE GRID'!J8*'READ THIS FIRST'!$F$3)</f>
        <v>2.9078439339826847</v>
      </c>
      <c r="BB136" s="63">
        <f>'WORKING WHOLESALE GRID'!K8-('WORKING WHOLESALE GRID'!K8*'READ THIS FIRST'!$F$3)</f>
        <v>3.6168634386363641</v>
      </c>
      <c r="BC136" s="63">
        <f>'WORKING WHOLESALE GRID'!L8-('WORKING WHOLESALE GRID'!L8*'READ THIS FIRST'!$F$3)</f>
        <v>4.3368136857142865</v>
      </c>
      <c r="BD136" s="63">
        <f>'WORKING WHOLESALE GRID'!M8-('WORKING WHOLESALE GRID'!M8*'READ THIS FIRST'!$F$3)</f>
        <v>5.0621696752164516</v>
      </c>
      <c r="BE136" s="63">
        <f>'WORKING WHOLESALE GRID'!N8-('WORKING WHOLESALE GRID'!N8*'READ THIS FIRST'!$F$3)</f>
        <v>4.3168634386363642</v>
      </c>
      <c r="BF136" s="63">
        <f>'WORKING WHOLESALE GRID'!O8-('WORKING WHOLESALE GRID'!O8*'READ THIS FIRST'!$F$3)</f>
        <v>3.6168634386363641</v>
      </c>
      <c r="BG136" s="63">
        <f>'WORKING WHOLESALE GRID'!P8-('WORKING WHOLESALE GRID'!P8*'READ THIS FIRST'!$F$3)</f>
        <v>4.3368136857142865</v>
      </c>
      <c r="BH136" s="63">
        <f>'WORKING WHOLESALE GRID'!Q8-('WORKING WHOLESALE GRID'!Q8*'READ THIS FIRST'!$F$3)</f>
        <v>5.0621696752164516</v>
      </c>
      <c r="BI136" s="63">
        <f>'WORKING WHOLESALE GRID'!R8-('WORKING WHOLESALE GRID'!R8*'READ THIS FIRST'!$F$3)</f>
        <v>5.7873024071428558</v>
      </c>
      <c r="BJ136" s="63">
        <f>'WORKING WHOLESALE GRID'!S8-('WORKING WHOLESALE GRID'!S8*'READ THIS FIRST'!$F$3)</f>
        <v>5.0368136857142858</v>
      </c>
      <c r="BK136" s="63">
        <f>'WORKING WHOLESALE GRID'!T8-('WORKING WHOLESALE GRID'!T8*'READ THIS FIRST'!$F$3)</f>
        <v>4.3368136857142865</v>
      </c>
      <c r="BL136" s="63">
        <f>'WORKING WHOLESALE GRID'!U8-('WORKING WHOLESALE GRID'!U8*'READ THIS FIRST'!$F$3)</f>
        <v>5.0621696752164516</v>
      </c>
      <c r="BM136" s="63">
        <f>'WORKING WHOLESALE GRID'!V8-('WORKING WHOLESALE GRID'!V8*'READ THIS FIRST'!$F$3)</f>
        <v>5.7873024071428558</v>
      </c>
      <c r="BN136" s="63">
        <f>'WORKING WHOLESALE GRID'!W8-('WORKING WHOLESALE GRID'!W8*'READ THIS FIRST'!$F$3)</f>
        <v>6.5234438814935096</v>
      </c>
      <c r="BO136" s="63">
        <f>'WORKING WHOLESALE GRID'!X8-('WORKING WHOLESALE GRID'!X8*'READ THIS FIRST'!$F$3)</f>
        <v>5.7621696752164517</v>
      </c>
      <c r="BP136" s="63">
        <f>'WORKING WHOLESALE GRID'!Y8-('WORKING WHOLESALE GRID'!Y8*'READ THIS FIRST'!$F$3)</f>
        <v>5.0621696752164516</v>
      </c>
      <c r="BQ136" s="63">
        <f>'WORKING WHOLESALE GRID'!Z8-('WORKING WHOLESALE GRID'!Z8*'READ THIS FIRST'!$F$3)</f>
        <v>5.7873024071428558</v>
      </c>
      <c r="BR136" s="63">
        <f>'WORKING WHOLESALE GRID'!AA8-('WORKING WHOLESALE GRID'!AA8*'READ THIS FIRST'!$F$3)</f>
        <v>6.5234438814935096</v>
      </c>
      <c r="BS136" s="63">
        <f>'WORKING WHOLESALE GRID'!AB8-('WORKING WHOLESALE GRID'!AB8*'READ THIS FIRST'!$F$3)</f>
        <v>7.2649910982683963</v>
      </c>
      <c r="BT136" s="63">
        <f>'WORKING WHOLESALE GRID'!AC8-('WORKING WHOLESALE GRID'!AC8*'READ THIS FIRST'!$F$3)</f>
        <v>6.487302407142856</v>
      </c>
      <c r="BU136" s="63">
        <f>'WORKING WHOLESALE GRID'!AD8-('WORKING WHOLESALE GRID'!AD8*'READ THIS FIRST'!$F$3)</f>
        <v>5.7873024071428558</v>
      </c>
      <c r="BV136" s="63">
        <f>'WORKING WHOLESALE GRID'!AE8-('WORKING WHOLESALE GRID'!AE8*'READ THIS FIRST'!$F$3)</f>
        <v>6.5234438814935096</v>
      </c>
      <c r="BW136" s="63">
        <f>'WORKING WHOLESALE GRID'!AF8-('WORKING WHOLESALE GRID'!AF8*'READ THIS FIRST'!$F$3)</f>
        <v>7.2649910982683963</v>
      </c>
      <c r="BX136" s="63">
        <f>'WORKING WHOLESALE GRID'!AG8-('WORKING WHOLESALE GRID'!AG8*'READ THIS FIRST'!$F$3)</f>
        <v>8.0222888264069248</v>
      </c>
      <c r="BY136" s="63">
        <f>'WORKING WHOLESALE GRID'!AH8-('WORKING WHOLESALE GRID'!AH8*'READ THIS FIRST'!$F$3)</f>
        <v>7.2234438814935089</v>
      </c>
      <c r="BZ136" s="63">
        <f>'WORKING WHOLESALE GRID'!AI8-('WORKING WHOLESALE GRID'!AI8*'READ THIS FIRST'!$F$3)</f>
        <v>6.5234438814935096</v>
      </c>
      <c r="CA136" s="63">
        <f>'WORKING WHOLESALE GRID'!AJ8-('WORKING WHOLESALE GRID'!AJ8*'READ THIS FIRST'!$F$3)</f>
        <v>7.2649910982683963</v>
      </c>
      <c r="CB136" s="63">
        <f>'WORKING WHOLESALE GRID'!AK8-('WORKING WHOLESALE GRID'!AK8*'READ THIS FIRST'!$F$3)</f>
        <v>8.0222888264069248</v>
      </c>
      <c r="CC136" s="63">
        <f>'WORKING WHOLESALE GRID'!AL8-('WORKING WHOLESALE GRID'!AL8*'READ THIS FIRST'!$F$3)</f>
        <v>8.7850865545454511</v>
      </c>
      <c r="CD136" s="63">
        <f>'WORKING WHOLESALE GRID'!AM8-('WORKING WHOLESALE GRID'!AM8*'READ THIS FIRST'!$F$3)</f>
        <v>7.9649910982683965</v>
      </c>
      <c r="CE136" s="63">
        <f>'WORKING WHOLESALE GRID'!AN8-('WORKING WHOLESALE GRID'!AN8*'READ THIS FIRST'!$F$3)</f>
        <v>7.2649910982683963</v>
      </c>
      <c r="CF136" s="63">
        <f>'WORKING WHOLESALE GRID'!AO8-('WORKING WHOLESALE GRID'!AO8*'READ THIS FIRST'!$F$3)</f>
        <v>8.0222888264069248</v>
      </c>
      <c r="CG136" s="63">
        <f>'WORKING WHOLESALE GRID'!AP8-('WORKING WHOLESALE GRID'!AP8*'READ THIS FIRST'!$F$3)</f>
        <v>8.7850865545454511</v>
      </c>
      <c r="CH136" s="63">
        <f>'WORKING WHOLESALE GRID'!AQ8-('WORKING WHOLESALE GRID'!AQ8*'READ THIS FIRST'!$F$3)</f>
        <v>9.5533842826839788</v>
      </c>
      <c r="CI136" s="63">
        <f>'WORKING WHOLESALE GRID'!AR8-('WORKING WHOLESALE GRID'!AR8*'READ THIS FIRST'!$F$3)</f>
        <v>8.722288826406924</v>
      </c>
      <c r="CJ136" s="63">
        <f>'WORKING WHOLESALE GRID'!AS8-('WORKING WHOLESALE GRID'!AS8*'READ THIS FIRST'!$F$3)</f>
        <v>8.0222888264069248</v>
      </c>
      <c r="CK136" s="63">
        <f>'WORKING WHOLESALE GRID'!AT8-('WORKING WHOLESALE GRID'!AT8*'READ THIS FIRST'!$F$3)</f>
        <v>8.7850865545454511</v>
      </c>
      <c r="CL136" s="63">
        <f>'WORKING WHOLESALE GRID'!AU8-('WORKING WHOLESALE GRID'!AU8*'READ THIS FIRST'!$F$3)</f>
        <v>9.5533842826839788</v>
      </c>
      <c r="CM136" s="63">
        <f>'WORKING WHOLESALE GRID'!AV8-('WORKING WHOLESALE GRID'!AV8*'READ THIS FIRST'!$F$3)</f>
        <v>10.327182010822508</v>
      </c>
      <c r="CN136" s="63">
        <f>'WORKING WHOLESALE GRID'!AW8-('WORKING WHOLESALE GRID'!AW8*'READ THIS FIRST'!$F$3)</f>
        <v>9.4850865545454521</v>
      </c>
      <c r="CO136" s="63">
        <f>'WORKING WHOLESALE GRID'!AX8-('WORKING WHOLESALE GRID'!AX8*'READ THIS FIRST'!$F$3)</f>
        <v>8.7850865545454511</v>
      </c>
      <c r="CP136" s="63">
        <f>'WORKING WHOLESALE GRID'!AY8-('WORKING WHOLESALE GRID'!AY8*'READ THIS FIRST'!$F$3)</f>
        <v>9.5533842826839788</v>
      </c>
      <c r="CQ136" s="63">
        <f>'WORKING WHOLESALE GRID'!AZ8-('WORKING WHOLESALE GRID'!AZ8*'READ THIS FIRST'!$F$3)</f>
        <v>10.327182010822508</v>
      </c>
      <c r="CR136" s="63"/>
      <c r="CS136" s="63">
        <f>'WORKING WHOLESALE GRID'!BB8-('WORKING WHOLESALE GRID'!BB8*'READ THIS FIRST'!$F$3)</f>
        <v>10.25338428268398</v>
      </c>
      <c r="CT136" s="63">
        <f>'WORKING WHOLESALE GRID'!BC8-('WORKING WHOLESALE GRID'!BC8*'READ THIS FIRST'!$F$3)</f>
        <v>2.2820646330032472</v>
      </c>
      <c r="CU136" s="63">
        <f>'WORKING WHOLESALE GRID'!BD8-('WORKING WHOLESALE GRID'!BD8*'READ THIS FIRST'!$F$3)</f>
        <v>2.9962163089826848</v>
      </c>
      <c r="CV136" s="63">
        <f>'WORKING WHOLESALE GRID'!BE8-('WORKING WHOLESALE GRID'!BE8*'READ THIS FIRST'!$F$3)</f>
        <v>3.7141516523863638</v>
      </c>
      <c r="CW136" s="63">
        <f>'WORKING WHOLESALE GRID'!BF8-('WORKING WHOLESALE GRID'!BF8*'READ THIS FIRST'!$F$3)</f>
        <v>4.4411454132142865</v>
      </c>
      <c r="CX136" s="63">
        <f>'WORKING WHOLESALE GRID'!BG8-('WORKING WHOLESALE GRID'!BG8*'READ THIS FIRST'!$F$3)</f>
        <v>4.0962163089826849</v>
      </c>
      <c r="CY136" s="63"/>
      <c r="CZ136" s="63">
        <f>'WORKING WHOLESALE GRID'!BI8-('WORKING WHOLESALE GRID'!BI8*'READ THIS FIRST'!$F$3)</f>
        <v>2.9962163089826848</v>
      </c>
      <c r="DA136" s="63">
        <f>'WORKING WHOLESALE GRID'!BJ8-('WORKING WHOLESALE GRID'!BJ8*'READ THIS FIRST'!$F$3)</f>
        <v>3.7141516523863638</v>
      </c>
      <c r="DB136" s="63">
        <f>'WORKING WHOLESALE GRID'!BK8-('WORKING WHOLESALE GRID'!BK8*'READ THIS FIRST'!$F$3)</f>
        <v>4.4411454132142865</v>
      </c>
      <c r="DC136" s="63">
        <f>'WORKING WHOLESALE GRID'!BL8-('WORKING WHOLESALE GRID'!BL8*'READ THIS FIRST'!$F$3)</f>
        <v>5.173606341466451</v>
      </c>
      <c r="DD136" s="63">
        <f>'WORKING WHOLESALE GRID'!BM8-('WORKING WHOLESALE GRID'!BM8*'READ THIS FIRST'!$F$3)</f>
        <v>4.8141516523863634</v>
      </c>
      <c r="DE136" s="63">
        <f>'WORKING WHOLESALE GRID'!BN8-('WORKING WHOLESALE GRID'!BN8*'READ THIS FIRST'!$F$3)</f>
        <v>3.7141516523863638</v>
      </c>
      <c r="DF136" s="63">
        <f>'WORKING WHOLESALE GRID'!BO8-('WORKING WHOLESALE GRID'!BO8*'READ THIS FIRST'!$F$3)</f>
        <v>4.4411454132142865</v>
      </c>
      <c r="DG136" s="63">
        <f>'WORKING WHOLESALE GRID'!BP8-('WORKING WHOLESALE GRID'!BP8*'READ THIS FIRST'!$F$3)</f>
        <v>5.173606341466451</v>
      </c>
      <c r="DH136" s="63">
        <f>'WORKING WHOLESALE GRID'!BQ8-('WORKING WHOLESALE GRID'!BQ8*'READ THIS FIRST'!$F$3)</f>
        <v>5.9078755871428577</v>
      </c>
      <c r="DI136" s="63">
        <f>'WORKING WHOLESALE GRID'!BR8-('WORKING WHOLESALE GRID'!BR8*'READ THIS FIRST'!$F$3)</f>
        <v>5.5411454132142861</v>
      </c>
      <c r="DJ136" s="63">
        <f>'WORKING WHOLESALE GRID'!BS8-('WORKING WHOLESALE GRID'!BS8*'READ THIS FIRST'!$F$3)</f>
        <v>4.4411454132142865</v>
      </c>
      <c r="DK136" s="63">
        <f>'WORKING WHOLESALE GRID'!BT8-('WORKING WHOLESALE GRID'!BT8*'READ THIS FIRST'!$F$3)</f>
        <v>5.173606341466451</v>
      </c>
      <c r="DL136" s="63">
        <f>'WORKING WHOLESALE GRID'!BU8-('WORKING WHOLESALE GRID'!BU8*'READ THIS FIRST'!$F$3)</f>
        <v>5.9078755871428577</v>
      </c>
      <c r="DM136" s="63">
        <f>'WORKING WHOLESALE GRID'!BV8-('WORKING WHOLESALE GRID'!BV8*'READ THIS FIRST'!$F$3)</f>
        <v>6.6492747002435078</v>
      </c>
      <c r="DN136" s="63">
        <f>'WORKING WHOLESALE GRID'!BW8-('WORKING WHOLESALE GRID'!BW8*'READ THIS FIRST'!$F$3)</f>
        <v>6.2736063414664507</v>
      </c>
      <c r="DO136" s="63">
        <f>'WORKING WHOLESALE GRID'!BX8-('WORKING WHOLESALE GRID'!BX8*'READ THIS FIRST'!$F$3)</f>
        <v>5.173606341466451</v>
      </c>
      <c r="DP136" s="63">
        <f>'WORKING WHOLESALE GRID'!BY8-('WORKING WHOLESALE GRID'!BY8*'READ THIS FIRST'!$F$3)</f>
        <v>5.9078755871428577</v>
      </c>
      <c r="DQ136" s="63">
        <f>'WORKING WHOLESALE GRID'!BZ8-('WORKING WHOLESALE GRID'!BZ8*'READ THIS FIRST'!$F$3)</f>
        <v>6.6492747002435078</v>
      </c>
      <c r="DR136" s="63">
        <f>'WORKING WHOLESALE GRID'!CA8-('WORKING WHOLESALE GRID'!CA8*'READ THIS FIRST'!$F$3)</f>
        <v>7.3981111307683971</v>
      </c>
      <c r="DS136" s="63">
        <f>'WORKING WHOLESALE GRID'!CB8-('WORKING WHOLESALE GRID'!CB8*'READ THIS FIRST'!$F$3)</f>
        <v>7.0078755871428573</v>
      </c>
      <c r="DT136" s="63">
        <f>'WORKING WHOLESALE GRID'!CC8-('WORKING WHOLESALE GRID'!CC8*'READ THIS FIRST'!$F$3)</f>
        <v>5.9078755871428577</v>
      </c>
      <c r="DU136" s="63">
        <f>'WORKING WHOLESALE GRID'!CD8-('WORKING WHOLESALE GRID'!CD8*'READ THIS FIRST'!$F$3)</f>
        <v>6.6492747002435078</v>
      </c>
      <c r="DV136" s="63">
        <f>'WORKING WHOLESALE GRID'!CE8-('WORKING WHOLESALE GRID'!CE8*'READ THIS FIRST'!$F$3)</f>
        <v>7.3981111307683971</v>
      </c>
      <c r="DW136" s="63">
        <f>'WORKING WHOLESALE GRID'!CF8-('WORKING WHOLESALE GRID'!CF8*'READ THIS FIRST'!$F$3)</f>
        <v>8.1560181039069271</v>
      </c>
      <c r="DX136" s="63">
        <f>'WORKING WHOLESALE GRID'!CG8-('WORKING WHOLESALE GRID'!CG8*'READ THIS FIRST'!$F$3)</f>
        <v>7.7492747002435074</v>
      </c>
      <c r="DY136" s="63">
        <f>'WORKING WHOLESALE GRID'!CH8-('WORKING WHOLESALE GRID'!CH8*'READ THIS FIRST'!$F$3)</f>
        <v>6.6492747002435078</v>
      </c>
      <c r="DZ136" s="63">
        <f>'WORKING WHOLESALE GRID'!CI8-('WORKING WHOLESALE GRID'!CI8*'READ THIS FIRST'!$F$3)</f>
        <v>7.3981111307683971</v>
      </c>
      <c r="EA136" s="63">
        <f>'WORKING WHOLESALE GRID'!CJ8-('WORKING WHOLESALE GRID'!CJ8*'READ THIS FIRST'!$F$3)</f>
        <v>8.1560181039069271</v>
      </c>
      <c r="EB136" s="63">
        <f>'WORKING WHOLESALE GRID'!CK8-('WORKING WHOLESALE GRID'!CK8*'READ THIS FIRST'!$F$3)</f>
        <v>8.9194250770454531</v>
      </c>
      <c r="EC136" s="63">
        <f>'WORKING WHOLESALE GRID'!CL8-('WORKING WHOLESALE GRID'!CL8*'READ THIS FIRST'!$F$3)</f>
        <v>8.4981111307683967</v>
      </c>
      <c r="ED136" s="63">
        <f>'WORKING WHOLESALE GRID'!CM8-('WORKING WHOLESALE GRID'!CM8*'READ THIS FIRST'!$F$3)</f>
        <v>7.3981111307683971</v>
      </c>
      <c r="EE136" s="63">
        <f>'WORKING WHOLESALE GRID'!CN8-('WORKING WHOLESALE GRID'!CN8*'READ THIS FIRST'!$F$3)</f>
        <v>8.1560181039069271</v>
      </c>
      <c r="EF136" s="63">
        <f>'WORKING WHOLESALE GRID'!CO8-('WORKING WHOLESALE GRID'!CO8*'READ THIS FIRST'!$F$3)</f>
        <v>8.9194250770454531</v>
      </c>
      <c r="EG136" s="63">
        <f>'WORKING WHOLESALE GRID'!CP8-('WORKING WHOLESALE GRID'!CP8*'READ THIS FIRST'!$F$3)</f>
        <v>9.6883320501839822</v>
      </c>
      <c r="EH136" s="63">
        <f>'WORKING WHOLESALE GRID'!CQ8-('WORKING WHOLESALE GRID'!CQ8*'READ THIS FIRST'!$F$3)</f>
        <v>9.2560181039069267</v>
      </c>
      <c r="EI136" s="63">
        <f>'WORKING WHOLESALE GRID'!CR8-('WORKING WHOLESALE GRID'!CR8*'READ THIS FIRST'!$F$3)</f>
        <v>8.1560181039069271</v>
      </c>
      <c r="EJ136" s="63">
        <f>'WORKING WHOLESALE GRID'!CS8-('WORKING WHOLESALE GRID'!CS8*'READ THIS FIRST'!$F$3)</f>
        <v>8.9194250770454531</v>
      </c>
      <c r="EK136" s="63">
        <f>'WORKING WHOLESALE GRID'!CT8-('WORKING WHOLESALE GRID'!CT8*'READ THIS FIRST'!$F$3)</f>
        <v>9.6883320501839822</v>
      </c>
      <c r="EL136" s="63">
        <f>'WORKING WHOLESALE GRID'!CU8-('WORKING WHOLESALE GRID'!CU8*'READ THIS FIRST'!$F$3)</f>
        <v>10.462739023322513</v>
      </c>
      <c r="EM136" s="63">
        <f>'WORKING WHOLESALE GRID'!CV8-('WORKING WHOLESALE GRID'!CV8*'READ THIS FIRST'!$F$3)</f>
        <v>10.019425077045453</v>
      </c>
      <c r="EN136" s="63">
        <f>'WORKING WHOLESALE GRID'!CW8-('WORKING WHOLESALE GRID'!CW8*'READ THIS FIRST'!$F$3)</f>
        <v>8.9194250770454531</v>
      </c>
      <c r="EO136" s="63">
        <f>'WORKING WHOLESALE GRID'!CX8-('WORKING WHOLESALE GRID'!CX8*'READ THIS FIRST'!$F$3)</f>
        <v>9.6883320501839822</v>
      </c>
      <c r="EP136" s="63">
        <f>'WORKING WHOLESALE GRID'!CY8-('WORKING WHOLESALE GRID'!CY8*'READ THIS FIRST'!$F$3)</f>
        <v>10.462739023322513</v>
      </c>
      <c r="EQ136" s="63"/>
      <c r="ER136" s="63">
        <f>'WORKING WHOLESALE GRID'!DA8-('WORKING WHOLESALE GRID'!DA8*'READ THIS FIRST'!$F$3)</f>
        <v>10.788332050183982</v>
      </c>
      <c r="ES136" s="63">
        <f>'WORKING WHOLESALE GRID'!DB8-('WORKING WHOLESALE GRID'!DB8*'READ THIS FIRST'!$F$3)</f>
        <v>2.4619233467532471</v>
      </c>
      <c r="ET136" s="63">
        <f>'WORKING WHOLESALE GRID'!DC8-('WORKING WHOLESALE GRID'!DC8*'READ THIS FIRST'!$F$3)</f>
        <v>3.2103364339826843</v>
      </c>
      <c r="EU136" s="63">
        <f>'WORKING WHOLESALE GRID'!DD8-('WORKING WHOLESALE GRID'!DD8*'READ THIS FIRST'!$F$3)</f>
        <v>3.9698297636363642</v>
      </c>
      <c r="EV136" s="63">
        <f>'WORKING WHOLESALE GRID'!DE8-('WORKING WHOLESALE GRID'!DE8*'READ THIS FIRST'!$F$3)</f>
        <v>4.7349043357142868</v>
      </c>
      <c r="EW136" s="63">
        <f>'WORKING WHOLESALE GRID'!DF8-('WORKING WHOLESALE GRID'!DF8*'READ THIS FIRST'!$F$3)</f>
        <v>3.9103364339826845</v>
      </c>
      <c r="EX136" s="63"/>
      <c r="EY136" s="63">
        <f>'WORKING WHOLESALE GRID'!DH8-('WORKING WHOLESALE GRID'!DH8*'READ THIS FIRST'!$F$3)</f>
        <v>3.2103364339826843</v>
      </c>
      <c r="EZ136" s="63">
        <f>'WORKING WHOLESALE GRID'!DI8-('WORKING WHOLESALE GRID'!DI8*'READ THIS FIRST'!$F$3)</f>
        <v>3.9698297636363642</v>
      </c>
      <c r="FA136" s="63">
        <f>'WORKING WHOLESALE GRID'!DJ8-('WORKING WHOLESALE GRID'!DJ8*'READ THIS FIRST'!$F$3)</f>
        <v>4.7349043357142868</v>
      </c>
      <c r="FB136" s="63">
        <f>'WORKING WHOLESALE GRID'!DK8-('WORKING WHOLESALE GRID'!DK8*'READ THIS FIRST'!$F$3)</f>
        <v>5.50556015021645</v>
      </c>
      <c r="FC136" s="63">
        <f>'WORKING WHOLESALE GRID'!DL8-('WORKING WHOLESALE GRID'!DL8*'READ THIS FIRST'!$F$3)</f>
        <v>6.1698297636363639</v>
      </c>
      <c r="FD136" s="63">
        <f>'WORKING WHOLESALE GRID'!DM8-('WORKING WHOLESALE GRID'!DM8*'READ THIS FIRST'!$F$3)</f>
        <v>3.9698297636363642</v>
      </c>
      <c r="FE136" s="63">
        <f>'WORKING WHOLESALE GRID'!DN8-('WORKING WHOLESALE GRID'!DN8*'READ THIS FIRST'!$F$3)</f>
        <v>4.7349043357142868</v>
      </c>
      <c r="FF136" s="63">
        <f>'WORKING WHOLESALE GRID'!DO8-('WORKING WHOLESALE GRID'!DO8*'READ THIS FIRST'!$F$3)</f>
        <v>5.50556015021645</v>
      </c>
      <c r="FG136" s="63">
        <f>'WORKING WHOLESALE GRID'!DP8-('WORKING WHOLESALE GRID'!DP8*'READ THIS FIRST'!$F$3)</f>
        <v>6.2817972071428576</v>
      </c>
      <c r="FH136" s="63">
        <f>'WORKING WHOLESALE GRID'!DQ8-('WORKING WHOLESALE GRID'!DQ8*'READ THIS FIRST'!$F$3)</f>
        <v>6.9349043357142861</v>
      </c>
      <c r="FI136" s="63">
        <f>'WORKING WHOLESALE GRID'!DR8-('WORKING WHOLESALE GRID'!DR8*'READ THIS FIRST'!$F$3)</f>
        <v>4.7349043357142868</v>
      </c>
      <c r="FJ136" s="63">
        <f>'WORKING WHOLESALE GRID'!DS8-('WORKING WHOLESALE GRID'!DS8*'READ THIS FIRST'!$F$3)</f>
        <v>5.50556015021645</v>
      </c>
      <c r="FK136" s="63">
        <f>'WORKING WHOLESALE GRID'!DT8-('WORKING WHOLESALE GRID'!DT8*'READ THIS FIRST'!$F$3)</f>
        <v>6.2817972071428576</v>
      </c>
      <c r="FL136" s="63">
        <f>'WORKING WHOLESALE GRID'!DU8-('WORKING WHOLESALE GRID'!DU8*'READ THIS FIRST'!$F$3)</f>
        <v>7.057960506493508</v>
      </c>
      <c r="FM136" s="63">
        <f>'WORKING WHOLESALE GRID'!DV8-('WORKING WHOLESALE GRID'!DV8*'READ THIS FIRST'!$F$3)</f>
        <v>7.7055601502164492</v>
      </c>
      <c r="FN136" s="63">
        <f>'WORKING WHOLESALE GRID'!DW8-('WORKING WHOLESALE GRID'!DW8*'READ THIS FIRST'!$F$3)</f>
        <v>5.50556015021645</v>
      </c>
      <c r="FO136" s="63">
        <f>'WORKING WHOLESALE GRID'!DX8-('WORKING WHOLESALE GRID'!DX8*'READ THIS FIRST'!$F$3)</f>
        <v>6.2817972071428576</v>
      </c>
      <c r="FP136" s="63">
        <f>'WORKING WHOLESALE GRID'!DY8-('WORKING WHOLESALE GRID'!DY8*'READ THIS FIRST'!$F$3)</f>
        <v>7.057960506493508</v>
      </c>
      <c r="FQ136" s="63">
        <f>'WORKING WHOLESALE GRID'!DZ8-('WORKING WHOLESALE GRID'!DZ8*'READ THIS FIRST'!$F$3)</f>
        <v>7.8453340482683984</v>
      </c>
      <c r="FR136" s="63">
        <f>'WORKING WHOLESALE GRID'!EA8-('WORKING WHOLESALE GRID'!EA8*'READ THIS FIRST'!$F$3)</f>
        <v>8.4817972071428578</v>
      </c>
      <c r="FS136" s="63">
        <f>'WORKING WHOLESALE GRID'!EB8-('WORKING WHOLESALE GRID'!EB8*'READ THIS FIRST'!$F$3)</f>
        <v>6.2817972071428576</v>
      </c>
      <c r="FT136" s="63">
        <f>'WORKING WHOLESALE GRID'!EC8-('WORKING WHOLESALE GRID'!EC8*'READ THIS FIRST'!$F$3)</f>
        <v>7.057960506493508</v>
      </c>
      <c r="FU136" s="63">
        <f>'WORKING WHOLESALE GRID'!ED8-('WORKING WHOLESALE GRID'!ED8*'READ THIS FIRST'!$F$3)</f>
        <v>7.8453340482683984</v>
      </c>
      <c r="FV136" s="63">
        <f>'WORKING WHOLESALE GRID'!EE8-('WORKING WHOLESALE GRID'!EE8*'READ THIS FIRST'!$F$3)</f>
        <v>8.6293724764069282</v>
      </c>
      <c r="FW136" s="63">
        <f>'WORKING WHOLESALE GRID'!EF8-('WORKING WHOLESALE GRID'!EF8*'READ THIS FIRST'!$F$3)</f>
        <v>9.2579605064935091</v>
      </c>
      <c r="FX136" s="63">
        <f>'WORKING WHOLESALE GRID'!EG8-('WORKING WHOLESALE GRID'!EG8*'READ THIS FIRST'!$F$3)</f>
        <v>7.057960506493508</v>
      </c>
      <c r="FY136" s="63">
        <f>'WORKING WHOLESALE GRID'!EH8-('WORKING WHOLESALE GRID'!EH8*'READ THIS FIRST'!$F$3)</f>
        <v>7.8453340482683984</v>
      </c>
      <c r="FZ136" s="63">
        <f>'WORKING WHOLESALE GRID'!EI8-('WORKING WHOLESALE GRID'!EI8*'READ THIS FIRST'!$F$3)</f>
        <v>8.6293724764069282</v>
      </c>
      <c r="GA136" s="63">
        <f>'WORKING WHOLESALE GRID'!EJ8-('WORKING WHOLESALE GRID'!EJ8*'READ THIS FIRST'!$F$3)</f>
        <v>9.4189109045454558</v>
      </c>
      <c r="GB136" s="63">
        <f>'WORKING WHOLESALE GRID'!EK8-('WORKING WHOLESALE GRID'!EK8*'READ THIS FIRST'!$F$3)</f>
        <v>10.045334048268398</v>
      </c>
      <c r="GC136" s="63">
        <f>'WORKING WHOLESALE GRID'!EL8-('WORKING WHOLESALE GRID'!EL8*'READ THIS FIRST'!$F$3)</f>
        <v>7.8453340482683984</v>
      </c>
      <c r="GD136" s="63">
        <f>'WORKING WHOLESALE GRID'!EM8-('WORKING WHOLESALE GRID'!EM8*'READ THIS FIRST'!$F$3)</f>
        <v>8.6293724764069282</v>
      </c>
      <c r="GE136" s="63">
        <f>'WORKING WHOLESALE GRID'!EN8-('WORKING WHOLESALE GRID'!EN8*'READ THIS FIRST'!$F$3)</f>
        <v>9.4189109045454558</v>
      </c>
      <c r="GF136" s="63">
        <f>'WORKING WHOLESALE GRID'!EO8-('WORKING WHOLESALE GRID'!EO8*'READ THIS FIRST'!$F$3)</f>
        <v>10.213949332683981</v>
      </c>
      <c r="GG136" s="63">
        <f>'WORKING WHOLESALE GRID'!EP8-('WORKING WHOLESALE GRID'!EP8*'READ THIS FIRST'!$F$3)</f>
        <v>10.829372476406929</v>
      </c>
      <c r="GH136" s="63">
        <f>'WORKING WHOLESALE GRID'!EQ8-('WORKING WHOLESALE GRID'!EQ8*'READ THIS FIRST'!$F$3)</f>
        <v>8.6293724764069282</v>
      </c>
      <c r="GI136" s="63">
        <f>'WORKING WHOLESALE GRID'!ER8-('WORKING WHOLESALE GRID'!ER8*'READ THIS FIRST'!$F$3)</f>
        <v>9.4189109045454558</v>
      </c>
      <c r="GJ136" s="63">
        <f>'WORKING WHOLESALE GRID'!ES8-('WORKING WHOLESALE GRID'!ES8*'READ THIS FIRST'!$F$3)</f>
        <v>10.213949332683981</v>
      </c>
      <c r="GK136" s="63">
        <f>'WORKING WHOLESALE GRID'!ET8-('WORKING WHOLESALE GRID'!ET8*'READ THIS FIRST'!$F$3)</f>
        <v>11.014487760822512</v>
      </c>
      <c r="GL136" s="63">
        <f>'WORKING WHOLESALE GRID'!EU8-('WORKING WHOLESALE GRID'!EU8*'READ THIS FIRST'!$F$3)</f>
        <v>11.618910904545455</v>
      </c>
      <c r="GM136" s="63">
        <f>'WORKING WHOLESALE GRID'!EV8-('WORKING WHOLESALE GRID'!EV8*'READ THIS FIRST'!$F$3)</f>
        <v>9.4189109045454558</v>
      </c>
      <c r="GN136" s="63">
        <f>'WORKING WHOLESALE GRID'!EW8-('WORKING WHOLESALE GRID'!EW8*'READ THIS FIRST'!$F$3)</f>
        <v>10.213949332683981</v>
      </c>
      <c r="GO136" s="63">
        <f>'WORKING WHOLESALE GRID'!EX8-('WORKING WHOLESALE GRID'!EX8*'READ THIS FIRST'!$F$3)</f>
        <v>11.014487760822512</v>
      </c>
      <c r="GP136" s="63"/>
      <c r="GQ136" s="63">
        <f>'WORKING WHOLESALE GRID'!EZ8-('WORKING WHOLESALE GRID'!EZ8*'READ THIS FIRST'!$F$3)</f>
        <v>12.41394933268398</v>
      </c>
      <c r="GR136" s="63">
        <f>'WORKING WHOLESALE GRID'!FA8-('WORKING WHOLESALE GRID'!FA8*'READ THIS FIRST'!$F$3)</f>
        <v>3.9149749531228153</v>
      </c>
      <c r="GS136" s="63">
        <f>'WORKING WHOLESALE GRID'!FB8-('WORKING WHOLESALE GRID'!FB8*'READ THIS FIRST'!$F$3)</f>
        <v>4.9934460094037929</v>
      </c>
      <c r="GT136" s="63">
        <f>'WORKING WHOLESALE GRID'!FC8-('WORKING WHOLESALE GRID'!FC8*'READ THIS FIRST'!$F$3)</f>
        <v>6.0856878027316501</v>
      </c>
      <c r="GU136" s="63">
        <f>'WORKING WHOLESALE GRID'!FD8-('WORKING WHOLESALE GRID'!FD8*'READ THIS FIRST'!$F$3)</f>
        <v>7.1862013331063839</v>
      </c>
      <c r="GV136" s="63">
        <f>'WORKING WHOLESALE GRID'!FE8-('WORKING WHOLESALE GRID'!FE8*'READ THIS FIRST'!$F$3)</f>
        <v>9.3934460094037924</v>
      </c>
      <c r="GW136" s="63"/>
      <c r="GX136" s="63">
        <f>'WORKING WHOLESALE GRID'!FG8-('WORKING WHOLESALE GRID'!FG8*'READ THIS FIRST'!$F$3)</f>
        <v>4.9934460094037929</v>
      </c>
      <c r="GY136" s="63">
        <f>'WORKING WHOLESALE GRID'!FH8-('WORKING WHOLESALE GRID'!FH8*'READ THIS FIRST'!$F$3)</f>
        <v>6.0856878027316501</v>
      </c>
      <c r="GZ136" s="63">
        <f>'WORKING WHOLESALE GRID'!FI8-('WORKING WHOLESALE GRID'!FI8*'READ THIS FIRST'!$F$3)</f>
        <v>7.1862013331063839</v>
      </c>
      <c r="HA136" s="63">
        <f>'WORKING WHOLESALE GRID'!FJ8-('WORKING WHOLESALE GRID'!FJ8*'READ THIS FIRST'!$F$3)</f>
        <v>8.2949866005279969</v>
      </c>
      <c r="HB136" s="63">
        <f>'WORKING WHOLESALE GRID'!FK8-('WORKING WHOLESALE GRID'!FK8*'READ THIS FIRST'!$F$3)</f>
        <v>10.48568780273165</v>
      </c>
      <c r="HC136" s="63">
        <f>'WORKING WHOLESALE GRID'!FL8-('WORKING WHOLESALE GRID'!FL8*'READ THIS FIRST'!$F$3)</f>
        <v>6.0856878027316501</v>
      </c>
      <c r="HD136" s="63">
        <f>'WORKING WHOLESALE GRID'!FM8-('WORKING WHOLESALE GRID'!FM8*'READ THIS FIRST'!$F$3)</f>
        <v>7.1862013331063839</v>
      </c>
      <c r="HE136" s="63">
        <f>'WORKING WHOLESALE GRID'!FN8-('WORKING WHOLESALE GRID'!FN8*'READ THIS FIRST'!$F$3)</f>
        <v>8.2949866005279969</v>
      </c>
      <c r="HF136" s="63">
        <f>'WORKING WHOLESALE GRID'!FO8-('WORKING WHOLESALE GRID'!FO8*'READ THIS FIRST'!$F$3)</f>
        <v>9.4064146049964865</v>
      </c>
      <c r="HG136" s="63">
        <f>'WORKING WHOLESALE GRID'!FP8-('WORKING WHOLESALE GRID'!FP8*'READ THIS FIRST'!$F$3)</f>
        <v>11.586201333106384</v>
      </c>
      <c r="HH136" s="63">
        <f>'WORKING WHOLESALE GRID'!FQ8-('WORKING WHOLESALE GRID'!FQ8*'READ THIS FIRST'!$F$3)</f>
        <v>7.1862013331063839</v>
      </c>
      <c r="HI136" s="63">
        <f>'WORKING WHOLESALE GRID'!FR8-('WORKING WHOLESALE GRID'!FR8*'READ THIS FIRST'!$F$3)</f>
        <v>8.2949866005279969</v>
      </c>
      <c r="HJ136" s="63">
        <f>'WORKING WHOLESALE GRID'!FS8-('WORKING WHOLESALE GRID'!FS8*'READ THIS FIRST'!$F$3)</f>
        <v>9.4064146049964865</v>
      </c>
      <c r="HK136" s="63">
        <f>'WORKING WHOLESALE GRID'!FT8-('WORKING WHOLESALE GRID'!FT8*'READ THIS FIRST'!$F$3)</f>
        <v>10.531717346511853</v>
      </c>
      <c r="HL136" s="63">
        <f>'WORKING WHOLESALE GRID'!FU8-('WORKING WHOLESALE GRID'!FU8*'READ THIS FIRST'!$F$3)</f>
        <v>12.694986600527997</v>
      </c>
      <c r="HM136" s="63">
        <f>'WORKING WHOLESALE GRID'!FV8-('WORKING WHOLESALE GRID'!FV8*'READ THIS FIRST'!$F$3)</f>
        <v>8.2949866005279969</v>
      </c>
      <c r="HN136" s="63">
        <f>'WORKING WHOLESALE GRID'!FW8-('WORKING WHOLESALE GRID'!FW8*'READ THIS FIRST'!$F$3)</f>
        <v>9.4064146049964865</v>
      </c>
      <c r="HO136" s="63">
        <f>'WORKING WHOLESALE GRID'!FX8-('WORKING WHOLESALE GRID'!FX8*'READ THIS FIRST'!$F$3)</f>
        <v>10.531717346511853</v>
      </c>
      <c r="HP136" s="63">
        <f>'WORKING WHOLESALE GRID'!FY8-('WORKING WHOLESALE GRID'!FY8*'READ THIS FIRST'!$F$3)</f>
        <v>11.659610825074099</v>
      </c>
      <c r="HQ136" s="63">
        <f>'WORKING WHOLESALE GRID'!FZ8-('WORKING WHOLESALE GRID'!FZ8*'READ THIS FIRST'!$F$3)</f>
        <v>13.806414604996485</v>
      </c>
      <c r="HR136" s="63">
        <f>'WORKING WHOLESALE GRID'!GA8-('WORKING WHOLESALE GRID'!GA8*'READ THIS FIRST'!$F$3)</f>
        <v>9.4064146049964865</v>
      </c>
      <c r="HS136" s="63">
        <f>'WORKING WHOLESALE GRID'!GB8-('WORKING WHOLESALE GRID'!GB8*'READ THIS FIRST'!$F$3)</f>
        <v>10.531717346511853</v>
      </c>
      <c r="HT136" s="63">
        <f>'WORKING WHOLESALE GRID'!GC8-('WORKING WHOLESALE GRID'!GC8*'READ THIS FIRST'!$F$3)</f>
        <v>11.659610825074099</v>
      </c>
      <c r="HU136" s="63">
        <f>'WORKING WHOLESALE GRID'!GD8-('WORKING WHOLESALE GRID'!GD8*'READ THIS FIRST'!$F$3)</f>
        <v>12.497232899788397</v>
      </c>
      <c r="HV136" s="63">
        <f>'WORKING WHOLESALE GRID'!GE8-('WORKING WHOLESALE GRID'!GE8*'READ THIS FIRST'!$F$3)</f>
        <v>14.931717346511851</v>
      </c>
      <c r="HW136" s="63">
        <f>'WORKING WHOLESALE GRID'!GF8-('WORKING WHOLESALE GRID'!GF8*'READ THIS FIRST'!$F$3)</f>
        <v>10.531717346511853</v>
      </c>
      <c r="HX136" s="63">
        <f>'WORKING WHOLESALE GRID'!GG8-('WORKING WHOLESALE GRID'!GG8*'READ THIS FIRST'!$F$3)</f>
        <v>11.659610825074099</v>
      </c>
      <c r="HY136" s="63">
        <f>'WORKING WHOLESALE GRID'!GH8-('WORKING WHOLESALE GRID'!GH8*'READ THIS FIRST'!$F$3)</f>
        <v>12.497232899788397</v>
      </c>
      <c r="HZ136" s="63">
        <f>'WORKING WHOLESALE GRID'!GI8-('WORKING WHOLESALE GRID'!GI8*'READ THIS FIRST'!$F$3)</f>
        <v>13.340354974502695</v>
      </c>
      <c r="IA136" s="63">
        <f>'WORKING WHOLESALE GRID'!GJ8-('WORKING WHOLESALE GRID'!GJ8*'READ THIS FIRST'!$F$3)</f>
        <v>16.059610825074095</v>
      </c>
      <c r="IB136" s="63">
        <f>'WORKING WHOLESALE GRID'!GK8-('WORKING WHOLESALE GRID'!GK8*'READ THIS FIRST'!$F$3)</f>
        <v>11.659610825074099</v>
      </c>
      <c r="IC136" s="63">
        <f>'WORKING WHOLESALE GRID'!GL8-('WORKING WHOLESALE GRID'!GL8*'READ THIS FIRST'!$F$3)</f>
        <v>12.497232899788397</v>
      </c>
      <c r="ID136" s="63">
        <f>'WORKING WHOLESALE GRID'!GM8-('WORKING WHOLESALE GRID'!GM8*'READ THIS FIRST'!$F$3)</f>
        <v>13.340354974502695</v>
      </c>
      <c r="IE136" s="63">
        <f>'WORKING WHOLESALE GRID'!GN8-('WORKING WHOLESALE GRID'!GN8*'READ THIS FIRST'!$F$3)</f>
        <v>14.188977049216994</v>
      </c>
      <c r="IF136" s="63">
        <f>'WORKING WHOLESALE GRID'!GO8-('WORKING WHOLESALE GRID'!GO8*'READ THIS FIRST'!$F$3)</f>
        <v>16.897232899788396</v>
      </c>
      <c r="IG136" s="63">
        <f>'WORKING WHOLESALE GRID'!GP8-('WORKING WHOLESALE GRID'!GP8*'READ THIS FIRST'!$F$3)</f>
        <v>12.497232899788397</v>
      </c>
      <c r="IH136" s="63">
        <f>'WORKING WHOLESALE GRID'!GQ8-('WORKING WHOLESALE GRID'!GQ8*'READ THIS FIRST'!$F$3)</f>
        <v>13.340354974502695</v>
      </c>
      <c r="II136" s="63">
        <f>'WORKING WHOLESALE GRID'!GR8-('WORKING WHOLESALE GRID'!GR8*'READ THIS FIRST'!$F$3)</f>
        <v>14.188977049216994</v>
      </c>
      <c r="IJ136" s="63">
        <f>'WORKING WHOLESALE GRID'!GS8-('WORKING WHOLESALE GRID'!GS8*'READ THIS FIRST'!$F$3)</f>
        <v>15.043099123931292</v>
      </c>
      <c r="IK136" s="63">
        <f>'WORKING WHOLESALE GRID'!GT8-('WORKING WHOLESALE GRID'!GT8*'READ THIS FIRST'!$F$3)</f>
        <v>17.740354974502694</v>
      </c>
      <c r="IL136" s="63">
        <f>'WORKING WHOLESALE GRID'!GU8-('WORKING WHOLESALE GRID'!GU8*'READ THIS FIRST'!$F$3)</f>
        <v>13.340354974502695</v>
      </c>
      <c r="IM136" s="63">
        <f>'WORKING WHOLESALE GRID'!GV8-('WORKING WHOLESALE GRID'!GV8*'READ THIS FIRST'!$F$3)</f>
        <v>14.188977049216994</v>
      </c>
      <c r="IN136" s="63">
        <f>'WORKING WHOLESALE GRID'!GW8-('WORKING WHOLESALE GRID'!GW8*'READ THIS FIRST'!$F$3)</f>
        <v>15.043099123931292</v>
      </c>
      <c r="IO136" s="63"/>
      <c r="IP136" s="63">
        <f>'WORKING WHOLESALE GRID'!GY8-('WORKING WHOLESALE GRID'!GY8*'READ THIS FIRST'!$F$3)</f>
        <v>18.588977049216993</v>
      </c>
      <c r="IQ136" s="63">
        <f>'WORKING WHOLESALE GRID'!GZ8-('WORKING WHOLESALE GRID'!GZ8*'READ THIS FIRST'!$F$3)</f>
        <v>6.289398299876062</v>
      </c>
      <c r="IR136" s="63">
        <f>'WORKING WHOLESALE GRID'!HA8-('WORKING WHOLESALE GRID'!HA8*'READ THIS FIRST'!$F$3)</f>
        <v>8.0287824433864774</v>
      </c>
      <c r="IS136" s="63">
        <f>'WORKING WHOLESALE GRID'!HB8-('WORKING WHOLESALE GRID'!HB8*'READ THIS FIRST'!$F$3)</f>
        <v>9.7930175663680146</v>
      </c>
      <c r="IT136" s="63">
        <f>'WORKING WHOLESALE GRID'!HC8-('WORKING WHOLESALE GRID'!HC8*'READ THIS FIRST'!$F$3)</f>
        <v>11.571105668820671</v>
      </c>
      <c r="IU136" s="63">
        <f>'WORKING WHOLESALE GRID'!HD8-('WORKING WHOLESALE GRID'!HD8*'READ THIS FIRST'!$F$3)</f>
        <v>13.028782443386479</v>
      </c>
      <c r="IV136" s="63"/>
      <c r="IW136" s="63">
        <f>'WORKING WHOLESALE GRID'!HF8-('WORKING WHOLESALE GRID'!HF8*'READ THIS FIRST'!$F$3)</f>
        <v>8.0287824433864774</v>
      </c>
      <c r="IX136" s="63">
        <f>'WORKING WHOLESALE GRID'!HG8-('WORKING WHOLESALE GRID'!HG8*'READ THIS FIRST'!$F$3)</f>
        <v>9.7930175663680146</v>
      </c>
      <c r="IY136" s="63">
        <f>'WORKING WHOLESALE GRID'!HH8-('WORKING WHOLESALE GRID'!HH8*'READ THIS FIRST'!$F$3)</f>
        <v>11.571105668820671</v>
      </c>
      <c r="IZ136" s="63">
        <f>'WORKING WHOLESALE GRID'!HI8-('WORKING WHOLESALE GRID'!HI8*'READ THIS FIRST'!$F$3)</f>
        <v>13.363046750744445</v>
      </c>
      <c r="JA136" s="63">
        <f>'WORKING WHOLESALE GRID'!HJ8-('WORKING WHOLESALE GRID'!HJ8*'READ THIS FIRST'!$F$3)</f>
        <v>14.793017566368015</v>
      </c>
      <c r="JB136" s="63">
        <f>'WORKING WHOLESALE GRID'!HK8-('WORKING WHOLESALE GRID'!HK8*'READ THIS FIRST'!$F$3)</f>
        <v>9.7930175663680146</v>
      </c>
      <c r="JC136" s="63">
        <f>'WORKING WHOLESALE GRID'!HL8-('WORKING WHOLESALE GRID'!HL8*'READ THIS FIRST'!$F$3)</f>
        <v>11.571105668820671</v>
      </c>
      <c r="JD136" s="63">
        <f>'WORKING WHOLESALE GRID'!HM8-('WORKING WHOLESALE GRID'!HM8*'READ THIS FIRST'!$F$3)</f>
        <v>13.363046750744445</v>
      </c>
      <c r="JE136" s="63">
        <f>'WORKING WHOLESALE GRID'!HN8-('WORKING WHOLESALE GRID'!HN8*'READ THIS FIRST'!$F$3)</f>
        <v>15.163211812139343</v>
      </c>
      <c r="JF136" s="63">
        <f>'WORKING WHOLESALE GRID'!HO8-('WORKING WHOLESALE GRID'!HO8*'READ THIS FIRST'!$F$3)</f>
        <v>16.571105668820671</v>
      </c>
      <c r="JG136" s="63">
        <f>'WORKING WHOLESALE GRID'!HP8-('WORKING WHOLESALE GRID'!HP8*'READ THIS FIRST'!$F$3)</f>
        <v>11.571105668820671</v>
      </c>
      <c r="JH136" s="63">
        <f>'WORKING WHOLESALE GRID'!HQ8-('WORKING WHOLESALE GRID'!HQ8*'READ THIS FIRST'!$F$3)</f>
        <v>13.363046750744445</v>
      </c>
      <c r="JI136" s="63">
        <f>'WORKING WHOLESALE GRID'!HR8-('WORKING WHOLESALE GRID'!HR8*'READ THIS FIRST'!$F$3)</f>
        <v>15.163211812139343</v>
      </c>
      <c r="JJ136" s="63">
        <f>'WORKING WHOLESALE GRID'!HS8-('WORKING WHOLESALE GRID'!HS8*'READ THIS FIRST'!$F$3)</f>
        <v>16.977177853005358</v>
      </c>
      <c r="JK136" s="63">
        <f>'WORKING WHOLESALE GRID'!HT8-('WORKING WHOLESALE GRID'!HT8*'READ THIS FIRST'!$F$3)</f>
        <v>18.363046750744445</v>
      </c>
      <c r="JL136" s="63">
        <f>'WORKING WHOLESALE GRID'!HU8-('WORKING WHOLESALE GRID'!HU8*'READ THIS FIRST'!$F$3)</f>
        <v>13.363046750744445</v>
      </c>
      <c r="JM136" s="63">
        <f>'WORKING WHOLESALE GRID'!HV8-('WORKING WHOLESALE GRID'!HV8*'READ THIS FIRST'!$F$3)</f>
        <v>15.163211812139343</v>
      </c>
      <c r="JN136" s="63">
        <f>'WORKING WHOLESALE GRID'!HW8-('WORKING WHOLESALE GRID'!HW8*'READ THIS FIRST'!$F$3)</f>
        <v>16.977177853005358</v>
      </c>
      <c r="JO136" s="63">
        <f>'WORKING WHOLESALE GRID'!HX8-('WORKING WHOLESALE GRID'!HX8*'READ THIS FIRST'!$F$3)</f>
        <v>18.804944873342496</v>
      </c>
      <c r="JP136" s="63">
        <f>'WORKING WHOLESALE GRID'!HY8-('WORKING WHOLESALE GRID'!HY8*'READ THIS FIRST'!$F$3)</f>
        <v>20.163211812139345</v>
      </c>
      <c r="JQ136" s="63">
        <f>'WORKING WHOLESALE GRID'!HZ8-('WORKING WHOLESALE GRID'!HZ8*'READ THIS FIRST'!$F$3)</f>
        <v>15.163211812139343</v>
      </c>
      <c r="JR136" s="63">
        <f>'WORKING WHOLESALE GRID'!IA8-('WORKING WHOLESALE GRID'!IA8*'READ THIS FIRST'!$F$3)</f>
        <v>16.977177853005358</v>
      </c>
      <c r="JS136" s="63">
        <f>'WORKING WHOLESALE GRID'!IB8-('WORKING WHOLESALE GRID'!IB8*'READ THIS FIRST'!$F$3)</f>
        <v>18.804944873342496</v>
      </c>
      <c r="JT136" s="63">
        <f>'WORKING WHOLESALE GRID'!IC8-('WORKING WHOLESALE GRID'!IC8*'READ THIS FIRST'!$F$3)</f>
        <v>20.33910537619532</v>
      </c>
      <c r="JU136" s="63">
        <f>'WORKING WHOLESALE GRID'!ID8-('WORKING WHOLESALE GRID'!ID8*'READ THIS FIRST'!$F$3)</f>
        <v>21.977177853005358</v>
      </c>
      <c r="JV136" s="63">
        <f>'WORKING WHOLESALE GRID'!IE8-('WORKING WHOLESALE GRID'!IE8*'READ THIS FIRST'!$F$3)</f>
        <v>16.977177853005358</v>
      </c>
      <c r="JW136" s="63">
        <f>'WORKING WHOLESALE GRID'!IF8-('WORKING WHOLESALE GRID'!IF8*'READ THIS FIRST'!$F$3)</f>
        <v>18.804944873342496</v>
      </c>
      <c r="JX136" s="63">
        <f>'WORKING WHOLESALE GRID'!IG8-('WORKING WHOLESALE GRID'!IG8*'READ THIS FIRST'!$F$3)</f>
        <v>20.33910537619532</v>
      </c>
      <c r="JY136" s="63">
        <f>'WORKING WHOLESALE GRID'!IH8-('WORKING WHOLESALE GRID'!IH8*'READ THIS FIRST'!$F$3)</f>
        <v>21.884265879048151</v>
      </c>
      <c r="JZ136" s="63">
        <f>'WORKING WHOLESALE GRID'!II8-('WORKING WHOLESALE GRID'!II8*'READ THIS FIRST'!$F$3)</f>
        <v>23.804944873342496</v>
      </c>
      <c r="KA136" s="63">
        <f>'WORKING WHOLESALE GRID'!IJ8-('WORKING WHOLESALE GRID'!IJ8*'READ THIS FIRST'!$F$3)</f>
        <v>18.804944873342496</v>
      </c>
      <c r="KB136" s="63">
        <f>'WORKING WHOLESALE GRID'!IK8-('WORKING WHOLESALE GRID'!IK8*'READ THIS FIRST'!$F$3)</f>
        <v>20.33910537619532</v>
      </c>
      <c r="KC136" s="63">
        <f>'WORKING WHOLESALE GRID'!IL8-('WORKING WHOLESALE GRID'!IL8*'READ THIS FIRST'!$F$3)</f>
        <v>21.884265879048151</v>
      </c>
      <c r="KD136" s="63">
        <f>'WORKING WHOLESALE GRID'!IM8-('WORKING WHOLESALE GRID'!IM8*'READ THIS FIRST'!$F$3)</f>
        <v>23.440426381900977</v>
      </c>
      <c r="KE136" s="63">
        <f>'WORKING WHOLESALE GRID'!IN8-('WORKING WHOLESALE GRID'!IN8*'READ THIS FIRST'!$F$3)</f>
        <v>25.339105376195324</v>
      </c>
      <c r="KF136" s="63">
        <f>'WORKING WHOLESALE GRID'!IO8-('WORKING WHOLESALE GRID'!IO8*'READ THIS FIRST'!$F$3)</f>
        <v>20.33910537619532</v>
      </c>
      <c r="KG136" s="63">
        <f>'WORKING WHOLESALE GRID'!IP8-('WORKING WHOLESALE GRID'!IP8*'READ THIS FIRST'!$F$3)</f>
        <v>21.884265879048151</v>
      </c>
      <c r="KH136" s="63">
        <f>'WORKING WHOLESALE GRID'!IQ8-('WORKING WHOLESALE GRID'!IQ8*'READ THIS FIRST'!$F$3)</f>
        <v>23.440426381900977</v>
      </c>
      <c r="KI136" s="63">
        <f>'WORKING WHOLESALE GRID'!IR8-('WORKING WHOLESALE GRID'!IR8*'READ THIS FIRST'!$F$3)</f>
        <v>25.007586884753806</v>
      </c>
      <c r="KJ136" s="63">
        <f>'WORKING WHOLESALE GRID'!IS8-('WORKING WHOLESALE GRID'!IS8*'READ THIS FIRST'!$F$3)</f>
        <v>26.884265879048151</v>
      </c>
      <c r="KK136" s="63">
        <f>'WORKING WHOLESALE GRID'!IT8-('WORKING WHOLESALE GRID'!IT8*'READ THIS FIRST'!$F$3)</f>
        <v>21.884265879048151</v>
      </c>
      <c r="KL136" s="63">
        <f>'WORKING WHOLESALE GRID'!IU8-('WORKING WHOLESALE GRID'!IU8*'READ THIS FIRST'!$F$3)</f>
        <v>23.440426381900977</v>
      </c>
      <c r="KM136" s="63">
        <f>'WORKING WHOLESALE GRID'!IV8-('WORKING WHOLESALE GRID'!IV8*'READ THIS FIRST'!$F$3)</f>
        <v>25.007586884753806</v>
      </c>
      <c r="KN136" s="63"/>
      <c r="KO136" s="63">
        <f>'WORKING WHOLESALE GRID'!IX8-('WORKING WHOLESALE GRID'!IX8*'READ THIS FIRST'!$F$3)</f>
        <v>28.440426381900977</v>
      </c>
      <c r="KP136" s="23"/>
      <c r="KQ136" s="23"/>
      <c r="KR136" s="23"/>
      <c r="KS136" s="3">
        <v>1.1666666666666667</v>
      </c>
      <c r="KT136" s="3">
        <v>1.8333333333333333</v>
      </c>
      <c r="KU136" s="3">
        <v>3.6666666666666665</v>
      </c>
      <c r="KV136" s="3">
        <v>7.333333333333333</v>
      </c>
      <c r="KW136" s="3">
        <v>8.3333333333333339</v>
      </c>
    </row>
    <row r="137" spans="2:309" s="6" customFormat="1" ht="14.5" hidden="1" customHeight="1" x14ac:dyDescent="0.35">
      <c r="B137" s="557"/>
      <c r="C137" s="24">
        <v>75</v>
      </c>
      <c r="D137" s="25"/>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63">
        <f>'WORKING WHOLESALE GRID'!D9-('WORKING WHOLESALE GRID'!D9*'READ THIS FIRST'!$F$3)</f>
        <v>1.9077593207801213</v>
      </c>
      <c r="AV137" s="63">
        <f>'WORKING WHOLESALE GRID'!E9-('WORKING WHOLESALE GRID'!E9*'READ THIS FIRST'!$F$3)</f>
        <v>2.4840863765023005</v>
      </c>
      <c r="AW137" s="63">
        <f>'WORKING WHOLESALE GRID'!F9-('WORKING WHOLESALE GRID'!F9*'READ THIS FIRST'!$F$3)</f>
        <v>3.0598138390012268</v>
      </c>
      <c r="AX137" s="63">
        <f>'WORKING WHOLESALE GRID'!G9-('WORKING WHOLESALE GRID'!G9*'READ THIS FIRST'!$F$3)</f>
        <v>3.6457567082768971</v>
      </c>
      <c r="AY137" s="63">
        <f>'WORKING WHOLESALE GRID'!H9-('WORKING WHOLESALE GRID'!H9*'READ THIS FIRST'!$F$3)</f>
        <v>3.0840863765023006</v>
      </c>
      <c r="AZ137" s="63"/>
      <c r="BA137" s="63">
        <f>'WORKING WHOLESALE GRID'!J9-('WORKING WHOLESALE GRID'!J9*'READ THIS FIRST'!$F$3)</f>
        <v>2.4840863765023005</v>
      </c>
      <c r="BB137" s="63">
        <f>'WORKING WHOLESALE GRID'!K9-('WORKING WHOLESALE GRID'!K9*'READ THIS FIRST'!$F$3)</f>
        <v>3.0598138390012268</v>
      </c>
      <c r="BC137" s="63">
        <f>'WORKING WHOLESALE GRID'!L9-('WORKING WHOLESALE GRID'!L9*'READ THIS FIRST'!$F$3)</f>
        <v>3.6457567082768971</v>
      </c>
      <c r="BD137" s="63">
        <f>'WORKING WHOLESALE GRID'!M9-('WORKING WHOLESALE GRID'!M9*'READ THIS FIRST'!$F$3)</f>
        <v>4.2365203593293135</v>
      </c>
      <c r="BE137" s="63">
        <f>'WORKING WHOLESALE GRID'!N9-('WORKING WHOLESALE GRID'!N9*'READ THIS FIRST'!$F$3)</f>
        <v>3.6598138390012269</v>
      </c>
      <c r="BF137" s="63">
        <f>'WORKING WHOLESALE GRID'!O9-('WORKING WHOLESALE GRID'!O9*'READ THIS FIRST'!$F$3)</f>
        <v>3.0598138390012268</v>
      </c>
      <c r="BG137" s="63">
        <f>'WORKING WHOLESALE GRID'!P9-('WORKING WHOLESALE GRID'!P9*'READ THIS FIRST'!$F$3)</f>
        <v>3.6457567082768971</v>
      </c>
      <c r="BH137" s="63">
        <f>'WORKING WHOLESALE GRID'!Q9-('WORKING WHOLESALE GRID'!Q9*'READ THIS FIRST'!$F$3)</f>
        <v>4.2365203593293135</v>
      </c>
      <c r="BI137" s="63">
        <f>'WORKING WHOLESALE GRID'!R9-('WORKING WHOLESALE GRID'!R9*'READ THIS FIRST'!$F$3)</f>
        <v>4.8266071671584765</v>
      </c>
      <c r="BJ137" s="63">
        <f>'WORKING WHOLESALE GRID'!S9-('WORKING WHOLESALE GRID'!S9*'READ THIS FIRST'!$F$3)</f>
        <v>4.2457567082768968</v>
      </c>
      <c r="BK137" s="63">
        <f>'WORKING WHOLESALE GRID'!T9-('WORKING WHOLESALE GRID'!T9*'READ THIS FIRST'!$F$3)</f>
        <v>3.6457567082768971</v>
      </c>
      <c r="BL137" s="63">
        <f>'WORKING WHOLESALE GRID'!U9-('WORKING WHOLESALE GRID'!U9*'READ THIS FIRST'!$F$3)</f>
        <v>4.2365203593293135</v>
      </c>
      <c r="BM137" s="63">
        <f>'WORKING WHOLESALE GRID'!V9-('WORKING WHOLESALE GRID'!V9*'READ THIS FIRST'!$F$3)</f>
        <v>4.8266071671584765</v>
      </c>
      <c r="BN137" s="63">
        <f>'WORKING WHOLESALE GRID'!W9-('WORKING WHOLESALE GRID'!W9*'READ THIS FIRST'!$F$3)</f>
        <v>5.4269866317643842</v>
      </c>
      <c r="BO137" s="63">
        <f>'WORKING WHOLESALE GRID'!X9-('WORKING WHOLESALE GRID'!X9*'READ THIS FIRST'!$F$3)</f>
        <v>4.836520359329314</v>
      </c>
      <c r="BP137" s="63">
        <f>'WORKING WHOLESALE GRID'!Y9-('WORKING WHOLESALE GRID'!Y9*'READ THIS FIRST'!$F$3)</f>
        <v>4.2365203593293135</v>
      </c>
      <c r="BQ137" s="63">
        <f>'WORKING WHOLESALE GRID'!Z9-('WORKING WHOLESALE GRID'!Z9*'READ THIS FIRST'!$F$3)</f>
        <v>4.8266071671584765</v>
      </c>
      <c r="BR137" s="63">
        <f>'WORKING WHOLESALE GRID'!AA9-('WORKING WHOLESALE GRID'!AA9*'READ THIS FIRST'!$F$3)</f>
        <v>5.4269866317643842</v>
      </c>
      <c r="BS137" s="63">
        <f>'WORKING WHOLESALE GRID'!AB9-('WORKING WHOLESALE GRID'!AB9*'READ THIS FIRST'!$F$3)</f>
        <v>6.0321868781470371</v>
      </c>
      <c r="BT137" s="63">
        <f>'WORKING WHOLESALE GRID'!AC9-('WORKING WHOLESALE GRID'!AC9*'READ THIS FIRST'!$F$3)</f>
        <v>5.4266071671584761</v>
      </c>
      <c r="BU137" s="63">
        <f>'WORKING WHOLESALE GRID'!AD9-('WORKING WHOLESALE GRID'!AD9*'READ THIS FIRST'!$F$3)</f>
        <v>4.8266071671584765</v>
      </c>
      <c r="BV137" s="63">
        <f>'WORKING WHOLESALE GRID'!AE9-('WORKING WHOLESALE GRID'!AE9*'READ THIS FIRST'!$F$3)</f>
        <v>5.4269866317643842</v>
      </c>
      <c r="BW137" s="63">
        <f>'WORKING WHOLESALE GRID'!AF9-('WORKING WHOLESALE GRID'!AF9*'READ THIS FIRST'!$F$3)</f>
        <v>6.0321868781470371</v>
      </c>
      <c r="BX137" s="63">
        <f>'WORKING WHOLESALE GRID'!AG9-('WORKING WHOLESALE GRID'!AG9*'READ THIS FIRST'!$F$3)</f>
        <v>6.6616082789737057</v>
      </c>
      <c r="BY137" s="63">
        <f>'WORKING WHOLESALE GRID'!AH9-('WORKING WHOLESALE GRID'!AH9*'READ THIS FIRST'!$F$3)</f>
        <v>6.0269866317643839</v>
      </c>
      <c r="BZ137" s="63">
        <f>'WORKING WHOLESALE GRID'!AI9-('WORKING WHOLESALE GRID'!AI9*'READ THIS FIRST'!$F$3)</f>
        <v>5.4269866317643842</v>
      </c>
      <c r="CA137" s="63">
        <f>'WORKING WHOLESALE GRID'!AJ9-('WORKING WHOLESALE GRID'!AJ9*'READ THIS FIRST'!$F$3)</f>
        <v>6.0321868781470371</v>
      </c>
      <c r="CB137" s="63">
        <f>'WORKING WHOLESALE GRID'!AK9-('WORKING WHOLESALE GRID'!AK9*'READ THIS FIRST'!$F$3)</f>
        <v>6.6616082789737057</v>
      </c>
      <c r="CC137" s="63">
        <f>'WORKING WHOLESALE GRID'!AL9-('WORKING WHOLESALE GRID'!AL9*'READ THIS FIRST'!$F$3)</f>
        <v>7.2960296798003732</v>
      </c>
      <c r="CD137" s="63">
        <f>'WORKING WHOLESALE GRID'!AM9-('WORKING WHOLESALE GRID'!AM9*'READ THIS FIRST'!$F$3)</f>
        <v>6.6321868781470377</v>
      </c>
      <c r="CE137" s="63">
        <f>'WORKING WHOLESALE GRID'!AN9-('WORKING WHOLESALE GRID'!AN9*'READ THIS FIRST'!$F$3)</f>
        <v>6.0321868781470371</v>
      </c>
      <c r="CF137" s="63">
        <f>'WORKING WHOLESALE GRID'!AO9-('WORKING WHOLESALE GRID'!AO9*'READ THIS FIRST'!$F$3)</f>
        <v>6.6616082789737057</v>
      </c>
      <c r="CG137" s="63">
        <f>'WORKING WHOLESALE GRID'!AP9-('WORKING WHOLESALE GRID'!AP9*'READ THIS FIRST'!$F$3)</f>
        <v>7.2960296798003732</v>
      </c>
      <c r="CH137" s="63">
        <f>'WORKING WHOLESALE GRID'!AQ9-('WORKING WHOLESALE GRID'!AQ9*'READ THIS FIRST'!$F$3)</f>
        <v>7.9354510806270415</v>
      </c>
      <c r="CI137" s="63">
        <f>'WORKING WHOLESALE GRID'!AR9-('WORKING WHOLESALE GRID'!AR9*'READ THIS FIRST'!$F$3)</f>
        <v>7.2616082789737053</v>
      </c>
      <c r="CJ137" s="63">
        <f>'WORKING WHOLESALE GRID'!AS9-('WORKING WHOLESALE GRID'!AS9*'READ THIS FIRST'!$F$3)</f>
        <v>6.6616082789737057</v>
      </c>
      <c r="CK137" s="63">
        <f>'WORKING WHOLESALE GRID'!AT9-('WORKING WHOLESALE GRID'!AT9*'READ THIS FIRST'!$F$3)</f>
        <v>7.2960296798003732</v>
      </c>
      <c r="CL137" s="63">
        <f>'WORKING WHOLESALE GRID'!AU9-('WORKING WHOLESALE GRID'!AU9*'READ THIS FIRST'!$F$3)</f>
        <v>7.9354510806270415</v>
      </c>
      <c r="CM137" s="63">
        <f>'WORKING WHOLESALE GRID'!AV9-('WORKING WHOLESALE GRID'!AV9*'READ THIS FIRST'!$F$3)</f>
        <v>8.5798724814537124</v>
      </c>
      <c r="CN137" s="63">
        <f>'WORKING WHOLESALE GRID'!AW9-('WORKING WHOLESALE GRID'!AW9*'READ THIS FIRST'!$F$3)</f>
        <v>7.8960296798003737</v>
      </c>
      <c r="CO137" s="63">
        <f>'WORKING WHOLESALE GRID'!AX9-('WORKING WHOLESALE GRID'!AX9*'READ THIS FIRST'!$F$3)</f>
        <v>7.2960296798003732</v>
      </c>
      <c r="CP137" s="63">
        <f>'WORKING WHOLESALE GRID'!AY9-('WORKING WHOLESALE GRID'!AY9*'READ THIS FIRST'!$F$3)</f>
        <v>7.9354510806270415</v>
      </c>
      <c r="CQ137" s="63">
        <f>'WORKING WHOLESALE GRID'!AZ9-('WORKING WHOLESALE GRID'!AZ9*'READ THIS FIRST'!$F$3)</f>
        <v>8.5798724814537124</v>
      </c>
      <c r="CR137" s="63"/>
      <c r="CS137" s="63">
        <f>'WORKING WHOLESALE GRID'!BB9-('WORKING WHOLESALE GRID'!BB9*'READ THIS FIRST'!$F$3)</f>
        <v>8.6354510806270426</v>
      </c>
      <c r="CT137" s="63">
        <f>'WORKING WHOLESALE GRID'!BC9-('WORKING WHOLESALE GRID'!BC9*'READ THIS FIRST'!$F$3)</f>
        <v>1.987621336405121</v>
      </c>
      <c r="CU137" s="63">
        <f>'WORKING WHOLESALE GRID'!BD9-('WORKING WHOLESALE GRID'!BD9*'READ THIS FIRST'!$F$3)</f>
        <v>2.5688157054085501</v>
      </c>
      <c r="CV137" s="63">
        <f>'WORKING WHOLESALE GRID'!BE9-('WORKING WHOLESALE GRID'!BE9*'READ THIS FIRST'!$F$3)</f>
        <v>3.1532475530637258</v>
      </c>
      <c r="CW137" s="63">
        <f>'WORKING WHOLESALE GRID'!BF9-('WORKING WHOLESALE GRID'!BF9*'READ THIS FIRST'!$F$3)</f>
        <v>3.7460675231206473</v>
      </c>
      <c r="CX137" s="63">
        <f>'WORKING WHOLESALE GRID'!BG9-('WORKING WHOLESALE GRID'!BG9*'READ THIS FIRST'!$F$3)</f>
        <v>3.5688157054085501</v>
      </c>
      <c r="CY137" s="63"/>
      <c r="CZ137" s="63">
        <f>'WORKING WHOLESALE GRID'!BI9-('WORKING WHOLESALE GRID'!BI9*'READ THIS FIRST'!$F$3)</f>
        <v>2.5688157054085501</v>
      </c>
      <c r="DA137" s="63">
        <f>'WORKING WHOLESALE GRID'!BJ9-('WORKING WHOLESALE GRID'!BJ9*'READ THIS FIRST'!$F$3)</f>
        <v>3.1532475530637258</v>
      </c>
      <c r="DB137" s="63">
        <f>'WORKING WHOLESALE GRID'!BK9-('WORKING WHOLESALE GRID'!BK9*'READ THIS FIRST'!$F$3)</f>
        <v>3.7460675231206473</v>
      </c>
      <c r="DC137" s="63">
        <f>'WORKING WHOLESALE GRID'!BL9-('WORKING WHOLESALE GRID'!BL9*'READ THIS FIRST'!$F$3)</f>
        <v>4.3437691093293136</v>
      </c>
      <c r="DD137" s="63">
        <f>'WORKING WHOLESALE GRID'!BM9-('WORKING WHOLESALE GRID'!BM9*'READ THIS FIRST'!$F$3)</f>
        <v>4.1532475530637267</v>
      </c>
      <c r="DE137" s="63">
        <f>'WORKING WHOLESALE GRID'!BN9-('WORKING WHOLESALE GRID'!BN9*'READ THIS FIRST'!$F$3)</f>
        <v>3.1532475530637258</v>
      </c>
      <c r="DF137" s="63">
        <f>'WORKING WHOLESALE GRID'!BO9-('WORKING WHOLESALE GRID'!BO9*'READ THIS FIRST'!$F$3)</f>
        <v>3.7460675231206473</v>
      </c>
      <c r="DG137" s="63">
        <f>'WORKING WHOLESALE GRID'!BP9-('WORKING WHOLESALE GRID'!BP9*'READ THIS FIRST'!$F$3)</f>
        <v>4.3437691093293136</v>
      </c>
      <c r="DH137" s="63">
        <f>'WORKING WHOLESALE GRID'!BQ9-('WORKING WHOLESALE GRID'!BQ9*'READ THIS FIRST'!$F$3)</f>
        <v>4.9427788554397267</v>
      </c>
      <c r="DI137" s="63">
        <f>'WORKING WHOLESALE GRID'!BR9-('WORKING WHOLESALE GRID'!BR9*'READ THIS FIRST'!$F$3)</f>
        <v>4.7460675231206473</v>
      </c>
      <c r="DJ137" s="63">
        <f>'WORKING WHOLESALE GRID'!BS9-('WORKING WHOLESALE GRID'!BS9*'READ THIS FIRST'!$F$3)</f>
        <v>3.7460675231206473</v>
      </c>
      <c r="DK137" s="63">
        <f>'WORKING WHOLESALE GRID'!BT9-('WORKING WHOLESALE GRID'!BT9*'READ THIS FIRST'!$F$3)</f>
        <v>4.3437691093293136</v>
      </c>
      <c r="DL137" s="63">
        <f>'WORKING WHOLESALE GRID'!BU9-('WORKING WHOLESALE GRID'!BU9*'READ THIS FIRST'!$F$3)</f>
        <v>4.9427788554397267</v>
      </c>
      <c r="DM137" s="63">
        <f>'WORKING WHOLESALE GRID'!BV9-('WORKING WHOLESALE GRID'!BV9*'READ THIS FIRST'!$F$3)</f>
        <v>5.5482937552018843</v>
      </c>
      <c r="DN137" s="63">
        <f>'WORKING WHOLESALE GRID'!BW9-('WORKING WHOLESALE GRID'!BW9*'READ THIS FIRST'!$F$3)</f>
        <v>5.3437691093293136</v>
      </c>
      <c r="DO137" s="63">
        <f>'WORKING WHOLESALE GRID'!BX9-('WORKING WHOLESALE GRID'!BX9*'READ THIS FIRST'!$F$3)</f>
        <v>4.3437691093293136</v>
      </c>
      <c r="DP137" s="63">
        <f>'WORKING WHOLESALE GRID'!BY9-('WORKING WHOLESALE GRID'!BY9*'READ THIS FIRST'!$F$3)</f>
        <v>4.9427788554397267</v>
      </c>
      <c r="DQ137" s="63">
        <f>'WORKING WHOLESALE GRID'!BZ9-('WORKING WHOLESALE GRID'!BZ9*'READ THIS FIRST'!$F$3)</f>
        <v>5.5482937552018843</v>
      </c>
      <c r="DR137" s="63">
        <f>'WORKING WHOLESALE GRID'!CA9-('WORKING WHOLESALE GRID'!CA9*'READ THIS FIRST'!$F$3)</f>
        <v>6.1606144398657881</v>
      </c>
      <c r="DS137" s="63">
        <f>'WORKING WHOLESALE GRID'!CB9-('WORKING WHOLESALE GRID'!CB9*'READ THIS FIRST'!$F$3)</f>
        <v>5.9427788554397258</v>
      </c>
      <c r="DT137" s="63">
        <f>'WORKING WHOLESALE GRID'!CC9-('WORKING WHOLESALE GRID'!CC9*'READ THIS FIRST'!$F$3)</f>
        <v>4.9427788554397267</v>
      </c>
      <c r="DU137" s="63">
        <f>'WORKING WHOLESALE GRID'!CD9-('WORKING WHOLESALE GRID'!CD9*'READ THIS FIRST'!$F$3)</f>
        <v>5.5482937552018843</v>
      </c>
      <c r="DV137" s="63">
        <f>'WORKING WHOLESALE GRID'!CE9-('WORKING WHOLESALE GRID'!CE9*'READ THIS FIRST'!$F$3)</f>
        <v>6.1606144398657881</v>
      </c>
      <c r="DW137" s="63">
        <f>'WORKING WHOLESALE GRID'!CF9-('WORKING WHOLESALE GRID'!CF9*'READ THIS FIRST'!$F$3)</f>
        <v>6.7906317922549562</v>
      </c>
      <c r="DX137" s="63">
        <f>'WORKING WHOLESALE GRID'!CG9-('WORKING WHOLESALE GRID'!CG9*'READ THIS FIRST'!$F$3)</f>
        <v>6.5482937552018843</v>
      </c>
      <c r="DY137" s="63">
        <f>'WORKING WHOLESALE GRID'!CH9-('WORKING WHOLESALE GRID'!CH9*'READ THIS FIRST'!$F$3)</f>
        <v>5.5482937552018843</v>
      </c>
      <c r="DZ137" s="63">
        <f>'WORKING WHOLESALE GRID'!CI9-('WORKING WHOLESALE GRID'!CI9*'READ THIS FIRST'!$F$3)</f>
        <v>6.1606144398657881</v>
      </c>
      <c r="EA137" s="63">
        <f>'WORKING WHOLESALE GRID'!CJ9-('WORKING WHOLESALE GRID'!CJ9*'READ THIS FIRST'!$F$3)</f>
        <v>6.7906317922549562</v>
      </c>
      <c r="EB137" s="63">
        <f>'WORKING WHOLESALE GRID'!CK9-('WORKING WHOLESALE GRID'!CK9*'READ THIS FIRST'!$F$3)</f>
        <v>7.4256491446441242</v>
      </c>
      <c r="EC137" s="63">
        <f>'WORKING WHOLESALE GRID'!CL9-('WORKING WHOLESALE GRID'!CL9*'READ THIS FIRST'!$F$3)</f>
        <v>7.1606144398657881</v>
      </c>
      <c r="ED137" s="63">
        <f>'WORKING WHOLESALE GRID'!CM9-('WORKING WHOLESALE GRID'!CM9*'READ THIS FIRST'!$F$3)</f>
        <v>6.1606144398657881</v>
      </c>
      <c r="EE137" s="63">
        <f>'WORKING WHOLESALE GRID'!CN9-('WORKING WHOLESALE GRID'!CN9*'READ THIS FIRST'!$F$3)</f>
        <v>6.7906317922549562</v>
      </c>
      <c r="EF137" s="63">
        <f>'WORKING WHOLESALE GRID'!CO9-('WORKING WHOLESALE GRID'!CO9*'READ THIS FIRST'!$F$3)</f>
        <v>7.4256491446441242</v>
      </c>
      <c r="EG137" s="63">
        <f>'WORKING WHOLESALE GRID'!CP9-('WORKING WHOLESALE GRID'!CP9*'READ THIS FIRST'!$F$3)</f>
        <v>8.065666497033293</v>
      </c>
      <c r="EH137" s="63">
        <f>'WORKING WHOLESALE GRID'!CQ9-('WORKING WHOLESALE GRID'!CQ9*'READ THIS FIRST'!$F$3)</f>
        <v>7.7906317922549562</v>
      </c>
      <c r="EI137" s="63">
        <f>'WORKING WHOLESALE GRID'!CR9-('WORKING WHOLESALE GRID'!CR9*'READ THIS FIRST'!$F$3)</f>
        <v>6.7906317922549562</v>
      </c>
      <c r="EJ137" s="63">
        <f>'WORKING WHOLESALE GRID'!CS9-('WORKING WHOLESALE GRID'!CS9*'READ THIS FIRST'!$F$3)</f>
        <v>7.4256491446441242</v>
      </c>
      <c r="EK137" s="63">
        <f>'WORKING WHOLESALE GRID'!CT9-('WORKING WHOLESALE GRID'!CT9*'READ THIS FIRST'!$F$3)</f>
        <v>8.065666497033293</v>
      </c>
      <c r="EL137" s="63">
        <f>'WORKING WHOLESALE GRID'!CU9-('WORKING WHOLESALE GRID'!CU9*'READ THIS FIRST'!$F$3)</f>
        <v>8.7106838494224625</v>
      </c>
      <c r="EM137" s="63">
        <f>'WORKING WHOLESALE GRID'!CV9-('WORKING WHOLESALE GRID'!CV9*'READ THIS FIRST'!$F$3)</f>
        <v>8.4256491446441242</v>
      </c>
      <c r="EN137" s="63">
        <f>'WORKING WHOLESALE GRID'!CW9-('WORKING WHOLESALE GRID'!CW9*'READ THIS FIRST'!$F$3)</f>
        <v>7.4256491446441242</v>
      </c>
      <c r="EO137" s="63">
        <f>'WORKING WHOLESALE GRID'!CX9-('WORKING WHOLESALE GRID'!CX9*'READ THIS FIRST'!$F$3)</f>
        <v>8.065666497033293</v>
      </c>
      <c r="EP137" s="63">
        <f>'WORKING WHOLESALE GRID'!CY9-('WORKING WHOLESALE GRID'!CY9*'READ THIS FIRST'!$F$3)</f>
        <v>8.7106838494224625</v>
      </c>
      <c r="EQ137" s="63"/>
      <c r="ER137" s="63">
        <f>'WORKING WHOLESALE GRID'!DA9-('WORKING WHOLESALE GRID'!DA9*'READ THIS FIRST'!$F$3)</f>
        <v>9.065666497033293</v>
      </c>
      <c r="ES137" s="63">
        <f>'WORKING WHOLESALE GRID'!DB9-('WORKING WHOLESALE GRID'!DB9*'READ THIS FIRST'!$F$3)</f>
        <v>2.1484365082801213</v>
      </c>
      <c r="ET137" s="63">
        <f>'WORKING WHOLESALE GRID'!DC9-('WORKING WHOLESALE GRID'!DC9*'READ THIS FIRST'!$F$3)</f>
        <v>2.7511701733773011</v>
      </c>
      <c r="EU137" s="63">
        <f>'WORKING WHOLESALE GRID'!DD9-('WORKING WHOLESALE GRID'!DD9*'READ THIS FIRST'!$F$3)</f>
        <v>3.3642673077512262</v>
      </c>
      <c r="EV137" s="63">
        <f>'WORKING WHOLESALE GRID'!DE9-('WORKING WHOLESALE GRID'!DE9*'READ THIS FIRST'!$F$3)</f>
        <v>3.9823590364018968</v>
      </c>
      <c r="EW137" s="63">
        <f>'WORKING WHOLESALE GRID'!DF9-('WORKING WHOLESALE GRID'!DF9*'READ THIS FIRST'!$F$3)</f>
        <v>3.3511701733773016</v>
      </c>
      <c r="EX137" s="63"/>
      <c r="EY137" s="63">
        <f>'WORKING WHOLESALE GRID'!DH9-('WORKING WHOLESALE GRID'!DH9*'READ THIS FIRST'!$F$3)</f>
        <v>2.7511701733773011</v>
      </c>
      <c r="EZ137" s="63">
        <f>'WORKING WHOLESALE GRID'!DI9-('WORKING WHOLESALE GRID'!DI9*'READ THIS FIRST'!$F$3)</f>
        <v>3.3642673077512262</v>
      </c>
      <c r="FA137" s="63">
        <f>'WORKING WHOLESALE GRID'!DJ9-('WORKING WHOLESALE GRID'!DJ9*'READ THIS FIRST'!$F$3)</f>
        <v>3.9823590364018968</v>
      </c>
      <c r="FB137" s="63">
        <f>'WORKING WHOLESALE GRID'!DK9-('WORKING WHOLESALE GRID'!DK9*'READ THIS FIRST'!$F$3)</f>
        <v>4.6054453593293143</v>
      </c>
      <c r="FC137" s="63">
        <f>'WORKING WHOLESALE GRID'!DL9-('WORKING WHOLESALE GRID'!DL9*'READ THIS FIRST'!$F$3)</f>
        <v>5.3642673077512253</v>
      </c>
      <c r="FD137" s="63">
        <f>'WORKING WHOLESALE GRID'!DM9-('WORKING WHOLESALE GRID'!DM9*'READ THIS FIRST'!$F$3)</f>
        <v>3.3642673077512262</v>
      </c>
      <c r="FE137" s="63">
        <f>'WORKING WHOLESALE GRID'!DN9-('WORKING WHOLESALE GRID'!DN9*'READ THIS FIRST'!$F$3)</f>
        <v>3.9823590364018968</v>
      </c>
      <c r="FF137" s="63">
        <f>'WORKING WHOLESALE GRID'!DO9-('WORKING WHOLESALE GRID'!DO9*'READ THIS FIRST'!$F$3)</f>
        <v>4.6054453593293143</v>
      </c>
      <c r="FG137" s="63">
        <f>'WORKING WHOLESALE GRID'!DP9-('WORKING WHOLESALE GRID'!DP9*'READ THIS FIRST'!$F$3)</f>
        <v>5.2335262765334782</v>
      </c>
      <c r="FH137" s="63">
        <f>'WORKING WHOLESALE GRID'!DQ9-('WORKING WHOLESALE GRID'!DQ9*'READ THIS FIRST'!$F$3)</f>
        <v>5.9823590364018973</v>
      </c>
      <c r="FI137" s="63">
        <f>'WORKING WHOLESALE GRID'!DR9-('WORKING WHOLESALE GRID'!DR9*'READ THIS FIRST'!$F$3)</f>
        <v>3.9823590364018968</v>
      </c>
      <c r="FJ137" s="63">
        <f>'WORKING WHOLESALE GRID'!DS9-('WORKING WHOLESALE GRID'!DS9*'READ THIS FIRST'!$F$3)</f>
        <v>4.6054453593293143</v>
      </c>
      <c r="FK137" s="63">
        <f>'WORKING WHOLESALE GRID'!DT9-('WORKING WHOLESALE GRID'!DT9*'READ THIS FIRST'!$F$3)</f>
        <v>5.2335262765334782</v>
      </c>
      <c r="FL137" s="63">
        <f>'WORKING WHOLESALE GRID'!DU9-('WORKING WHOLESALE GRID'!DU9*'READ THIS FIRST'!$F$3)</f>
        <v>5.8610784130143845</v>
      </c>
      <c r="FM137" s="63">
        <f>'WORKING WHOLESALE GRID'!DV9-('WORKING WHOLESALE GRID'!DV9*'READ THIS FIRST'!$F$3)</f>
        <v>6.6054453593293143</v>
      </c>
      <c r="FN137" s="63">
        <f>'WORKING WHOLESALE GRID'!DW9-('WORKING WHOLESALE GRID'!DW9*'READ THIS FIRST'!$F$3)</f>
        <v>4.6054453593293143</v>
      </c>
      <c r="FO137" s="63">
        <f>'WORKING WHOLESALE GRID'!DX9-('WORKING WHOLESALE GRID'!DX9*'READ THIS FIRST'!$F$3)</f>
        <v>5.2335262765334782</v>
      </c>
      <c r="FP137" s="63">
        <f>'WORKING WHOLESALE GRID'!DY9-('WORKING WHOLESALE GRID'!DY9*'READ THIS FIRST'!$F$3)</f>
        <v>5.8610784130143845</v>
      </c>
      <c r="FQ137" s="63">
        <f>'WORKING WHOLESALE GRID'!DZ9-('WORKING WHOLESALE GRID'!DZ9*'READ THIS FIRST'!$F$3)</f>
        <v>6.4991227687720379</v>
      </c>
      <c r="FR137" s="63">
        <f>'WORKING WHOLESALE GRID'!EA9-('WORKING WHOLESALE GRID'!EA9*'READ THIS FIRST'!$F$3)</f>
        <v>7.2335262765334782</v>
      </c>
      <c r="FS137" s="63">
        <f>'WORKING WHOLESALE GRID'!EB9-('WORKING WHOLESALE GRID'!EB9*'READ THIS FIRST'!$F$3)</f>
        <v>5.2335262765334782</v>
      </c>
      <c r="FT137" s="63">
        <f>'WORKING WHOLESALE GRID'!EC9-('WORKING WHOLESALE GRID'!EC9*'READ THIS FIRST'!$F$3)</f>
        <v>5.8610784130143845</v>
      </c>
      <c r="FU137" s="63">
        <f>'WORKING WHOLESALE GRID'!ED9-('WORKING WHOLESALE GRID'!ED9*'READ THIS FIRST'!$F$3)</f>
        <v>6.4991227687720379</v>
      </c>
      <c r="FV137" s="63">
        <f>'WORKING WHOLESALE GRID'!EE9-('WORKING WHOLESALE GRID'!EE9*'READ THIS FIRST'!$F$3)</f>
        <v>7.1427468883487073</v>
      </c>
      <c r="FW137" s="63">
        <f>'WORKING WHOLESALE GRID'!EF9-('WORKING WHOLESALE GRID'!EF9*'READ THIS FIRST'!$F$3)</f>
        <v>7.8610784130143854</v>
      </c>
      <c r="FX137" s="63">
        <f>'WORKING WHOLESALE GRID'!EG9-('WORKING WHOLESALE GRID'!EG9*'READ THIS FIRST'!$F$3)</f>
        <v>5.8610784130143845</v>
      </c>
      <c r="FY137" s="63">
        <f>'WORKING WHOLESALE GRID'!EH9-('WORKING WHOLESALE GRID'!EH9*'READ THIS FIRST'!$F$3)</f>
        <v>6.4991227687720379</v>
      </c>
      <c r="FZ137" s="63">
        <f>'WORKING WHOLESALE GRID'!EI9-('WORKING WHOLESALE GRID'!EI9*'READ THIS FIRST'!$F$3)</f>
        <v>7.1427468883487073</v>
      </c>
      <c r="GA137" s="63">
        <f>'WORKING WHOLESALE GRID'!EJ9-('WORKING WHOLESALE GRID'!EJ9*'READ THIS FIRST'!$F$3)</f>
        <v>7.791371007925374</v>
      </c>
      <c r="GB137" s="63">
        <f>'WORKING WHOLESALE GRID'!EK9-('WORKING WHOLESALE GRID'!EK9*'READ THIS FIRST'!$F$3)</f>
        <v>8.4991227687720361</v>
      </c>
      <c r="GC137" s="63">
        <f>'WORKING WHOLESALE GRID'!EL9-('WORKING WHOLESALE GRID'!EL9*'READ THIS FIRST'!$F$3)</f>
        <v>6.4991227687720379</v>
      </c>
      <c r="GD137" s="63">
        <f>'WORKING WHOLESALE GRID'!EM9-('WORKING WHOLESALE GRID'!EM9*'READ THIS FIRST'!$F$3)</f>
        <v>7.1427468883487073</v>
      </c>
      <c r="GE137" s="63">
        <f>'WORKING WHOLESALE GRID'!EN9-('WORKING WHOLESALE GRID'!EN9*'READ THIS FIRST'!$F$3)</f>
        <v>7.791371007925374</v>
      </c>
      <c r="GF137" s="63">
        <f>'WORKING WHOLESALE GRID'!EO9-('WORKING WHOLESALE GRID'!EO9*'READ THIS FIRST'!$F$3)</f>
        <v>8.4449951275020432</v>
      </c>
      <c r="GG137" s="63">
        <f>'WORKING WHOLESALE GRID'!EP9-('WORKING WHOLESALE GRID'!EP9*'READ THIS FIRST'!$F$3)</f>
        <v>9.1427468883487073</v>
      </c>
      <c r="GH137" s="63">
        <f>'WORKING WHOLESALE GRID'!EQ9-('WORKING WHOLESALE GRID'!EQ9*'READ THIS FIRST'!$F$3)</f>
        <v>7.1427468883487073</v>
      </c>
      <c r="GI137" s="63">
        <f>'WORKING WHOLESALE GRID'!ER9-('WORKING WHOLESALE GRID'!ER9*'READ THIS FIRST'!$F$3)</f>
        <v>7.791371007925374</v>
      </c>
      <c r="GJ137" s="63">
        <f>'WORKING WHOLESALE GRID'!ES9-('WORKING WHOLESALE GRID'!ES9*'READ THIS FIRST'!$F$3)</f>
        <v>8.4449951275020432</v>
      </c>
      <c r="GK137" s="63">
        <f>'WORKING WHOLESALE GRID'!ET9-('WORKING WHOLESALE GRID'!ET9*'READ THIS FIRST'!$F$3)</f>
        <v>9.1036192470787114</v>
      </c>
      <c r="GL137" s="63">
        <f>'WORKING WHOLESALE GRID'!EU9-('WORKING WHOLESALE GRID'!EU9*'READ THIS FIRST'!$F$3)</f>
        <v>9.791371007925374</v>
      </c>
      <c r="GM137" s="63">
        <f>'WORKING WHOLESALE GRID'!EV9-('WORKING WHOLESALE GRID'!EV9*'READ THIS FIRST'!$F$3)</f>
        <v>7.791371007925374</v>
      </c>
      <c r="GN137" s="63">
        <f>'WORKING WHOLESALE GRID'!EW9-('WORKING WHOLESALE GRID'!EW9*'READ THIS FIRST'!$F$3)</f>
        <v>8.4449951275020432</v>
      </c>
      <c r="GO137" s="63">
        <f>'WORKING WHOLESALE GRID'!EX9-('WORKING WHOLESALE GRID'!EX9*'READ THIS FIRST'!$F$3)</f>
        <v>9.1036192470787114</v>
      </c>
      <c r="GP137" s="63"/>
      <c r="GQ137" s="63">
        <f>'WORKING WHOLESALE GRID'!EZ9-('WORKING WHOLESALE GRID'!EZ9*'READ THIS FIRST'!$F$3)</f>
        <v>10.444995127502043</v>
      </c>
      <c r="GR137" s="63">
        <f>'WORKING WHOLESALE GRID'!FA9-('WORKING WHOLESALE GRID'!FA9*'READ THIS FIRST'!$F$3)</f>
        <v>3.2087440887237761</v>
      </c>
      <c r="GS137" s="63">
        <f>'WORKING WHOLESALE GRID'!FB9-('WORKING WHOLESALE GRID'!FB9*'READ THIS FIRST'!$F$3)</f>
        <v>3.9999361778846154</v>
      </c>
      <c r="GT137" s="63">
        <f>'WORKING WHOLESALE GRID'!FC9-('WORKING WHOLESALE GRID'!FC9*'READ THIS FIRST'!$F$3)</f>
        <v>4.8029656796328659</v>
      </c>
      <c r="GU137" s="63">
        <f>'WORKING WHOLESALE GRID'!FD9-('WORKING WHOLESALE GRID'!FD9*'READ THIS FIRST'!$F$3)</f>
        <v>5.6126200939685331</v>
      </c>
      <c r="GV137" s="63">
        <f>'WORKING WHOLESALE GRID'!FE9-('WORKING WHOLESALE GRID'!FE9*'READ THIS FIRST'!$F$3)</f>
        <v>7.9999361778846154</v>
      </c>
      <c r="GW137" s="63"/>
      <c r="GX137" s="63">
        <f>'WORKING WHOLESALE GRID'!FG9-('WORKING WHOLESALE GRID'!FG9*'READ THIS FIRST'!$F$3)</f>
        <v>3.9999361778846154</v>
      </c>
      <c r="GY137" s="63">
        <f>'WORKING WHOLESALE GRID'!FH9-('WORKING WHOLESALE GRID'!FH9*'READ THIS FIRST'!$F$3)</f>
        <v>4.8029656796328659</v>
      </c>
      <c r="GZ137" s="63">
        <f>'WORKING WHOLESALE GRID'!FI9-('WORKING WHOLESALE GRID'!FI9*'READ THIS FIRST'!$F$3)</f>
        <v>5.6126200939685331</v>
      </c>
      <c r="HA137" s="63">
        <f>'WORKING WHOLESALE GRID'!FJ9-('WORKING WHOLESALE GRID'!FJ9*'READ THIS FIRST'!$F$3)</f>
        <v>6.428899420891609</v>
      </c>
      <c r="HB137" s="63">
        <f>'WORKING WHOLESALE GRID'!FK9-('WORKING WHOLESALE GRID'!FK9*'READ THIS FIRST'!$F$3)</f>
        <v>8.8029656796328659</v>
      </c>
      <c r="HC137" s="63">
        <f>'WORKING WHOLESALE GRID'!FL9-('WORKING WHOLESALE GRID'!FL9*'READ THIS FIRST'!$F$3)</f>
        <v>4.8029656796328659</v>
      </c>
      <c r="HD137" s="63">
        <f>'WORKING WHOLESALE GRID'!FM9-('WORKING WHOLESALE GRID'!FM9*'READ THIS FIRST'!$F$3)</f>
        <v>5.6126200939685331</v>
      </c>
      <c r="HE137" s="63">
        <f>'WORKING WHOLESALE GRID'!FN9-('WORKING WHOLESALE GRID'!FN9*'READ THIS FIRST'!$F$3)</f>
        <v>6.428899420891609</v>
      </c>
      <c r="HF137" s="63">
        <f>'WORKING WHOLESALE GRID'!FO9-('WORKING WHOLESALE GRID'!FO9*'READ THIS FIRST'!$F$3)</f>
        <v>7.2464661604020986</v>
      </c>
      <c r="HG137" s="63">
        <f>'WORKING WHOLESALE GRID'!FP9-('WORKING WHOLESALE GRID'!FP9*'READ THIS FIRST'!$F$3)</f>
        <v>9.612620093968534</v>
      </c>
      <c r="HH137" s="63">
        <f>'WORKING WHOLESALE GRID'!FQ9-('WORKING WHOLESALE GRID'!FQ9*'READ THIS FIRST'!$F$3)</f>
        <v>5.6126200939685331</v>
      </c>
      <c r="HI137" s="63">
        <f>'WORKING WHOLESALE GRID'!FR9-('WORKING WHOLESALE GRID'!FR9*'READ THIS FIRST'!$F$3)</f>
        <v>6.428899420891609</v>
      </c>
      <c r="HJ137" s="63">
        <f>'WORKING WHOLESALE GRID'!FS9-('WORKING WHOLESALE GRID'!FS9*'READ THIS FIRST'!$F$3)</f>
        <v>7.2464661604020986</v>
      </c>
      <c r="HK137" s="63">
        <f>'WORKING WHOLESALE GRID'!FT9-('WORKING WHOLESALE GRID'!FT9*'READ THIS FIRST'!$F$3)</f>
        <v>8.0759703125000009</v>
      </c>
      <c r="HL137" s="63">
        <f>'WORKING WHOLESALE GRID'!FU9-('WORKING WHOLESALE GRID'!FU9*'READ THIS FIRST'!$F$3)</f>
        <v>10.428899420891611</v>
      </c>
      <c r="HM137" s="63">
        <f>'WORKING WHOLESALE GRID'!FV9-('WORKING WHOLESALE GRID'!FV9*'READ THIS FIRST'!$F$3)</f>
        <v>6.428899420891609</v>
      </c>
      <c r="HN137" s="63">
        <f>'WORKING WHOLESALE GRID'!FW9-('WORKING WHOLESALE GRID'!FW9*'READ THIS FIRST'!$F$3)</f>
        <v>7.2464661604020986</v>
      </c>
      <c r="HO137" s="63">
        <f>'WORKING WHOLESALE GRID'!FX9-('WORKING WHOLESALE GRID'!FX9*'READ THIS FIRST'!$F$3)</f>
        <v>8.0759703125000009</v>
      </c>
      <c r="HP137" s="63">
        <f>'WORKING WHOLESALE GRID'!FY9-('WORKING WHOLESALE GRID'!FY9*'READ THIS FIRST'!$F$3)</f>
        <v>8.906711877185316</v>
      </c>
      <c r="HQ137" s="63">
        <f>'WORKING WHOLESALE GRID'!FZ9-('WORKING WHOLESALE GRID'!FZ9*'READ THIS FIRST'!$F$3)</f>
        <v>11.246466160402099</v>
      </c>
      <c r="HR137" s="63">
        <f>'WORKING WHOLESALE GRID'!GA9-('WORKING WHOLESALE GRID'!GA9*'READ THIS FIRST'!$F$3)</f>
        <v>7.2464661604020986</v>
      </c>
      <c r="HS137" s="63">
        <f>'WORKING WHOLESALE GRID'!GB9-('WORKING WHOLESALE GRID'!GB9*'READ THIS FIRST'!$F$3)</f>
        <v>8.0759703125000009</v>
      </c>
      <c r="HT137" s="63">
        <f>'WORKING WHOLESALE GRID'!GC9-('WORKING WHOLESALE GRID'!GC9*'READ THIS FIRST'!$F$3)</f>
        <v>8.906711877185316</v>
      </c>
      <c r="HU137" s="63">
        <f>'WORKING WHOLESALE GRID'!GD9-('WORKING WHOLESALE GRID'!GD9*'READ THIS FIRST'!$F$3)</f>
        <v>9.5735440668706318</v>
      </c>
      <c r="HV137" s="63">
        <f>'WORKING WHOLESALE GRID'!GE9-('WORKING WHOLESALE GRID'!GE9*'READ THIS FIRST'!$F$3)</f>
        <v>12.075970312499999</v>
      </c>
      <c r="HW137" s="63">
        <f>'WORKING WHOLESALE GRID'!GF9-('WORKING WHOLESALE GRID'!GF9*'READ THIS FIRST'!$F$3)</f>
        <v>8.0759703125000009</v>
      </c>
      <c r="HX137" s="63">
        <f>'WORKING WHOLESALE GRID'!GG9-('WORKING WHOLESALE GRID'!GG9*'READ THIS FIRST'!$F$3)</f>
        <v>8.906711877185316</v>
      </c>
      <c r="HY137" s="63">
        <f>'WORKING WHOLESALE GRID'!GH9-('WORKING WHOLESALE GRID'!GH9*'READ THIS FIRST'!$F$3)</f>
        <v>9.5735440668706318</v>
      </c>
      <c r="HZ137" s="63">
        <f>'WORKING WHOLESALE GRID'!GI9-('WORKING WHOLESALE GRID'!GI9*'READ THIS FIRST'!$F$3)</f>
        <v>10.245376256555947</v>
      </c>
      <c r="IA137" s="63">
        <f>'WORKING WHOLESALE GRID'!GJ9-('WORKING WHOLESALE GRID'!GJ9*'READ THIS FIRST'!$F$3)</f>
        <v>12.906711877185316</v>
      </c>
      <c r="IB137" s="63">
        <f>'WORKING WHOLESALE GRID'!GK9-('WORKING WHOLESALE GRID'!GK9*'READ THIS FIRST'!$F$3)</f>
        <v>8.906711877185316</v>
      </c>
      <c r="IC137" s="63">
        <f>'WORKING WHOLESALE GRID'!GL9-('WORKING WHOLESALE GRID'!GL9*'READ THIS FIRST'!$F$3)</f>
        <v>9.5735440668706318</v>
      </c>
      <c r="ID137" s="63">
        <f>'WORKING WHOLESALE GRID'!GM9-('WORKING WHOLESALE GRID'!GM9*'READ THIS FIRST'!$F$3)</f>
        <v>10.245376256555947</v>
      </c>
      <c r="IE137" s="63">
        <f>'WORKING WHOLESALE GRID'!GN9-('WORKING WHOLESALE GRID'!GN9*'READ THIS FIRST'!$F$3)</f>
        <v>10.92220844624126</v>
      </c>
      <c r="IF137" s="63">
        <f>'WORKING WHOLESALE GRID'!GO9-('WORKING WHOLESALE GRID'!GO9*'READ THIS FIRST'!$F$3)</f>
        <v>13.573544066870632</v>
      </c>
      <c r="IG137" s="63">
        <f>'WORKING WHOLESALE GRID'!GP9-('WORKING WHOLESALE GRID'!GP9*'READ THIS FIRST'!$F$3)</f>
        <v>9.5735440668706318</v>
      </c>
      <c r="IH137" s="63">
        <f>'WORKING WHOLESALE GRID'!GQ9-('WORKING WHOLESALE GRID'!GQ9*'READ THIS FIRST'!$F$3)</f>
        <v>10.245376256555947</v>
      </c>
      <c r="II137" s="63">
        <f>'WORKING WHOLESALE GRID'!GR9-('WORKING WHOLESALE GRID'!GR9*'READ THIS FIRST'!$F$3)</f>
        <v>10.92220844624126</v>
      </c>
      <c r="IJ137" s="63">
        <f>'WORKING WHOLESALE GRID'!GS9-('WORKING WHOLESALE GRID'!GS9*'READ THIS FIRST'!$F$3)</f>
        <v>11.604040635926577</v>
      </c>
      <c r="IK137" s="63">
        <f>'WORKING WHOLESALE GRID'!GT9-('WORKING WHOLESALE GRID'!GT9*'READ THIS FIRST'!$F$3)</f>
        <v>14.245376256555947</v>
      </c>
      <c r="IL137" s="63">
        <f>'WORKING WHOLESALE GRID'!GU9-('WORKING WHOLESALE GRID'!GU9*'READ THIS FIRST'!$F$3)</f>
        <v>10.245376256555947</v>
      </c>
      <c r="IM137" s="63">
        <f>'WORKING WHOLESALE GRID'!GV9-('WORKING WHOLESALE GRID'!GV9*'READ THIS FIRST'!$F$3)</f>
        <v>10.92220844624126</v>
      </c>
      <c r="IN137" s="63">
        <f>'WORKING WHOLESALE GRID'!GW9-('WORKING WHOLESALE GRID'!GW9*'READ THIS FIRST'!$F$3)</f>
        <v>11.604040635926577</v>
      </c>
      <c r="IO137" s="63"/>
      <c r="IP137" s="63">
        <f>'WORKING WHOLESALE GRID'!GY9-('WORKING WHOLESALE GRID'!GY9*'READ THIS FIRST'!$F$3)</f>
        <v>14.922208446241259</v>
      </c>
      <c r="IQ137" s="63">
        <f>'WORKING WHOLESALE GRID'!GZ9-('WORKING WHOLESALE GRID'!GZ9*'READ THIS FIRST'!$F$3)</f>
        <v>5.3196805970038987</v>
      </c>
      <c r="IR137" s="63">
        <f>'WORKING WHOLESALE GRID'!HA9-('WORKING WHOLESALE GRID'!HA9*'READ THIS FIRST'!$F$3)</f>
        <v>6.6761063512619163</v>
      </c>
      <c r="IS137" s="63">
        <f>'WORKING WHOLESALE GRID'!HB9-('WORKING WHOLESALE GRID'!HB9*'READ THIS FIRST'!$F$3)</f>
        <v>8.0547329873840923</v>
      </c>
      <c r="IT137" s="63">
        <f>'WORKING WHOLESALE GRID'!HC9-('WORKING WHOLESALE GRID'!HC9*'READ THIS FIRST'!$F$3)</f>
        <v>9.4449791303704309</v>
      </c>
      <c r="IU137" s="63">
        <f>'WORKING WHOLESALE GRID'!HD9-('WORKING WHOLESALE GRID'!HD9*'READ THIS FIRST'!$F$3)</f>
        <v>11.176106351261918</v>
      </c>
      <c r="IV137" s="63"/>
      <c r="IW137" s="63">
        <f>'WORKING WHOLESALE GRID'!HF9-('WORKING WHOLESALE GRID'!HF9*'READ THIS FIRST'!$F$3)</f>
        <v>6.6761063512619163</v>
      </c>
      <c r="IX137" s="63">
        <f>'WORKING WHOLESALE GRID'!HG9-('WORKING WHOLESALE GRID'!HG9*'READ THIS FIRST'!$F$3)</f>
        <v>8.0547329873840923</v>
      </c>
      <c r="IY137" s="63">
        <f>'WORKING WHOLESALE GRID'!HH9-('WORKING WHOLESALE GRID'!HH9*'READ THIS FIRST'!$F$3)</f>
        <v>9.4449791303704309</v>
      </c>
      <c r="IZ137" s="63">
        <f>'WORKING WHOLESALE GRID'!HI9-('WORKING WHOLESALE GRID'!HI9*'READ THIS FIRST'!$F$3)</f>
        <v>10.846844780220923</v>
      </c>
      <c r="JA137" s="63">
        <f>'WORKING WHOLESALE GRID'!HJ9-('WORKING WHOLESALE GRID'!HJ9*'READ THIS FIRST'!$F$3)</f>
        <v>12.55473298738409</v>
      </c>
      <c r="JB137" s="63">
        <f>'WORKING WHOLESALE GRID'!HK9-('WORKING WHOLESALE GRID'!HK9*'READ THIS FIRST'!$F$3)</f>
        <v>8.0547329873840923</v>
      </c>
      <c r="JC137" s="63">
        <f>'WORKING WHOLESALE GRID'!HL9-('WORKING WHOLESALE GRID'!HL9*'READ THIS FIRST'!$F$3)</f>
        <v>9.4449791303704309</v>
      </c>
      <c r="JD137" s="63">
        <f>'WORKING WHOLESALE GRID'!HM9-('WORKING WHOLESALE GRID'!HM9*'READ THIS FIRST'!$F$3)</f>
        <v>10.846844780220923</v>
      </c>
      <c r="JE137" s="63">
        <f>'WORKING WHOLESALE GRID'!HN9-('WORKING WHOLESALE GRID'!HN9*'READ THIS FIRST'!$F$3)</f>
        <v>12.254992436935574</v>
      </c>
      <c r="JF137" s="63">
        <f>'WORKING WHOLESALE GRID'!HO9-('WORKING WHOLESALE GRID'!HO9*'READ THIS FIRST'!$F$3)</f>
        <v>13.944979130370431</v>
      </c>
      <c r="JG137" s="63">
        <f>'WORKING WHOLESALE GRID'!HP9-('WORKING WHOLESALE GRID'!HP9*'READ THIS FIRST'!$F$3)</f>
        <v>9.4449791303704309</v>
      </c>
      <c r="JH137" s="63">
        <f>'WORKING WHOLESALE GRID'!HQ9-('WORKING WHOLESALE GRID'!HQ9*'READ THIS FIRST'!$F$3)</f>
        <v>10.846844780220923</v>
      </c>
      <c r="JI137" s="63">
        <f>'WORKING WHOLESALE GRID'!HR9-('WORKING WHOLESALE GRID'!HR9*'READ THIS FIRST'!$F$3)</f>
        <v>12.254992436935574</v>
      </c>
      <c r="JJ137" s="63">
        <f>'WORKING WHOLESALE GRID'!HS9-('WORKING WHOLESALE GRID'!HS9*'READ THIS FIRST'!$F$3)</f>
        <v>13.674548725514388</v>
      </c>
      <c r="JK137" s="63">
        <f>'WORKING WHOLESALE GRID'!HT9-('WORKING WHOLESALE GRID'!HT9*'READ THIS FIRST'!$F$3)</f>
        <v>15.346844780220923</v>
      </c>
      <c r="JL137" s="63">
        <f>'WORKING WHOLESALE GRID'!HU9-('WORKING WHOLESALE GRID'!HU9*'READ THIS FIRST'!$F$3)</f>
        <v>10.846844780220923</v>
      </c>
      <c r="JM137" s="63">
        <f>'WORKING WHOLESALE GRID'!HV9-('WORKING WHOLESALE GRID'!HV9*'READ THIS FIRST'!$F$3)</f>
        <v>12.254992436935574</v>
      </c>
      <c r="JN137" s="63">
        <f>'WORKING WHOLESALE GRID'!HW9-('WORKING WHOLESALE GRID'!HW9*'READ THIS FIRST'!$F$3)</f>
        <v>13.674548725514388</v>
      </c>
      <c r="JO137" s="63">
        <f>'WORKING WHOLESALE GRID'!HX9-('WORKING WHOLESALE GRID'!HX9*'READ THIS FIRST'!$F$3)</f>
        <v>15.105834645957355</v>
      </c>
      <c r="JP137" s="63">
        <f>'WORKING WHOLESALE GRID'!HY9-('WORKING WHOLESALE GRID'!HY9*'READ THIS FIRST'!$F$3)</f>
        <v>16.754992436935574</v>
      </c>
      <c r="JQ137" s="63">
        <f>'WORKING WHOLESALE GRID'!HZ9-('WORKING WHOLESALE GRID'!HZ9*'READ THIS FIRST'!$F$3)</f>
        <v>12.254992436935574</v>
      </c>
      <c r="JR137" s="63">
        <f>'WORKING WHOLESALE GRID'!IA9-('WORKING WHOLESALE GRID'!IA9*'READ THIS FIRST'!$F$3)</f>
        <v>13.674548725514388</v>
      </c>
      <c r="JS137" s="63">
        <f>'WORKING WHOLESALE GRID'!IB9-('WORKING WHOLESALE GRID'!IB9*'READ THIS FIRST'!$F$3)</f>
        <v>15.105834645957355</v>
      </c>
      <c r="JT137" s="63">
        <f>'WORKING WHOLESALE GRID'!IC9-('WORKING WHOLESALE GRID'!IC9*'READ THIS FIRST'!$F$3)</f>
        <v>16.37879095521934</v>
      </c>
      <c r="JU137" s="63">
        <f>'WORKING WHOLESALE GRID'!ID9-('WORKING WHOLESALE GRID'!ID9*'READ THIS FIRST'!$F$3)</f>
        <v>18.174548725514388</v>
      </c>
      <c r="JV137" s="63">
        <f>'WORKING WHOLESALE GRID'!IE9-('WORKING WHOLESALE GRID'!IE9*'READ THIS FIRST'!$F$3)</f>
        <v>13.674548725514388</v>
      </c>
      <c r="JW137" s="63">
        <f>'WORKING WHOLESALE GRID'!IF9-('WORKING WHOLESALE GRID'!IF9*'READ THIS FIRST'!$F$3)</f>
        <v>15.105834645957355</v>
      </c>
      <c r="JX137" s="63">
        <f>'WORKING WHOLESALE GRID'!IG9-('WORKING WHOLESALE GRID'!IG9*'READ THIS FIRST'!$F$3)</f>
        <v>16.37879095521934</v>
      </c>
      <c r="JY137" s="63">
        <f>'WORKING WHOLESALE GRID'!IH9-('WORKING WHOLESALE GRID'!IH9*'READ THIS FIRST'!$F$3)</f>
        <v>17.66174726448132</v>
      </c>
      <c r="JZ137" s="63">
        <f>'WORKING WHOLESALE GRID'!II9-('WORKING WHOLESALE GRID'!II9*'READ THIS FIRST'!$F$3)</f>
        <v>19.605834645957358</v>
      </c>
      <c r="KA137" s="63">
        <f>'WORKING WHOLESALE GRID'!IJ9-('WORKING WHOLESALE GRID'!IJ9*'READ THIS FIRST'!$F$3)</f>
        <v>15.105834645957355</v>
      </c>
      <c r="KB137" s="63">
        <f>'WORKING WHOLESALE GRID'!IK9-('WORKING WHOLESALE GRID'!IK9*'READ THIS FIRST'!$F$3)</f>
        <v>16.37879095521934</v>
      </c>
      <c r="KC137" s="63">
        <f>'WORKING WHOLESALE GRID'!IL9-('WORKING WHOLESALE GRID'!IL9*'READ THIS FIRST'!$F$3)</f>
        <v>17.66174726448132</v>
      </c>
      <c r="KD137" s="63">
        <f>'WORKING WHOLESALE GRID'!IM9-('WORKING WHOLESALE GRID'!IM9*'READ THIS FIRST'!$F$3)</f>
        <v>18.954703573743302</v>
      </c>
      <c r="KE137" s="63">
        <f>'WORKING WHOLESALE GRID'!IN9-('WORKING WHOLESALE GRID'!IN9*'READ THIS FIRST'!$F$3)</f>
        <v>20.87879095521934</v>
      </c>
      <c r="KF137" s="63">
        <f>'WORKING WHOLESALE GRID'!IO9-('WORKING WHOLESALE GRID'!IO9*'READ THIS FIRST'!$F$3)</f>
        <v>16.37879095521934</v>
      </c>
      <c r="KG137" s="63">
        <f>'WORKING WHOLESALE GRID'!IP9-('WORKING WHOLESALE GRID'!IP9*'READ THIS FIRST'!$F$3)</f>
        <v>17.66174726448132</v>
      </c>
      <c r="KH137" s="63">
        <f>'WORKING WHOLESALE GRID'!IQ9-('WORKING WHOLESALE GRID'!IQ9*'READ THIS FIRST'!$F$3)</f>
        <v>18.954703573743302</v>
      </c>
      <c r="KI137" s="63">
        <f>'WORKING WHOLESALE GRID'!IR9-('WORKING WHOLESALE GRID'!IR9*'READ THIS FIRST'!$F$3)</f>
        <v>20.257659883005289</v>
      </c>
      <c r="KJ137" s="63">
        <f>'WORKING WHOLESALE GRID'!IS9-('WORKING WHOLESALE GRID'!IS9*'READ THIS FIRST'!$F$3)</f>
        <v>22.16174726448132</v>
      </c>
      <c r="KK137" s="63">
        <f>'WORKING WHOLESALE GRID'!IT9-('WORKING WHOLESALE GRID'!IT9*'READ THIS FIRST'!$F$3)</f>
        <v>17.66174726448132</v>
      </c>
      <c r="KL137" s="63">
        <f>'WORKING WHOLESALE GRID'!IU9-('WORKING WHOLESALE GRID'!IU9*'READ THIS FIRST'!$F$3)</f>
        <v>18.954703573743302</v>
      </c>
      <c r="KM137" s="63">
        <f>'WORKING WHOLESALE GRID'!IV9-('WORKING WHOLESALE GRID'!IV9*'READ THIS FIRST'!$F$3)</f>
        <v>20.257659883005289</v>
      </c>
      <c r="KN137" s="63"/>
      <c r="KO137" s="63">
        <f>'WORKING WHOLESALE GRID'!IX9-('WORKING WHOLESALE GRID'!IX9*'READ THIS FIRST'!$F$3)</f>
        <v>23.454703573743302</v>
      </c>
      <c r="KP137" s="23"/>
      <c r="KQ137" s="23"/>
      <c r="KR137" s="23"/>
      <c r="KS137" s="3">
        <v>1</v>
      </c>
      <c r="KT137" s="3">
        <v>1.6666666666666665</v>
      </c>
      <c r="KU137" s="3">
        <v>3.333333333333333</v>
      </c>
      <c r="KV137" s="3">
        <v>6.6666666666666661</v>
      </c>
      <c r="KW137" s="3">
        <v>7.5</v>
      </c>
    </row>
    <row r="138" spans="2:309" s="6" customFormat="1" ht="14.5" hidden="1" customHeight="1" x14ac:dyDescent="0.35">
      <c r="B138" s="557"/>
      <c r="C138" s="24">
        <v>100</v>
      </c>
      <c r="D138" s="25"/>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63">
        <f>'WORKING WHOLESALE GRID'!D10-('WORKING WHOLESALE GRID'!D10*'READ THIS FIRST'!$F$3)</f>
        <v>1.6037505178023737</v>
      </c>
      <c r="AV138" s="63">
        <f>'WORKING WHOLESALE GRID'!E10-('WORKING WHOLESALE GRID'!E10*'READ THIS FIRST'!$F$3)</f>
        <v>2.0423432277005853</v>
      </c>
      <c r="AW138" s="63">
        <f>'WORKING WHOLESALE GRID'!F10-('WORKING WHOLESALE GRID'!F10*'READ THIS FIRST'!$F$3)</f>
        <v>2.4797042138750678</v>
      </c>
      <c r="AX138" s="63">
        <f>'WORKING WHOLESALE GRID'!G10-('WORKING WHOLESALE GRID'!G10*'READ THIS FIRST'!$F$3)</f>
        <v>2.9265179763258207</v>
      </c>
      <c r="AY138" s="63">
        <f>'WORKING WHOLESALE GRID'!H10-('WORKING WHOLESALE GRID'!H10*'READ THIS FIRST'!$F$3)</f>
        <v>2.5423432277005853</v>
      </c>
      <c r="AZ138" s="63"/>
      <c r="BA138" s="63">
        <f>'WORKING WHOLESALE GRID'!J10-('WORKING WHOLESALE GRID'!J10*'READ THIS FIRST'!$F$3)</f>
        <v>2.0423432277005853</v>
      </c>
      <c r="BB138" s="63">
        <f>'WORKING WHOLESALE GRID'!K10-('WORKING WHOLESALE GRID'!K10*'READ THIS FIRST'!$F$3)</f>
        <v>2.4797042138750678</v>
      </c>
      <c r="BC138" s="63">
        <f>'WORKING WHOLESALE GRID'!L10-('WORKING WHOLESALE GRID'!L10*'READ THIS FIRST'!$F$3)</f>
        <v>2.9265179763258207</v>
      </c>
      <c r="BD138" s="63">
        <f>'WORKING WHOLESALE GRID'!M10-('WORKING WHOLESALE GRID'!M10*'READ THIS FIRST'!$F$3)</f>
        <v>3.377455015052846</v>
      </c>
      <c r="BE138" s="63">
        <f>'WORKING WHOLESALE GRID'!N10-('WORKING WHOLESALE GRID'!N10*'READ THIS FIRST'!$F$3)</f>
        <v>2.9797042138750678</v>
      </c>
      <c r="BF138" s="63">
        <f>'WORKING WHOLESALE GRID'!O10-('WORKING WHOLESALE GRID'!O10*'READ THIS FIRST'!$F$3)</f>
        <v>2.4797042138750678</v>
      </c>
      <c r="BG138" s="63">
        <f>'WORKING WHOLESALE GRID'!P10-('WORKING WHOLESALE GRID'!P10*'READ THIS FIRST'!$F$3)</f>
        <v>2.9265179763258207</v>
      </c>
      <c r="BH138" s="63">
        <f>'WORKING WHOLESALE GRID'!Q10-('WORKING WHOLESALE GRID'!Q10*'READ THIS FIRST'!$F$3)</f>
        <v>3.377455015052846</v>
      </c>
      <c r="BI138" s="63">
        <f>'WORKING WHOLESALE GRID'!R10-('WORKING WHOLESALE GRID'!R10*'READ THIS FIRST'!$F$3)</f>
        <v>3.8270838300561412</v>
      </c>
      <c r="BJ138" s="63">
        <f>'WORKING WHOLESALE GRID'!S10-('WORKING WHOLESALE GRID'!S10*'READ THIS FIRST'!$F$3)</f>
        <v>3.4265179763258207</v>
      </c>
      <c r="BK138" s="63">
        <f>'WORKING WHOLESALE GRID'!T10-('WORKING WHOLESALE GRID'!T10*'READ THIS FIRST'!$F$3)</f>
        <v>2.9265179763258207</v>
      </c>
      <c r="BL138" s="63">
        <f>'WORKING WHOLESALE GRID'!U10-('WORKING WHOLESALE GRID'!U10*'READ THIS FIRST'!$F$3)</f>
        <v>3.377455015052846</v>
      </c>
      <c r="BM138" s="63">
        <f>'WORKING WHOLESALE GRID'!V10-('WORKING WHOLESALE GRID'!V10*'READ THIS FIRST'!$F$3)</f>
        <v>3.8270838300561412</v>
      </c>
      <c r="BN138" s="63">
        <f>'WORKING WHOLESALE GRID'!W10-('WORKING WHOLESALE GRID'!W10*'READ THIS FIRST'!$F$3)</f>
        <v>4.2862419213357068</v>
      </c>
      <c r="BO138" s="63">
        <f>'WORKING WHOLESALE GRID'!X10-('WORKING WHOLESALE GRID'!X10*'READ THIS FIRST'!$F$3)</f>
        <v>3.877455015052846</v>
      </c>
      <c r="BP138" s="63">
        <f>'WORKING WHOLESALE GRID'!Y10-('WORKING WHOLESALE GRID'!Y10*'READ THIS FIRST'!$F$3)</f>
        <v>3.377455015052846</v>
      </c>
      <c r="BQ138" s="63">
        <f>'WORKING WHOLESALE GRID'!Z10-('WORKING WHOLESALE GRID'!Z10*'READ THIS FIRST'!$F$3)</f>
        <v>3.8270838300561412</v>
      </c>
      <c r="BR138" s="63">
        <f>'WORKING WHOLESALE GRID'!AA10-('WORKING WHOLESALE GRID'!AA10*'READ THIS FIRST'!$F$3)</f>
        <v>4.2862419213357068</v>
      </c>
      <c r="BS138" s="63">
        <f>'WORKING WHOLESALE GRID'!AB10-('WORKING WHOLESALE GRID'!AB10*'READ THIS FIRST'!$F$3)</f>
        <v>4.7495232888915444</v>
      </c>
      <c r="BT138" s="63">
        <f>'WORKING WHOLESALE GRID'!AC10-('WORKING WHOLESALE GRID'!AC10*'READ THIS FIRST'!$F$3)</f>
        <v>4.3270838300561412</v>
      </c>
      <c r="BU138" s="63">
        <f>'WORKING WHOLESALE GRID'!AD10-('WORKING WHOLESALE GRID'!AD10*'READ THIS FIRST'!$F$3)</f>
        <v>3.8270838300561412</v>
      </c>
      <c r="BV138" s="63">
        <f>'WORKING WHOLESALE GRID'!AE10-('WORKING WHOLESALE GRID'!AE10*'READ THIS FIRST'!$F$3)</f>
        <v>4.2862419213357068</v>
      </c>
      <c r="BW138" s="63">
        <f>'WORKING WHOLESALE GRID'!AF10-('WORKING WHOLESALE GRID'!AF10*'READ THIS FIRST'!$F$3)</f>
        <v>4.7495232888915444</v>
      </c>
      <c r="BX138" s="63">
        <f>'WORKING WHOLESALE GRID'!AG10-('WORKING WHOLESALE GRID'!AG10*'READ THIS FIRST'!$F$3)</f>
        <v>5.2576140948863888</v>
      </c>
      <c r="BY138" s="63">
        <f>'WORKING WHOLESALE GRID'!AH10-('WORKING WHOLESALE GRID'!AH10*'READ THIS FIRST'!$F$3)</f>
        <v>4.7862419213357068</v>
      </c>
      <c r="BZ138" s="63">
        <f>'WORKING WHOLESALE GRID'!AI10-('WORKING WHOLESALE GRID'!AI10*'READ THIS FIRST'!$F$3)</f>
        <v>4.2862419213357068</v>
      </c>
      <c r="CA138" s="63">
        <f>'WORKING WHOLESALE GRID'!AJ10-('WORKING WHOLESALE GRID'!AJ10*'READ THIS FIRST'!$F$3)</f>
        <v>4.7495232888915444</v>
      </c>
      <c r="CB138" s="63">
        <f>'WORKING WHOLESALE GRID'!AK10-('WORKING WHOLESALE GRID'!AK10*'READ THIS FIRST'!$F$3)</f>
        <v>5.2576140948863888</v>
      </c>
      <c r="CC138" s="63">
        <f>'WORKING WHOLESALE GRID'!AL10-('WORKING WHOLESALE GRID'!AL10*'READ THIS FIRST'!$F$3)</f>
        <v>5.7702049008812342</v>
      </c>
      <c r="CD138" s="63">
        <f>'WORKING WHOLESALE GRID'!AM10-('WORKING WHOLESALE GRID'!AM10*'READ THIS FIRST'!$F$3)</f>
        <v>5.2495232888915444</v>
      </c>
      <c r="CE138" s="63">
        <f>'WORKING WHOLESALE GRID'!AN10-('WORKING WHOLESALE GRID'!AN10*'READ THIS FIRST'!$F$3)</f>
        <v>4.7495232888915444</v>
      </c>
      <c r="CF138" s="63">
        <f>'WORKING WHOLESALE GRID'!AO10-('WORKING WHOLESALE GRID'!AO10*'READ THIS FIRST'!$F$3)</f>
        <v>5.2576140948863888</v>
      </c>
      <c r="CG138" s="63">
        <f>'WORKING WHOLESALE GRID'!AP10-('WORKING WHOLESALE GRID'!AP10*'READ THIS FIRST'!$F$3)</f>
        <v>5.7702049008812342</v>
      </c>
      <c r="CH138" s="63">
        <f>'WORKING WHOLESALE GRID'!AQ10-('WORKING WHOLESALE GRID'!AQ10*'READ THIS FIRST'!$F$3)</f>
        <v>6.287295706876078</v>
      </c>
      <c r="CI138" s="63">
        <f>'WORKING WHOLESALE GRID'!AR10-('WORKING WHOLESALE GRID'!AR10*'READ THIS FIRST'!$F$3)</f>
        <v>5.7576140948863888</v>
      </c>
      <c r="CJ138" s="63">
        <f>'WORKING WHOLESALE GRID'!AS10-('WORKING WHOLESALE GRID'!AS10*'READ THIS FIRST'!$F$3)</f>
        <v>5.2576140948863888</v>
      </c>
      <c r="CK138" s="63">
        <f>'WORKING WHOLESALE GRID'!AT10-('WORKING WHOLESALE GRID'!AT10*'READ THIS FIRST'!$F$3)</f>
        <v>5.7702049008812342</v>
      </c>
      <c r="CL138" s="63">
        <f>'WORKING WHOLESALE GRID'!AU10-('WORKING WHOLESALE GRID'!AU10*'READ THIS FIRST'!$F$3)</f>
        <v>6.287295706876078</v>
      </c>
      <c r="CM138" s="63">
        <f>'WORKING WHOLESALE GRID'!AV10-('WORKING WHOLESALE GRID'!AV10*'READ THIS FIRST'!$F$3)</f>
        <v>6.8088865128709237</v>
      </c>
      <c r="CN138" s="63">
        <f>'WORKING WHOLESALE GRID'!AW10-('WORKING WHOLESALE GRID'!AW10*'READ THIS FIRST'!$F$3)</f>
        <v>6.2702049008812351</v>
      </c>
      <c r="CO138" s="63">
        <f>'WORKING WHOLESALE GRID'!AX10-('WORKING WHOLESALE GRID'!AX10*'READ THIS FIRST'!$F$3)</f>
        <v>5.7702049008812342</v>
      </c>
      <c r="CP138" s="63">
        <f>'WORKING WHOLESALE GRID'!AY10-('WORKING WHOLESALE GRID'!AY10*'READ THIS FIRST'!$F$3)</f>
        <v>6.287295706876078</v>
      </c>
      <c r="CQ138" s="63">
        <f>'WORKING WHOLESALE GRID'!AZ10-('WORKING WHOLESALE GRID'!AZ10*'READ THIS FIRST'!$F$3)</f>
        <v>6.8088865128709237</v>
      </c>
      <c r="CR138" s="63"/>
      <c r="CS138" s="63">
        <f>'WORKING WHOLESALE GRID'!BB10-('WORKING WHOLESALE GRID'!BB10*'READ THIS FIRST'!$F$3)</f>
        <v>6.9872957068760773</v>
      </c>
      <c r="CT138" s="63">
        <f>'WORKING WHOLESALE GRID'!BC10-('WORKING WHOLESALE GRID'!BC10*'READ THIS FIRST'!$F$3)</f>
        <v>1.6796487178023733</v>
      </c>
      <c r="CU138" s="63">
        <f>'WORKING WHOLESALE GRID'!BD10-('WORKING WHOLESALE GRID'!BD10*'READ THIS FIRST'!$F$3)</f>
        <v>2.1265339541428925</v>
      </c>
      <c r="CV138" s="63">
        <f>'WORKING WHOLESALE GRID'!BE10-('WORKING WHOLESALE GRID'!BE10*'READ THIS FIRST'!$F$3)</f>
        <v>2.5760118292596825</v>
      </c>
      <c r="CW138" s="63">
        <f>'WORKING WHOLESALE GRID'!BF10-('WORKING WHOLESALE GRID'!BF10*'READ THIS FIRST'!$F$3)</f>
        <v>3.0331708681527445</v>
      </c>
      <c r="CX138" s="63">
        <f>'WORKING WHOLESALE GRID'!BG10-('WORKING WHOLESALE GRID'!BG10*'READ THIS FIRST'!$F$3)</f>
        <v>3.0265339541428924</v>
      </c>
      <c r="CY138" s="63"/>
      <c r="CZ138" s="63">
        <f>'WORKING WHOLESALE GRID'!BI10-('WORKING WHOLESALE GRID'!BI10*'READ THIS FIRST'!$F$3)</f>
        <v>2.1265339541428925</v>
      </c>
      <c r="DA138" s="63">
        <f>'WORKING WHOLESALE GRID'!BJ10-('WORKING WHOLESALE GRID'!BJ10*'READ THIS FIRST'!$F$3)</f>
        <v>2.5760118292596825</v>
      </c>
      <c r="DB138" s="63">
        <f>'WORKING WHOLESALE GRID'!BK10-('WORKING WHOLESALE GRID'!BK10*'READ THIS FIRST'!$F$3)</f>
        <v>3.0331708681527445</v>
      </c>
      <c r="DC138" s="63">
        <f>'WORKING WHOLESALE GRID'!BL10-('WORKING WHOLESALE GRID'!BL10*'READ THIS FIRST'!$F$3)</f>
        <v>3.4945468958220767</v>
      </c>
      <c r="DD138" s="63">
        <f>'WORKING WHOLESALE GRID'!BM10-('WORKING WHOLESALE GRID'!BM10*'READ THIS FIRST'!$F$3)</f>
        <v>3.4760118292596829</v>
      </c>
      <c r="DE138" s="63">
        <f>'WORKING WHOLESALE GRID'!BN10-('WORKING WHOLESALE GRID'!BN10*'READ THIS FIRST'!$F$3)</f>
        <v>2.5760118292596825</v>
      </c>
      <c r="DF138" s="63">
        <f>'WORKING WHOLESALE GRID'!BO10-('WORKING WHOLESALE GRID'!BO10*'READ THIS FIRST'!$F$3)</f>
        <v>3.0331708681527445</v>
      </c>
      <c r="DG138" s="63">
        <f>'WORKING WHOLESALE GRID'!BP10-('WORKING WHOLESALE GRID'!BP10*'READ THIS FIRST'!$F$3)</f>
        <v>3.4945468958220767</v>
      </c>
      <c r="DH138" s="63">
        <f>'WORKING WHOLESALE GRID'!BQ10-('WORKING WHOLESALE GRID'!BQ10*'READ THIS FIRST'!$F$3)</f>
        <v>3.9566094372676806</v>
      </c>
      <c r="DI138" s="63">
        <f>'WORKING WHOLESALE GRID'!BR10-('WORKING WHOLESALE GRID'!BR10*'READ THIS FIRST'!$F$3)</f>
        <v>3.9331708681527444</v>
      </c>
      <c r="DJ138" s="63">
        <f>'WORKING WHOLESALE GRID'!BS10-('WORKING WHOLESALE GRID'!BS10*'READ THIS FIRST'!$F$3)</f>
        <v>3.0331708681527445</v>
      </c>
      <c r="DK138" s="63">
        <f>'WORKING WHOLESALE GRID'!BT10-('WORKING WHOLESALE GRID'!BT10*'READ THIS FIRST'!$F$3)</f>
        <v>3.4945468958220767</v>
      </c>
      <c r="DL138" s="63">
        <f>'WORKING WHOLESALE GRID'!BU10-('WORKING WHOLESALE GRID'!BU10*'READ THIS FIRST'!$F$3)</f>
        <v>3.9566094372676806</v>
      </c>
      <c r="DM138" s="63">
        <f>'WORKING WHOLESALE GRID'!BV10-('WORKING WHOLESALE GRID'!BV10*'READ THIS FIRST'!$F$3)</f>
        <v>4.4244929174895535</v>
      </c>
      <c r="DN138" s="63">
        <f>'WORKING WHOLESALE GRID'!BW10-('WORKING WHOLESALE GRID'!BW10*'READ THIS FIRST'!$F$3)</f>
        <v>4.3945468958220761</v>
      </c>
      <c r="DO138" s="63">
        <f>'WORKING WHOLESALE GRID'!BX10-('WORKING WHOLESALE GRID'!BX10*'READ THIS FIRST'!$F$3)</f>
        <v>3.4945468958220767</v>
      </c>
      <c r="DP138" s="63">
        <f>'WORKING WHOLESALE GRID'!BY10-('WORKING WHOLESALE GRID'!BY10*'READ THIS FIRST'!$F$3)</f>
        <v>3.9566094372676806</v>
      </c>
      <c r="DQ138" s="63">
        <f>'WORKING WHOLESALE GRID'!BZ10-('WORKING WHOLESALE GRID'!BZ10*'READ THIS FIRST'!$F$3)</f>
        <v>4.4244929174895535</v>
      </c>
      <c r="DR138" s="63">
        <f>'WORKING WHOLESALE GRID'!CA10-('WORKING WHOLESALE GRID'!CA10*'READ THIS FIRST'!$F$3)</f>
        <v>4.8984944114876985</v>
      </c>
      <c r="DS138" s="63">
        <f>'WORKING WHOLESALE GRID'!CB10-('WORKING WHOLESALE GRID'!CB10*'READ THIS FIRST'!$F$3)</f>
        <v>4.8566094372676805</v>
      </c>
      <c r="DT138" s="63">
        <f>'WORKING WHOLESALE GRID'!CC10-('WORKING WHOLESALE GRID'!CC10*'READ THIS FIRST'!$F$3)</f>
        <v>3.9566094372676806</v>
      </c>
      <c r="DU138" s="63">
        <f>'WORKING WHOLESALE GRID'!CD10-('WORKING WHOLESALE GRID'!CD10*'READ THIS FIRST'!$F$3)</f>
        <v>4.4244929174895535</v>
      </c>
      <c r="DV138" s="63">
        <f>'WORKING WHOLESALE GRID'!CE10-('WORKING WHOLESALE GRID'!CE10*'READ THIS FIRST'!$F$3)</f>
        <v>4.8984944114876985</v>
      </c>
      <c r="DW138" s="63">
        <f>'WORKING WHOLESALE GRID'!CF10-('WORKING WHOLESALE GRID'!CF10*'READ THIS FIRST'!$F$3)</f>
        <v>5.407278106424851</v>
      </c>
      <c r="DX138" s="63">
        <f>'WORKING WHOLESALE GRID'!CG10-('WORKING WHOLESALE GRID'!CG10*'READ THIS FIRST'!$F$3)</f>
        <v>5.3244929174895539</v>
      </c>
      <c r="DY138" s="63">
        <f>'WORKING WHOLESALE GRID'!CH10-('WORKING WHOLESALE GRID'!CH10*'READ THIS FIRST'!$F$3)</f>
        <v>4.4244929174895535</v>
      </c>
      <c r="DZ138" s="63">
        <f>'WORKING WHOLESALE GRID'!CI10-('WORKING WHOLESALE GRID'!CI10*'READ THIS FIRST'!$F$3)</f>
        <v>4.8984944114876985</v>
      </c>
      <c r="EA138" s="63">
        <f>'WORKING WHOLESALE GRID'!CJ10-('WORKING WHOLESALE GRID'!CJ10*'READ THIS FIRST'!$F$3)</f>
        <v>5.407278106424851</v>
      </c>
      <c r="EB138" s="63">
        <f>'WORKING WHOLESALE GRID'!CK10-('WORKING WHOLESALE GRID'!CK10*'READ THIS FIRST'!$F$3)</f>
        <v>5.9205618013620036</v>
      </c>
      <c r="EC138" s="63">
        <f>'WORKING WHOLESALE GRID'!CL10-('WORKING WHOLESALE GRID'!CL10*'READ THIS FIRST'!$F$3)</f>
        <v>5.798494411487698</v>
      </c>
      <c r="ED138" s="63">
        <f>'WORKING WHOLESALE GRID'!CM10-('WORKING WHOLESALE GRID'!CM10*'READ THIS FIRST'!$F$3)</f>
        <v>4.8984944114876985</v>
      </c>
      <c r="EE138" s="63">
        <f>'WORKING WHOLESALE GRID'!CN10-('WORKING WHOLESALE GRID'!CN10*'READ THIS FIRST'!$F$3)</f>
        <v>5.407278106424851</v>
      </c>
      <c r="EF138" s="63">
        <f>'WORKING WHOLESALE GRID'!CO10-('WORKING WHOLESALE GRID'!CO10*'READ THIS FIRST'!$F$3)</f>
        <v>5.9205618013620036</v>
      </c>
      <c r="EG138" s="63">
        <f>'WORKING WHOLESALE GRID'!CP10-('WORKING WHOLESALE GRID'!CP10*'READ THIS FIRST'!$F$3)</f>
        <v>6.4383454962991564</v>
      </c>
      <c r="EH138" s="63">
        <f>'WORKING WHOLESALE GRID'!CQ10-('WORKING WHOLESALE GRID'!CQ10*'READ THIS FIRST'!$F$3)</f>
        <v>6.3072781064248513</v>
      </c>
      <c r="EI138" s="63">
        <f>'WORKING WHOLESALE GRID'!CR10-('WORKING WHOLESALE GRID'!CR10*'READ THIS FIRST'!$F$3)</f>
        <v>5.407278106424851</v>
      </c>
      <c r="EJ138" s="63">
        <f>'WORKING WHOLESALE GRID'!CS10-('WORKING WHOLESALE GRID'!CS10*'READ THIS FIRST'!$F$3)</f>
        <v>5.9205618013620036</v>
      </c>
      <c r="EK138" s="63">
        <f>'WORKING WHOLESALE GRID'!CT10-('WORKING WHOLESALE GRID'!CT10*'READ THIS FIRST'!$F$3)</f>
        <v>6.4383454962991564</v>
      </c>
      <c r="EL138" s="63">
        <f>'WORKING WHOLESALE GRID'!CU10-('WORKING WHOLESALE GRID'!CU10*'READ THIS FIRST'!$F$3)</f>
        <v>6.9606291912363094</v>
      </c>
      <c r="EM138" s="63">
        <f>'WORKING WHOLESALE GRID'!CV10-('WORKING WHOLESALE GRID'!CV10*'READ THIS FIRST'!$F$3)</f>
        <v>6.820561801362004</v>
      </c>
      <c r="EN138" s="63">
        <f>'WORKING WHOLESALE GRID'!CW10-('WORKING WHOLESALE GRID'!CW10*'READ THIS FIRST'!$F$3)</f>
        <v>5.9205618013620036</v>
      </c>
      <c r="EO138" s="63">
        <f>'WORKING WHOLESALE GRID'!CX10-('WORKING WHOLESALE GRID'!CX10*'READ THIS FIRST'!$F$3)</f>
        <v>6.4383454962991564</v>
      </c>
      <c r="EP138" s="63">
        <f>'WORKING WHOLESALE GRID'!CY10-('WORKING WHOLESALE GRID'!CY10*'READ THIS FIRST'!$F$3)</f>
        <v>6.9606291912363094</v>
      </c>
      <c r="EQ138" s="63"/>
      <c r="ER138" s="63">
        <f>'WORKING WHOLESALE GRID'!DA10-('WORKING WHOLESALE GRID'!DA10*'READ THIS FIRST'!$F$3)</f>
        <v>7.3383454962991568</v>
      </c>
      <c r="ES138" s="63">
        <f>'WORKING WHOLESALE GRID'!DB10-('WORKING WHOLESALE GRID'!DB10*'READ THIS FIRST'!$F$3)</f>
        <v>1.820602517802373</v>
      </c>
      <c r="ET138" s="63">
        <f>'WORKING WHOLESALE GRID'!DC10-('WORKING WHOLESALE GRID'!DC10*'READ THIS FIRST'!$F$3)</f>
        <v>2.2828881603928926</v>
      </c>
      <c r="EU138" s="63">
        <f>'WORKING WHOLESALE GRID'!DD10-('WORKING WHOLESALE GRID'!DD10*'READ THIS FIRST'!$F$3)</f>
        <v>2.7548688292596832</v>
      </c>
      <c r="EV138" s="63">
        <f>'WORKING WHOLESALE GRID'!DE10-('WORKING WHOLESALE GRID'!DE10*'READ THIS FIRST'!$F$3)</f>
        <v>3.2312405244027449</v>
      </c>
      <c r="EW138" s="63">
        <f>'WORKING WHOLESALE GRID'!DF10-('WORKING WHOLESALE GRID'!DF10*'READ THIS FIRST'!$F$3)</f>
        <v>2.7828881603928921</v>
      </c>
      <c r="EX138" s="63"/>
      <c r="EY138" s="63">
        <f>'WORKING WHOLESALE GRID'!DH10-('WORKING WHOLESALE GRID'!DH10*'READ THIS FIRST'!$F$3)</f>
        <v>2.2828881603928926</v>
      </c>
      <c r="EZ138" s="63">
        <f>'WORKING WHOLESALE GRID'!DI10-('WORKING WHOLESALE GRID'!DI10*'READ THIS FIRST'!$F$3)</f>
        <v>2.7548688292596832</v>
      </c>
      <c r="FA138" s="63">
        <f>'WORKING WHOLESALE GRID'!DJ10-('WORKING WHOLESALE GRID'!DJ10*'READ THIS FIRST'!$F$3)</f>
        <v>3.2312405244027449</v>
      </c>
      <c r="FB138" s="63">
        <f>'WORKING WHOLESALE GRID'!DK10-('WORKING WHOLESALE GRID'!DK10*'READ THIS FIRST'!$F$3)</f>
        <v>3.7120032458220757</v>
      </c>
      <c r="FC138" s="63">
        <f>'WORKING WHOLESALE GRID'!DL10-('WORKING WHOLESALE GRID'!DL10*'READ THIS FIRST'!$F$3)</f>
        <v>4.5548688292596831</v>
      </c>
      <c r="FD138" s="63">
        <f>'WORKING WHOLESALE GRID'!DM10-('WORKING WHOLESALE GRID'!DM10*'READ THIS FIRST'!$F$3)</f>
        <v>2.7548688292596832</v>
      </c>
      <c r="FE138" s="63">
        <f>'WORKING WHOLESALE GRID'!DN10-('WORKING WHOLESALE GRID'!DN10*'READ THIS FIRST'!$F$3)</f>
        <v>3.2312405244027449</v>
      </c>
      <c r="FF138" s="63">
        <f>'WORKING WHOLESALE GRID'!DO10-('WORKING WHOLESALE GRID'!DO10*'READ THIS FIRST'!$F$3)</f>
        <v>3.7120032458220757</v>
      </c>
      <c r="FG138" s="63">
        <f>'WORKING WHOLESALE GRID'!DP10-('WORKING WHOLESALE GRID'!DP10*'READ THIS FIRST'!$F$3)</f>
        <v>4.1971569935176802</v>
      </c>
      <c r="FH138" s="63">
        <f>'WORKING WHOLESALE GRID'!DQ10-('WORKING WHOLESALE GRID'!DQ10*'READ THIS FIRST'!$F$3)</f>
        <v>5.0312405244027447</v>
      </c>
      <c r="FI138" s="63">
        <f>'WORKING WHOLESALE GRID'!DR10-('WORKING WHOLESALE GRID'!DR10*'READ THIS FIRST'!$F$3)</f>
        <v>3.2312405244027449</v>
      </c>
      <c r="FJ138" s="63">
        <f>'WORKING WHOLESALE GRID'!DS10-('WORKING WHOLESALE GRID'!DS10*'READ THIS FIRST'!$F$3)</f>
        <v>3.7120032458220757</v>
      </c>
      <c r="FK138" s="63">
        <f>'WORKING WHOLESALE GRID'!DT10-('WORKING WHOLESALE GRID'!DT10*'READ THIS FIRST'!$F$3)</f>
        <v>4.1971569935176802</v>
      </c>
      <c r="FL138" s="63">
        <f>'WORKING WHOLESALE GRID'!DU10-('WORKING WHOLESALE GRID'!DU10*'READ THIS FIRST'!$F$3)</f>
        <v>4.6812447674895541</v>
      </c>
      <c r="FM138" s="63">
        <f>'WORKING WHOLESALE GRID'!DV10-('WORKING WHOLESALE GRID'!DV10*'READ THIS FIRST'!$F$3)</f>
        <v>5.5120032458220756</v>
      </c>
      <c r="FN138" s="63">
        <f>'WORKING WHOLESALE GRID'!DW10-('WORKING WHOLESALE GRID'!DW10*'READ THIS FIRST'!$F$3)</f>
        <v>3.7120032458220757</v>
      </c>
      <c r="FO138" s="63">
        <f>'WORKING WHOLESALE GRID'!DX10-('WORKING WHOLESALE GRID'!DX10*'READ THIS FIRST'!$F$3)</f>
        <v>4.1971569935176802</v>
      </c>
      <c r="FP138" s="63">
        <f>'WORKING WHOLESALE GRID'!DY10-('WORKING WHOLESALE GRID'!DY10*'READ THIS FIRST'!$F$3)</f>
        <v>4.6812447674895541</v>
      </c>
      <c r="FQ138" s="63">
        <f>'WORKING WHOLESALE GRID'!DZ10-('WORKING WHOLESALE GRID'!DZ10*'READ THIS FIRST'!$F$3)</f>
        <v>5.1751550677377001</v>
      </c>
      <c r="FR138" s="63">
        <f>'WORKING WHOLESALE GRID'!EA10-('WORKING WHOLESALE GRID'!EA10*'READ THIS FIRST'!$F$3)</f>
        <v>5.9971569935176792</v>
      </c>
      <c r="FS138" s="63">
        <f>'WORKING WHOLESALE GRID'!EB10-('WORKING WHOLESALE GRID'!EB10*'READ THIS FIRST'!$F$3)</f>
        <v>4.1971569935176802</v>
      </c>
      <c r="FT138" s="63">
        <f>'WORKING WHOLESALE GRID'!EC10-('WORKING WHOLESALE GRID'!EC10*'READ THIS FIRST'!$F$3)</f>
        <v>4.6812447674895541</v>
      </c>
      <c r="FU138" s="63">
        <f>'WORKING WHOLESALE GRID'!ED10-('WORKING WHOLESALE GRID'!ED10*'READ THIS FIRST'!$F$3)</f>
        <v>5.1751550677377001</v>
      </c>
      <c r="FV138" s="63">
        <f>'WORKING WHOLESALE GRID'!EE10-('WORKING WHOLESALE GRID'!EE10*'READ THIS FIRST'!$F$3)</f>
        <v>5.6852255564248519</v>
      </c>
      <c r="FW138" s="63">
        <f>'WORKING WHOLESALE GRID'!EF10-('WORKING WHOLESALE GRID'!EF10*'READ THIS FIRST'!$F$3)</f>
        <v>6.481244767489553</v>
      </c>
      <c r="FX138" s="63">
        <f>'WORKING WHOLESALE GRID'!EG10-('WORKING WHOLESALE GRID'!EG10*'READ THIS FIRST'!$F$3)</f>
        <v>4.6812447674895541</v>
      </c>
      <c r="FY138" s="63">
        <f>'WORKING WHOLESALE GRID'!EH10-('WORKING WHOLESALE GRID'!EH10*'READ THIS FIRST'!$F$3)</f>
        <v>5.1751550677377001</v>
      </c>
      <c r="FZ138" s="63">
        <f>'WORKING WHOLESALE GRID'!EI10-('WORKING WHOLESALE GRID'!EI10*'READ THIS FIRST'!$F$3)</f>
        <v>5.6852255564248519</v>
      </c>
      <c r="GA138" s="63">
        <f>'WORKING WHOLESALE GRID'!EJ10-('WORKING WHOLESALE GRID'!EJ10*'READ THIS FIRST'!$F$3)</f>
        <v>6.199796045112004</v>
      </c>
      <c r="GB138" s="63">
        <f>'WORKING WHOLESALE GRID'!EK10-('WORKING WHOLESALE GRID'!EK10*'READ THIS FIRST'!$F$3)</f>
        <v>6.9751550677377008</v>
      </c>
      <c r="GC138" s="63">
        <f>'WORKING WHOLESALE GRID'!EL10-('WORKING WHOLESALE GRID'!EL10*'READ THIS FIRST'!$F$3)</f>
        <v>5.1751550677377001</v>
      </c>
      <c r="GD138" s="63">
        <f>'WORKING WHOLESALE GRID'!EM10-('WORKING WHOLESALE GRID'!EM10*'READ THIS FIRST'!$F$3)</f>
        <v>5.6852255564248519</v>
      </c>
      <c r="GE138" s="63">
        <f>'WORKING WHOLESALE GRID'!EN10-('WORKING WHOLESALE GRID'!EN10*'READ THIS FIRST'!$F$3)</f>
        <v>6.199796045112004</v>
      </c>
      <c r="GF138" s="63">
        <f>'WORKING WHOLESALE GRID'!EO10-('WORKING WHOLESALE GRID'!EO10*'READ THIS FIRST'!$F$3)</f>
        <v>6.7188665337991562</v>
      </c>
      <c r="GG138" s="63">
        <f>'WORKING WHOLESALE GRID'!EP10-('WORKING WHOLESALE GRID'!EP10*'READ THIS FIRST'!$F$3)</f>
        <v>7.4852255564248509</v>
      </c>
      <c r="GH138" s="63">
        <f>'WORKING WHOLESALE GRID'!EQ10-('WORKING WHOLESALE GRID'!EQ10*'READ THIS FIRST'!$F$3)</f>
        <v>5.6852255564248519</v>
      </c>
      <c r="GI138" s="63">
        <f>'WORKING WHOLESALE GRID'!ER10-('WORKING WHOLESALE GRID'!ER10*'READ THIS FIRST'!$F$3)</f>
        <v>6.199796045112004</v>
      </c>
      <c r="GJ138" s="63">
        <f>'WORKING WHOLESALE GRID'!ES10-('WORKING WHOLESALE GRID'!ES10*'READ THIS FIRST'!$F$3)</f>
        <v>6.7188665337991562</v>
      </c>
      <c r="GK138" s="63">
        <f>'WORKING WHOLESALE GRID'!ET10-('WORKING WHOLESALE GRID'!ET10*'READ THIS FIRST'!$F$3)</f>
        <v>7.2424370224863086</v>
      </c>
      <c r="GL138" s="63">
        <f>'WORKING WHOLESALE GRID'!EU10-('WORKING WHOLESALE GRID'!EU10*'READ THIS FIRST'!$F$3)</f>
        <v>7.9997960451120029</v>
      </c>
      <c r="GM138" s="63">
        <f>'WORKING WHOLESALE GRID'!EV10-('WORKING WHOLESALE GRID'!EV10*'READ THIS FIRST'!$F$3)</f>
        <v>6.199796045112004</v>
      </c>
      <c r="GN138" s="63">
        <f>'WORKING WHOLESALE GRID'!EW10-('WORKING WHOLESALE GRID'!EW10*'READ THIS FIRST'!$F$3)</f>
        <v>6.7188665337991562</v>
      </c>
      <c r="GO138" s="63">
        <f>'WORKING WHOLESALE GRID'!EX10-('WORKING WHOLESALE GRID'!EX10*'READ THIS FIRST'!$F$3)</f>
        <v>7.2424370224863086</v>
      </c>
      <c r="GP138" s="63"/>
      <c r="GQ138" s="63">
        <f>'WORKING WHOLESALE GRID'!EZ10-('WORKING WHOLESALE GRID'!EZ10*'READ THIS FIRST'!$F$3)</f>
        <v>8.5188665337991551</v>
      </c>
      <c r="GR138" s="63">
        <f>'WORKING WHOLESALE GRID'!FA10-('WORKING WHOLESALE GRID'!FA10*'READ THIS FIRST'!$F$3)</f>
        <v>2.8023831818181817</v>
      </c>
      <c r="GS138" s="63">
        <f>'WORKING WHOLESALE GRID'!FB10-('WORKING WHOLESALE GRID'!FB10*'READ THIS FIRST'!$F$3)</f>
        <v>3.4342267067307697</v>
      </c>
      <c r="GT138" s="63">
        <f>'WORKING WHOLESALE GRID'!FC10-('WORKING WHOLESALE GRID'!FC10*'READ THIS FIRST'!$F$3)</f>
        <v>4.0767126529720272</v>
      </c>
      <c r="GU138" s="63">
        <f>'WORKING WHOLESALE GRID'!FD10-('WORKING WHOLESALE GRID'!FD10*'READ THIS FIRST'!$F$3)</f>
        <v>4.7251610205419592</v>
      </c>
      <c r="GV138" s="63">
        <f>'WORKING WHOLESALE GRID'!FE10-('WORKING WHOLESALE GRID'!FE10*'READ THIS FIRST'!$F$3)</f>
        <v>7.0342267067307684</v>
      </c>
      <c r="GW138" s="63"/>
      <c r="GX138" s="63">
        <f>'WORKING WHOLESALE GRID'!FG10-('WORKING WHOLESALE GRID'!FG10*'READ THIS FIRST'!$F$3)</f>
        <v>3.4342267067307697</v>
      </c>
      <c r="GY138" s="63">
        <f>'WORKING WHOLESALE GRID'!FH10-('WORKING WHOLESALE GRID'!FH10*'READ THIS FIRST'!$F$3)</f>
        <v>4.0767126529720272</v>
      </c>
      <c r="GZ138" s="63">
        <f>'WORKING WHOLESALE GRID'!FI10-('WORKING WHOLESALE GRID'!FI10*'READ THIS FIRST'!$F$3)</f>
        <v>4.7251610205419592</v>
      </c>
      <c r="HA138" s="63">
        <f>'WORKING WHOLESALE GRID'!FJ10-('WORKING WHOLESALE GRID'!FJ10*'READ THIS FIRST'!$F$3)</f>
        <v>5.3795718094405593</v>
      </c>
      <c r="HB138" s="63">
        <f>'WORKING WHOLESALE GRID'!FK10-('WORKING WHOLESALE GRID'!FK10*'READ THIS FIRST'!$F$3)</f>
        <v>7.6767126529720269</v>
      </c>
      <c r="HC138" s="63">
        <f>'WORKING WHOLESALE GRID'!FL10-('WORKING WHOLESALE GRID'!FL10*'READ THIS FIRST'!$F$3)</f>
        <v>4.0767126529720272</v>
      </c>
      <c r="HD138" s="63">
        <f>'WORKING WHOLESALE GRID'!FM10-('WORKING WHOLESALE GRID'!FM10*'READ THIS FIRST'!$F$3)</f>
        <v>4.7251610205419592</v>
      </c>
      <c r="HE138" s="63">
        <f>'WORKING WHOLESALE GRID'!FN10-('WORKING WHOLESALE GRID'!FN10*'READ THIS FIRST'!$F$3)</f>
        <v>5.3795718094405593</v>
      </c>
      <c r="HF138" s="63">
        <f>'WORKING WHOLESALE GRID'!FO10-('WORKING WHOLESALE GRID'!FO10*'READ THIS FIRST'!$F$3)</f>
        <v>6.0351525196678342</v>
      </c>
      <c r="HG138" s="63">
        <f>'WORKING WHOLESALE GRID'!FP10-('WORKING WHOLESALE GRID'!FP10*'READ THIS FIRST'!$F$3)</f>
        <v>8.3251610205419588</v>
      </c>
      <c r="HH138" s="63">
        <f>'WORKING WHOLESALE GRID'!FQ10-('WORKING WHOLESALE GRID'!FQ10*'READ THIS FIRST'!$F$3)</f>
        <v>4.7251610205419592</v>
      </c>
      <c r="HI138" s="63">
        <f>'WORKING WHOLESALE GRID'!FR10-('WORKING WHOLESALE GRID'!FR10*'READ THIS FIRST'!$F$3)</f>
        <v>5.3795718094405593</v>
      </c>
      <c r="HJ138" s="63">
        <f>'WORKING WHOLESALE GRID'!FS10-('WORKING WHOLESALE GRID'!FS10*'READ THIS FIRST'!$F$3)</f>
        <v>6.0351525196678342</v>
      </c>
      <c r="HK138" s="63">
        <f>'WORKING WHOLESALE GRID'!FT10-('WORKING WHOLESALE GRID'!FT10*'READ THIS FIRST'!$F$3)</f>
        <v>6.7014656512237778</v>
      </c>
      <c r="HL138" s="63">
        <f>'WORKING WHOLESALE GRID'!FU10-('WORKING WHOLESALE GRID'!FU10*'READ THIS FIRST'!$F$3)</f>
        <v>8.979571809440559</v>
      </c>
      <c r="HM138" s="63">
        <f>'WORKING WHOLESALE GRID'!FV10-('WORKING WHOLESALE GRID'!FV10*'READ THIS FIRST'!$F$3)</f>
        <v>5.3795718094405593</v>
      </c>
      <c r="HN138" s="63">
        <f>'WORKING WHOLESALE GRID'!FW10-('WORKING WHOLESALE GRID'!FW10*'READ THIS FIRST'!$F$3)</f>
        <v>6.0351525196678342</v>
      </c>
      <c r="HO138" s="63">
        <f>'WORKING WHOLESALE GRID'!FX10-('WORKING WHOLESALE GRID'!FX10*'READ THIS FIRST'!$F$3)</f>
        <v>6.7014656512237778</v>
      </c>
      <c r="HP138" s="63">
        <f>'WORKING WHOLESALE GRID'!FY10-('WORKING WHOLESALE GRID'!FY10*'READ THIS FIRST'!$F$3)</f>
        <v>7.3689037041083933</v>
      </c>
      <c r="HQ138" s="63">
        <f>'WORKING WHOLESALE GRID'!FZ10-('WORKING WHOLESALE GRID'!FZ10*'READ THIS FIRST'!$F$3)</f>
        <v>9.6351525196678338</v>
      </c>
      <c r="HR138" s="63">
        <f>'WORKING WHOLESALE GRID'!GA10-('WORKING WHOLESALE GRID'!GA10*'READ THIS FIRST'!$F$3)</f>
        <v>6.0351525196678342</v>
      </c>
      <c r="HS138" s="63">
        <f>'WORKING WHOLESALE GRID'!GB10-('WORKING WHOLESALE GRID'!GB10*'READ THIS FIRST'!$F$3)</f>
        <v>6.7014656512237778</v>
      </c>
      <c r="HT138" s="63">
        <f>'WORKING WHOLESALE GRID'!GC10-('WORKING WHOLESALE GRID'!GC10*'READ THIS FIRST'!$F$3)</f>
        <v>7.3689037041083933</v>
      </c>
      <c r="HU138" s="63">
        <f>'WORKING WHOLESALE GRID'!GD10-('WORKING WHOLESALE GRID'!GD10*'READ THIS FIRST'!$F$3)</f>
        <v>7.8891776748251754</v>
      </c>
      <c r="HV138" s="63">
        <f>'WORKING WHOLESALE GRID'!GE10-('WORKING WHOLESALE GRID'!GE10*'READ THIS FIRST'!$F$3)</f>
        <v>10.301465651223776</v>
      </c>
      <c r="HW138" s="63">
        <f>'WORKING WHOLESALE GRID'!GF10-('WORKING WHOLESALE GRID'!GF10*'READ THIS FIRST'!$F$3)</f>
        <v>6.7014656512237778</v>
      </c>
      <c r="HX138" s="63">
        <f>'WORKING WHOLESALE GRID'!GG10-('WORKING WHOLESALE GRID'!GG10*'READ THIS FIRST'!$F$3)</f>
        <v>7.3689037041083933</v>
      </c>
      <c r="HY138" s="63">
        <f>'WORKING WHOLESALE GRID'!GH10-('WORKING WHOLESALE GRID'!GH10*'READ THIS FIRST'!$F$3)</f>
        <v>7.8891776748251754</v>
      </c>
      <c r="HZ138" s="63">
        <f>'WORKING WHOLESALE GRID'!GI10-('WORKING WHOLESALE GRID'!GI10*'READ THIS FIRST'!$F$3)</f>
        <v>8.4139516455419603</v>
      </c>
      <c r="IA138" s="63">
        <f>'WORKING WHOLESALE GRID'!GJ10-('WORKING WHOLESALE GRID'!GJ10*'READ THIS FIRST'!$F$3)</f>
        <v>10.968903704108392</v>
      </c>
      <c r="IB138" s="63">
        <f>'WORKING WHOLESALE GRID'!GK10-('WORKING WHOLESALE GRID'!GK10*'READ THIS FIRST'!$F$3)</f>
        <v>7.3689037041083933</v>
      </c>
      <c r="IC138" s="63">
        <f>'WORKING WHOLESALE GRID'!GL10-('WORKING WHOLESALE GRID'!GL10*'READ THIS FIRST'!$F$3)</f>
        <v>7.8891776748251754</v>
      </c>
      <c r="ID138" s="63">
        <f>'WORKING WHOLESALE GRID'!GM10-('WORKING WHOLESALE GRID'!GM10*'READ THIS FIRST'!$F$3)</f>
        <v>8.4139516455419603</v>
      </c>
      <c r="IE138" s="63">
        <f>'WORKING WHOLESALE GRID'!GN10-('WORKING WHOLESALE GRID'!GN10*'READ THIS FIRST'!$F$3)</f>
        <v>8.9432256162587436</v>
      </c>
      <c r="IF138" s="63">
        <f>'WORKING WHOLESALE GRID'!GO10-('WORKING WHOLESALE GRID'!GO10*'READ THIS FIRST'!$F$3)</f>
        <v>11.489177674825175</v>
      </c>
      <c r="IG138" s="63">
        <f>'WORKING WHOLESALE GRID'!GP10-('WORKING WHOLESALE GRID'!GP10*'READ THIS FIRST'!$F$3)</f>
        <v>7.8891776748251754</v>
      </c>
      <c r="IH138" s="63">
        <f>'WORKING WHOLESALE GRID'!GQ10-('WORKING WHOLESALE GRID'!GQ10*'READ THIS FIRST'!$F$3)</f>
        <v>8.4139516455419603</v>
      </c>
      <c r="II138" s="63">
        <f>'WORKING WHOLESALE GRID'!GR10-('WORKING WHOLESALE GRID'!GR10*'READ THIS FIRST'!$F$3)</f>
        <v>8.9432256162587436</v>
      </c>
      <c r="IJ138" s="63">
        <f>'WORKING WHOLESALE GRID'!GS10-('WORKING WHOLESALE GRID'!GS10*'READ THIS FIRST'!$F$3)</f>
        <v>9.4769995869755288</v>
      </c>
      <c r="IK138" s="63">
        <f>'WORKING WHOLESALE GRID'!GT10-('WORKING WHOLESALE GRID'!GT10*'READ THIS FIRST'!$F$3)</f>
        <v>12.013951645541958</v>
      </c>
      <c r="IL138" s="63">
        <f>'WORKING WHOLESALE GRID'!GU10-('WORKING WHOLESALE GRID'!GU10*'READ THIS FIRST'!$F$3)</f>
        <v>8.4139516455419603</v>
      </c>
      <c r="IM138" s="63">
        <f>'WORKING WHOLESALE GRID'!GV10-('WORKING WHOLESALE GRID'!GV10*'READ THIS FIRST'!$F$3)</f>
        <v>8.9432256162587436</v>
      </c>
      <c r="IN138" s="63">
        <f>'WORKING WHOLESALE GRID'!GW10-('WORKING WHOLESALE GRID'!GW10*'READ THIS FIRST'!$F$3)</f>
        <v>9.4769995869755288</v>
      </c>
      <c r="IO138" s="63"/>
      <c r="IP138" s="63">
        <f>'WORKING WHOLESALE GRID'!GY10-('WORKING WHOLESALE GRID'!GY10*'READ THIS FIRST'!$F$3)</f>
        <v>12.543225616258745</v>
      </c>
      <c r="IQ138" s="63">
        <f>'WORKING WHOLESALE GRID'!GZ10-('WORKING WHOLESALE GRID'!GZ10*'READ THIS FIRST'!$F$3)</f>
        <v>4.6229856996205552</v>
      </c>
      <c r="IR138" s="63">
        <f>'WORKING WHOLESALE GRID'!HA10-('WORKING WHOLESALE GRID'!HA10*'READ THIS FIRST'!$F$3)</f>
        <v>5.7171148671236622</v>
      </c>
      <c r="IS138" s="63">
        <f>'WORKING WHOLESALE GRID'!HB10-('WORKING WHOLESALE GRID'!HB10*'READ THIS FIRST'!$F$3)</f>
        <v>6.8315814822317105</v>
      </c>
      <c r="IT138" s="63">
        <f>'WORKING WHOLESALE GRID'!HC10-('WORKING WHOLESALE GRID'!HC10*'READ THIS FIRST'!$F$3)</f>
        <v>7.9564015449447032</v>
      </c>
      <c r="IU138" s="63">
        <f>'WORKING WHOLESALE GRID'!HD10-('WORKING WHOLESALE GRID'!HD10*'READ THIS FIRST'!$F$3)</f>
        <v>9.7171148671236622</v>
      </c>
      <c r="IV138" s="63"/>
      <c r="IW138" s="63">
        <f>'WORKING WHOLESALE GRID'!HF10-('WORKING WHOLESALE GRID'!HF10*'READ THIS FIRST'!$F$3)</f>
        <v>5.7171148671236622</v>
      </c>
      <c r="IX138" s="63">
        <f>'WORKING WHOLESALE GRID'!HG10-('WORKING WHOLESALE GRID'!HG10*'READ THIS FIRST'!$F$3)</f>
        <v>6.8315814822317105</v>
      </c>
      <c r="IY138" s="63">
        <f>'WORKING WHOLESALE GRID'!HH10-('WORKING WHOLESALE GRID'!HH10*'READ THIS FIRST'!$F$3)</f>
        <v>7.9564015449447032</v>
      </c>
      <c r="IZ138" s="63">
        <f>'WORKING WHOLESALE GRID'!HI10-('WORKING WHOLESALE GRID'!HI10*'READ THIS FIRST'!$F$3)</f>
        <v>9.0915750552626378</v>
      </c>
      <c r="JA138" s="63">
        <f>'WORKING WHOLESALE GRID'!HJ10-('WORKING WHOLESALE GRID'!HJ10*'READ THIS FIRST'!$F$3)</f>
        <v>10.831581482231712</v>
      </c>
      <c r="JB138" s="63">
        <f>'WORKING WHOLESALE GRID'!HK10-('WORKING WHOLESALE GRID'!HK10*'READ THIS FIRST'!$F$3)</f>
        <v>6.8315814822317105</v>
      </c>
      <c r="JC138" s="63">
        <f>'WORKING WHOLESALE GRID'!HL10-('WORKING WHOLESALE GRID'!HL10*'READ THIS FIRST'!$F$3)</f>
        <v>7.9564015449447032</v>
      </c>
      <c r="JD138" s="63">
        <f>'WORKING WHOLESALE GRID'!HM10-('WORKING WHOLESALE GRID'!HM10*'READ THIS FIRST'!$F$3)</f>
        <v>9.0915750552626378</v>
      </c>
      <c r="JE138" s="63">
        <f>'WORKING WHOLESALE GRID'!HN10-('WORKING WHOLESALE GRID'!HN10*'READ THIS FIRST'!$F$3)</f>
        <v>10.232309513185513</v>
      </c>
      <c r="JF138" s="63">
        <f>'WORKING WHOLESALE GRID'!HO10-('WORKING WHOLESALE GRID'!HO10*'READ THIS FIRST'!$F$3)</f>
        <v>11.956401544944704</v>
      </c>
      <c r="JG138" s="63">
        <f>'WORKING WHOLESALE GRID'!HP10-('WORKING WHOLESALE GRID'!HP10*'READ THIS FIRST'!$F$3)</f>
        <v>7.9564015449447032</v>
      </c>
      <c r="JH138" s="63">
        <f>'WORKING WHOLESALE GRID'!HQ10-('WORKING WHOLESALE GRID'!HQ10*'READ THIS FIRST'!$F$3)</f>
        <v>9.0915750552626378</v>
      </c>
      <c r="JI138" s="63">
        <f>'WORKING WHOLESALE GRID'!HR10-('WORKING WHOLESALE GRID'!HR10*'READ THIS FIRST'!$F$3)</f>
        <v>10.232309513185513</v>
      </c>
      <c r="JJ138" s="63">
        <f>'WORKING WHOLESALE GRID'!HS10-('WORKING WHOLESALE GRID'!HS10*'READ THIS FIRST'!$F$3)</f>
        <v>11.38271041871333</v>
      </c>
      <c r="JK138" s="63">
        <f>'WORKING WHOLESALE GRID'!HT10-('WORKING WHOLESALE GRID'!HT10*'READ THIS FIRST'!$F$3)</f>
        <v>13.091575055262638</v>
      </c>
      <c r="JL138" s="63">
        <f>'WORKING WHOLESALE GRID'!HU10-('WORKING WHOLESALE GRID'!HU10*'READ THIS FIRST'!$F$3)</f>
        <v>9.0915750552626378</v>
      </c>
      <c r="JM138" s="63">
        <f>'WORKING WHOLESALE GRID'!HV10-('WORKING WHOLESALE GRID'!HV10*'READ THIS FIRST'!$F$3)</f>
        <v>10.232309513185513</v>
      </c>
      <c r="JN138" s="63">
        <f>'WORKING WHOLESALE GRID'!HW10-('WORKING WHOLESALE GRID'!HW10*'READ THIS FIRST'!$F$3)</f>
        <v>11.38271041871333</v>
      </c>
      <c r="JO138" s="63">
        <f>'WORKING WHOLESALE GRID'!HX10-('WORKING WHOLESALE GRID'!HX10*'READ THIS FIRST'!$F$3)</f>
        <v>12.544058771846096</v>
      </c>
      <c r="JP138" s="63">
        <f>'WORKING WHOLESALE GRID'!HY10-('WORKING WHOLESALE GRID'!HY10*'READ THIS FIRST'!$F$3)</f>
        <v>14.232309513185513</v>
      </c>
      <c r="JQ138" s="63">
        <f>'WORKING WHOLESALE GRID'!HZ10-('WORKING WHOLESALE GRID'!HZ10*'READ THIS FIRST'!$F$3)</f>
        <v>10.232309513185513</v>
      </c>
      <c r="JR138" s="63">
        <f>'WORKING WHOLESALE GRID'!IA10-('WORKING WHOLESALE GRID'!IA10*'READ THIS FIRST'!$F$3)</f>
        <v>11.38271041871333</v>
      </c>
      <c r="JS138" s="63">
        <f>'WORKING WHOLESALE GRID'!IB10-('WORKING WHOLESALE GRID'!IB10*'READ THIS FIRST'!$F$3)</f>
        <v>12.544058771846096</v>
      </c>
      <c r="JT138" s="63">
        <f>'WORKING WHOLESALE GRID'!IC10-('WORKING WHOLESALE GRID'!IC10*'READ THIS FIRST'!$F$3)</f>
        <v>13.574403231250031</v>
      </c>
      <c r="JU138" s="63">
        <f>'WORKING WHOLESALE GRID'!ID10-('WORKING WHOLESALE GRID'!ID10*'READ THIS FIRST'!$F$3)</f>
        <v>15.38271041871333</v>
      </c>
      <c r="JV138" s="63">
        <f>'WORKING WHOLESALE GRID'!IE10-('WORKING WHOLESALE GRID'!IE10*'READ THIS FIRST'!$F$3)</f>
        <v>11.38271041871333</v>
      </c>
      <c r="JW138" s="63">
        <f>'WORKING WHOLESALE GRID'!IF10-('WORKING WHOLESALE GRID'!IF10*'READ THIS FIRST'!$F$3)</f>
        <v>12.544058771846096</v>
      </c>
      <c r="JX138" s="63">
        <f>'WORKING WHOLESALE GRID'!IG10-('WORKING WHOLESALE GRID'!IG10*'READ THIS FIRST'!$F$3)</f>
        <v>13.574403231250031</v>
      </c>
      <c r="JY138" s="63">
        <f>'WORKING WHOLESALE GRID'!IH10-('WORKING WHOLESALE GRID'!IH10*'READ THIS FIRST'!$F$3)</f>
        <v>14.613747690653963</v>
      </c>
      <c r="JZ138" s="63">
        <f>'WORKING WHOLESALE GRID'!II10-('WORKING WHOLESALE GRID'!II10*'READ THIS FIRST'!$F$3)</f>
        <v>16.544058771846096</v>
      </c>
      <c r="KA138" s="63">
        <f>'WORKING WHOLESALE GRID'!IJ10-('WORKING WHOLESALE GRID'!IJ10*'READ THIS FIRST'!$F$3)</f>
        <v>12.544058771846096</v>
      </c>
      <c r="KB138" s="63">
        <f>'WORKING WHOLESALE GRID'!IK10-('WORKING WHOLESALE GRID'!IK10*'READ THIS FIRST'!$F$3)</f>
        <v>13.574403231250031</v>
      </c>
      <c r="KC138" s="63">
        <f>'WORKING WHOLESALE GRID'!IL10-('WORKING WHOLESALE GRID'!IL10*'READ THIS FIRST'!$F$3)</f>
        <v>14.613747690653963</v>
      </c>
      <c r="KD138" s="63">
        <f>'WORKING WHOLESALE GRID'!IM10-('WORKING WHOLESALE GRID'!IM10*'READ THIS FIRST'!$F$3)</f>
        <v>15.662092150057898</v>
      </c>
      <c r="KE138" s="63">
        <f>'WORKING WHOLESALE GRID'!IN10-('WORKING WHOLESALE GRID'!IN10*'READ THIS FIRST'!$F$3)</f>
        <v>17.574403231250031</v>
      </c>
      <c r="KF138" s="63">
        <f>'WORKING WHOLESALE GRID'!IO10-('WORKING WHOLESALE GRID'!IO10*'READ THIS FIRST'!$F$3)</f>
        <v>13.574403231250031</v>
      </c>
      <c r="KG138" s="63">
        <f>'WORKING WHOLESALE GRID'!IP10-('WORKING WHOLESALE GRID'!IP10*'READ THIS FIRST'!$F$3)</f>
        <v>14.613747690653963</v>
      </c>
      <c r="KH138" s="63">
        <f>'WORKING WHOLESALE GRID'!IQ10-('WORKING WHOLESALE GRID'!IQ10*'READ THIS FIRST'!$F$3)</f>
        <v>15.662092150057898</v>
      </c>
      <c r="KI138" s="63">
        <f>'WORKING WHOLESALE GRID'!IR10-('WORKING WHOLESALE GRID'!IR10*'READ THIS FIRST'!$F$3)</f>
        <v>16.719436609461837</v>
      </c>
      <c r="KJ138" s="63">
        <f>'WORKING WHOLESALE GRID'!IS10-('WORKING WHOLESALE GRID'!IS10*'READ THIS FIRST'!$F$3)</f>
        <v>18.613747690653959</v>
      </c>
      <c r="KK138" s="63">
        <f>'WORKING WHOLESALE GRID'!IT10-('WORKING WHOLESALE GRID'!IT10*'READ THIS FIRST'!$F$3)</f>
        <v>14.613747690653963</v>
      </c>
      <c r="KL138" s="63">
        <f>'WORKING WHOLESALE GRID'!IU10-('WORKING WHOLESALE GRID'!IU10*'READ THIS FIRST'!$F$3)</f>
        <v>15.662092150057898</v>
      </c>
      <c r="KM138" s="63">
        <f>'WORKING WHOLESALE GRID'!IV10-('WORKING WHOLESALE GRID'!IV10*'READ THIS FIRST'!$F$3)</f>
        <v>16.719436609461837</v>
      </c>
      <c r="KN138" s="63"/>
      <c r="KO138" s="63">
        <f>'WORKING WHOLESALE GRID'!IX10-('WORKING WHOLESALE GRID'!IX10*'READ THIS FIRST'!$F$3)</f>
        <v>19.662092150057894</v>
      </c>
      <c r="KP138" s="23"/>
      <c r="KQ138" s="23"/>
      <c r="KR138" s="23"/>
      <c r="KS138" s="3">
        <v>0.83333333333333337</v>
      </c>
      <c r="KT138" s="3">
        <v>1.5</v>
      </c>
      <c r="KU138" s="3">
        <v>3</v>
      </c>
      <c r="KV138" s="3">
        <v>6</v>
      </c>
      <c r="KW138" s="3">
        <v>6.666666666666667</v>
      </c>
    </row>
    <row r="139" spans="2:309" s="6" customFormat="1" ht="14.5" hidden="1" customHeight="1" x14ac:dyDescent="0.35">
      <c r="B139" s="557"/>
      <c r="C139" s="24">
        <v>250</v>
      </c>
      <c r="D139" s="25"/>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63">
        <f>'WORKING WHOLESALE GRID'!D11-('WORKING WHOLESALE GRID'!D11*'READ THIS FIRST'!$F$3)</f>
        <v>1.4076024848984567</v>
      </c>
      <c r="AV139" s="63">
        <f>'WORKING WHOLESALE GRID'!E11-('WORKING WHOLESALE GRID'!E11*'READ THIS FIRST'!$F$3)</f>
        <v>1.7902337927720069</v>
      </c>
      <c r="AW139" s="63">
        <f>'WORKING WHOLESALE GRID'!F11-('WORKING WHOLESALE GRID'!F11*'READ THIS FIRST'!$F$3)</f>
        <v>2.1711804791845521</v>
      </c>
      <c r="AX139" s="63">
        <f>'WORKING WHOLESALE GRID'!G11-('WORKING WHOLESALE GRID'!G11*'READ THIS FIRST'!$F$3)</f>
        <v>2.5609970441360943</v>
      </c>
      <c r="AY139" s="63">
        <f>'WORKING WHOLESALE GRID'!H11-('WORKING WHOLESALE GRID'!H11*'READ THIS FIRST'!$F$3)</f>
        <v>2.2402337927720066</v>
      </c>
      <c r="AZ139" s="63"/>
      <c r="BA139" s="63">
        <f>'WORKING WHOLESALE GRID'!J11-('WORKING WHOLESALE GRID'!J11*'READ THIS FIRST'!$F$3)</f>
        <v>1.7902337927720069</v>
      </c>
      <c r="BB139" s="63">
        <f>'WORKING WHOLESALE GRID'!K11-('WORKING WHOLESALE GRID'!K11*'READ THIS FIRST'!$F$3)</f>
        <v>2.1711804791845521</v>
      </c>
      <c r="BC139" s="63">
        <f>'WORKING WHOLESALE GRID'!L11-('WORKING WHOLESALE GRID'!L11*'READ THIS FIRST'!$F$3)</f>
        <v>2.5609970441360943</v>
      </c>
      <c r="BD139" s="63">
        <f>'WORKING WHOLESALE GRID'!M11-('WORKING WHOLESALE GRID'!M11*'READ THIS FIRST'!$F$3)</f>
        <v>2.9544188626266319</v>
      </c>
      <c r="BE139" s="63">
        <f>'WORKING WHOLESALE GRID'!N11-('WORKING WHOLESALE GRID'!N11*'READ THIS FIRST'!$F$3)</f>
        <v>2.6211804791845519</v>
      </c>
      <c r="BF139" s="63">
        <f>'WORKING WHOLESALE GRID'!O11-('WORKING WHOLESALE GRID'!O11*'READ THIS FIRST'!$F$3)</f>
        <v>2.1711804791845521</v>
      </c>
      <c r="BG139" s="63">
        <f>'WORKING WHOLESALE GRID'!P11-('WORKING WHOLESALE GRID'!P11*'READ THIS FIRST'!$F$3)</f>
        <v>2.5609970441360943</v>
      </c>
      <c r="BH139" s="63">
        <f>'WORKING WHOLESALE GRID'!Q11-('WORKING WHOLESALE GRID'!Q11*'READ THIS FIRST'!$F$3)</f>
        <v>2.9544188626266319</v>
      </c>
      <c r="BI139" s="63">
        <f>'WORKING WHOLESALE GRID'!R11-('WORKING WHOLESALE GRID'!R11*'READ THIS FIRST'!$F$3)</f>
        <v>3.3460803096561644</v>
      </c>
      <c r="BJ139" s="63">
        <f>'WORKING WHOLESALE GRID'!S11-('WORKING WHOLESALE GRID'!S11*'READ THIS FIRST'!$F$3)</f>
        <v>3.0109970441360945</v>
      </c>
      <c r="BK139" s="63">
        <f>'WORKING WHOLESALE GRID'!T11-('WORKING WHOLESALE GRID'!T11*'READ THIS FIRST'!$F$3)</f>
        <v>2.5609970441360943</v>
      </c>
      <c r="BL139" s="63">
        <f>'WORKING WHOLESALE GRID'!U11-('WORKING WHOLESALE GRID'!U11*'READ THIS FIRST'!$F$3)</f>
        <v>2.9544188626266319</v>
      </c>
      <c r="BM139" s="63">
        <f>'WORKING WHOLESALE GRID'!V11-('WORKING WHOLESALE GRID'!V11*'READ THIS FIRST'!$F$3)</f>
        <v>3.3460803096561644</v>
      </c>
      <c r="BN139" s="63">
        <f>'WORKING WHOLESALE GRID'!W11-('WORKING WHOLESALE GRID'!W11*'READ THIS FIRST'!$F$3)</f>
        <v>3.746687385224694</v>
      </c>
      <c r="BO139" s="63">
        <f>'WORKING WHOLESALE GRID'!X11-('WORKING WHOLESALE GRID'!X11*'READ THIS FIRST'!$F$3)</f>
        <v>3.4044188626266321</v>
      </c>
      <c r="BP139" s="63">
        <f>'WORKING WHOLESALE GRID'!Y11-('WORKING WHOLESALE GRID'!Y11*'READ THIS FIRST'!$F$3)</f>
        <v>2.9544188626266319</v>
      </c>
      <c r="BQ139" s="63">
        <f>'WORKING WHOLESALE GRID'!Z11-('WORKING WHOLESALE GRID'!Z11*'READ THIS FIRST'!$F$3)</f>
        <v>3.3460803096561644</v>
      </c>
      <c r="BR139" s="63">
        <f>'WORKING WHOLESALE GRID'!AA11-('WORKING WHOLESALE GRID'!AA11*'READ THIS FIRST'!$F$3)</f>
        <v>3.746687385224694</v>
      </c>
      <c r="BS139" s="63">
        <f>'WORKING WHOLESALE GRID'!AB11-('WORKING WHOLESALE GRID'!AB11*'READ THIS FIRST'!$F$3)</f>
        <v>4.150899714332219</v>
      </c>
      <c r="BT139" s="63">
        <f>'WORKING WHOLESALE GRID'!AC11-('WORKING WHOLESALE GRID'!AC11*'READ THIS FIRST'!$F$3)</f>
        <v>3.7960803096561646</v>
      </c>
      <c r="BU139" s="63">
        <f>'WORKING WHOLESALE GRID'!AD11-('WORKING WHOLESALE GRID'!AD11*'READ THIS FIRST'!$F$3)</f>
        <v>3.3460803096561644</v>
      </c>
      <c r="BV139" s="63">
        <f>'WORKING WHOLESALE GRID'!AE11-('WORKING WHOLESALE GRID'!AE11*'READ THIS FIRST'!$F$3)</f>
        <v>3.746687385224694</v>
      </c>
      <c r="BW139" s="63">
        <f>'WORKING WHOLESALE GRID'!AF11-('WORKING WHOLESALE GRID'!AF11*'READ THIS FIRST'!$F$3)</f>
        <v>4.150899714332219</v>
      </c>
      <c r="BX139" s="63">
        <f>'WORKING WHOLESALE GRID'!AG11-('WORKING WHOLESALE GRID'!AG11*'READ THIS FIRST'!$F$3)</f>
        <v>4.6012512281519484</v>
      </c>
      <c r="BY139" s="63">
        <f>'WORKING WHOLESALE GRID'!AH11-('WORKING WHOLESALE GRID'!AH11*'READ THIS FIRST'!$F$3)</f>
        <v>4.1966873852246938</v>
      </c>
      <c r="BZ139" s="63">
        <f>'WORKING WHOLESALE GRID'!AI11-('WORKING WHOLESALE GRID'!AI11*'READ THIS FIRST'!$F$3)</f>
        <v>3.746687385224694</v>
      </c>
      <c r="CA139" s="63">
        <f>'WORKING WHOLESALE GRID'!AJ11-('WORKING WHOLESALE GRID'!AJ11*'READ THIS FIRST'!$F$3)</f>
        <v>4.150899714332219</v>
      </c>
      <c r="CB139" s="63">
        <f>'WORKING WHOLESALE GRID'!AK11-('WORKING WHOLESALE GRID'!AK11*'READ THIS FIRST'!$F$3)</f>
        <v>4.6012512281519484</v>
      </c>
      <c r="CC139" s="63">
        <f>'WORKING WHOLESALE GRID'!AL11-('WORKING WHOLESALE GRID'!AL11*'READ THIS FIRST'!$F$3)</f>
        <v>5.05560274197168</v>
      </c>
      <c r="CD139" s="63">
        <f>'WORKING WHOLESALE GRID'!AM11-('WORKING WHOLESALE GRID'!AM11*'READ THIS FIRST'!$F$3)</f>
        <v>4.6008997143322183</v>
      </c>
      <c r="CE139" s="63">
        <f>'WORKING WHOLESALE GRID'!AN11-('WORKING WHOLESALE GRID'!AN11*'READ THIS FIRST'!$F$3)</f>
        <v>4.150899714332219</v>
      </c>
      <c r="CF139" s="63">
        <f>'WORKING WHOLESALE GRID'!AO11-('WORKING WHOLESALE GRID'!AO11*'READ THIS FIRST'!$F$3)</f>
        <v>4.6012512281519484</v>
      </c>
      <c r="CG139" s="63">
        <f>'WORKING WHOLESALE GRID'!AP11-('WORKING WHOLESALE GRID'!AP11*'READ THIS FIRST'!$F$3)</f>
        <v>5.05560274197168</v>
      </c>
      <c r="CH139" s="63">
        <f>'WORKING WHOLESALE GRID'!AQ11-('WORKING WHOLESALE GRID'!AQ11*'READ THIS FIRST'!$F$3)</f>
        <v>5.5139542557914112</v>
      </c>
      <c r="CI139" s="63">
        <f>'WORKING WHOLESALE GRID'!AR11-('WORKING WHOLESALE GRID'!AR11*'READ THIS FIRST'!$F$3)</f>
        <v>5.0512512281519486</v>
      </c>
      <c r="CJ139" s="63">
        <f>'WORKING WHOLESALE GRID'!AS11-('WORKING WHOLESALE GRID'!AS11*'READ THIS FIRST'!$F$3)</f>
        <v>4.6012512281519484</v>
      </c>
      <c r="CK139" s="63">
        <f>'WORKING WHOLESALE GRID'!AT11-('WORKING WHOLESALE GRID'!AT11*'READ THIS FIRST'!$F$3)</f>
        <v>5.05560274197168</v>
      </c>
      <c r="CL139" s="63">
        <f>'WORKING WHOLESALE GRID'!AU11-('WORKING WHOLESALE GRID'!AU11*'READ THIS FIRST'!$F$3)</f>
        <v>5.5139542557914112</v>
      </c>
      <c r="CM139" s="63">
        <f>'WORKING WHOLESALE GRID'!AV11-('WORKING WHOLESALE GRID'!AV11*'READ THIS FIRST'!$F$3)</f>
        <v>5.9763057696111428</v>
      </c>
      <c r="CN139" s="63">
        <f>'WORKING WHOLESALE GRID'!AW11-('WORKING WHOLESALE GRID'!AW11*'READ THIS FIRST'!$F$3)</f>
        <v>5.5056027419716793</v>
      </c>
      <c r="CO139" s="63">
        <f>'WORKING WHOLESALE GRID'!AX11-('WORKING WHOLESALE GRID'!AX11*'READ THIS FIRST'!$F$3)</f>
        <v>5.05560274197168</v>
      </c>
      <c r="CP139" s="63">
        <f>'WORKING WHOLESALE GRID'!AY11-('WORKING WHOLESALE GRID'!AY11*'READ THIS FIRST'!$F$3)</f>
        <v>5.5139542557914112</v>
      </c>
      <c r="CQ139" s="63">
        <f>'WORKING WHOLESALE GRID'!AZ11-('WORKING WHOLESALE GRID'!AZ11*'READ THIS FIRST'!$F$3)</f>
        <v>5.9763057696111428</v>
      </c>
      <c r="CR139" s="63"/>
      <c r="CS139" s="63">
        <f>'WORKING WHOLESALE GRID'!BB11-('WORKING WHOLESALE GRID'!BB11*'READ THIS FIRST'!$F$3)</f>
        <v>6.2139542557914105</v>
      </c>
      <c r="CT139" s="63">
        <f>'WORKING WHOLESALE GRID'!BC11-('WORKING WHOLESALE GRID'!BC11*'READ THIS FIRST'!$F$3)</f>
        <v>1.4772861723984567</v>
      </c>
      <c r="CU139" s="63">
        <f>'WORKING WHOLESALE GRID'!BD11-('WORKING WHOLESALE GRID'!BD11*'READ THIS FIRST'!$F$3)</f>
        <v>1.8680844349595067</v>
      </c>
      <c r="CV139" s="63">
        <f>'WORKING WHOLESALE GRID'!BE11-('WORKING WHOLESALE GRID'!BE11*'READ THIS FIRST'!$F$3)</f>
        <v>2.2609761073095527</v>
      </c>
      <c r="CW139" s="63">
        <f>'WORKING WHOLESALE GRID'!BF11-('WORKING WHOLESALE GRID'!BF11*'READ THIS FIRST'!$F$3)</f>
        <v>2.6609878331985941</v>
      </c>
      <c r="CX139" s="63">
        <f>'WORKING WHOLESALE GRID'!BG11-('WORKING WHOLESALE GRID'!BG11*'READ THIS FIRST'!$F$3)</f>
        <v>2.668084434959507</v>
      </c>
      <c r="CY139" s="63"/>
      <c r="CZ139" s="63">
        <f>'WORKING WHOLESALE GRID'!BI11-('WORKING WHOLESALE GRID'!BI11*'READ THIS FIRST'!$F$3)</f>
        <v>1.8680844349595067</v>
      </c>
      <c r="DA139" s="63">
        <f>'WORKING WHOLESALE GRID'!BJ11-('WORKING WHOLESALE GRID'!BJ11*'READ THIS FIRST'!$F$3)</f>
        <v>2.2609761073095527</v>
      </c>
      <c r="DB139" s="63">
        <f>'WORKING WHOLESALE GRID'!BK11-('WORKING WHOLESALE GRID'!BK11*'READ THIS FIRST'!$F$3)</f>
        <v>2.6609878331985941</v>
      </c>
      <c r="DC139" s="63">
        <f>'WORKING WHOLESALE GRID'!BL11-('WORKING WHOLESALE GRID'!BL11*'READ THIS FIRST'!$F$3)</f>
        <v>3.0646976063766318</v>
      </c>
      <c r="DD139" s="63">
        <f>'WORKING WHOLESALE GRID'!BM11-('WORKING WHOLESALE GRID'!BM11*'READ THIS FIRST'!$F$3)</f>
        <v>3.0609761073095525</v>
      </c>
      <c r="DE139" s="63">
        <f>'WORKING WHOLESALE GRID'!BN11-('WORKING WHOLESALE GRID'!BN11*'READ THIS FIRST'!$F$3)</f>
        <v>2.2609761073095527</v>
      </c>
      <c r="DF139" s="63">
        <f>'WORKING WHOLESALE GRID'!BO11-('WORKING WHOLESALE GRID'!BO11*'READ THIS FIRST'!$F$3)</f>
        <v>2.6609878331985941</v>
      </c>
      <c r="DG139" s="63">
        <f>'WORKING WHOLESALE GRID'!BP11-('WORKING WHOLESALE GRID'!BP11*'READ THIS FIRST'!$F$3)</f>
        <v>3.0646976063766318</v>
      </c>
      <c r="DH139" s="63">
        <f>'WORKING WHOLESALE GRID'!BQ11-('WORKING WHOLESALE GRID'!BQ11*'READ THIS FIRST'!$F$3)</f>
        <v>3.4686177705936654</v>
      </c>
      <c r="DI139" s="63">
        <f>'WORKING WHOLESALE GRID'!BR11-('WORKING WHOLESALE GRID'!BR11*'READ THIS FIRST'!$F$3)</f>
        <v>3.4609878331985939</v>
      </c>
      <c r="DJ139" s="63">
        <f>'WORKING WHOLESALE GRID'!BS11-('WORKING WHOLESALE GRID'!BS11*'READ THIS FIRST'!$F$3)</f>
        <v>2.6609878331985941</v>
      </c>
      <c r="DK139" s="63">
        <f>'WORKING WHOLESALE GRID'!BT11-('WORKING WHOLESALE GRID'!BT11*'READ THIS FIRST'!$F$3)</f>
        <v>3.0646976063766318</v>
      </c>
      <c r="DL139" s="63">
        <f>'WORKING WHOLESALE GRID'!BU11-('WORKING WHOLESALE GRID'!BU11*'READ THIS FIRST'!$F$3)</f>
        <v>3.4686177705936654</v>
      </c>
      <c r="DM139" s="63">
        <f>'WORKING WHOLESALE GRID'!BV11-('WORKING WHOLESALE GRID'!BV11*'READ THIS FIRST'!$F$3)</f>
        <v>3.8778204195996939</v>
      </c>
      <c r="DN139" s="63">
        <f>'WORKING WHOLESALE GRID'!BW11-('WORKING WHOLESALE GRID'!BW11*'READ THIS FIRST'!$F$3)</f>
        <v>3.8646976063766321</v>
      </c>
      <c r="DO139" s="63">
        <f>'WORKING WHOLESALE GRID'!BX11-('WORKING WHOLESALE GRID'!BX11*'READ THIS FIRST'!$F$3)</f>
        <v>3.0646976063766318</v>
      </c>
      <c r="DP139" s="63">
        <f>'WORKING WHOLESALE GRID'!BY11-('WORKING WHOLESALE GRID'!BY11*'READ THIS FIRST'!$F$3)</f>
        <v>3.4686177705936654</v>
      </c>
      <c r="DQ139" s="63">
        <f>'WORKING WHOLESALE GRID'!BZ11-('WORKING WHOLESALE GRID'!BZ11*'READ THIS FIRST'!$F$3)</f>
        <v>3.8778204195996939</v>
      </c>
      <c r="DR139" s="63">
        <f>'WORKING WHOLESALE GRID'!CA11-('WORKING WHOLESALE GRID'!CA11*'READ THIS FIRST'!$F$3)</f>
        <v>4.2925990846447171</v>
      </c>
      <c r="DS139" s="63">
        <f>'WORKING WHOLESALE GRID'!CB11-('WORKING WHOLESALE GRID'!CB11*'READ THIS FIRST'!$F$3)</f>
        <v>4.2686177705936652</v>
      </c>
      <c r="DT139" s="63">
        <f>'WORKING WHOLESALE GRID'!CC11-('WORKING WHOLESALE GRID'!CC11*'READ THIS FIRST'!$F$3)</f>
        <v>3.4686177705936654</v>
      </c>
      <c r="DU139" s="63">
        <f>'WORKING WHOLESALE GRID'!CD11-('WORKING WHOLESALE GRID'!CD11*'READ THIS FIRST'!$F$3)</f>
        <v>3.8778204195996939</v>
      </c>
      <c r="DV139" s="63">
        <f>'WORKING WHOLESALE GRID'!CE11-('WORKING WHOLESALE GRID'!CE11*'READ THIS FIRST'!$F$3)</f>
        <v>4.2925990846447171</v>
      </c>
      <c r="DW139" s="63">
        <f>'WORKING WHOLESALE GRID'!CF11-('WORKING WHOLESALE GRID'!CF11*'READ THIS FIRST'!$F$3)</f>
        <v>4.7436112015894487</v>
      </c>
      <c r="DX139" s="63">
        <f>'WORKING WHOLESALE GRID'!CG11-('WORKING WHOLESALE GRID'!CG11*'READ THIS FIRST'!$F$3)</f>
        <v>4.6778204195996942</v>
      </c>
      <c r="DY139" s="63">
        <f>'WORKING WHOLESALE GRID'!CH11-('WORKING WHOLESALE GRID'!CH11*'READ THIS FIRST'!$F$3)</f>
        <v>3.8778204195996939</v>
      </c>
      <c r="DZ139" s="63">
        <f>'WORKING WHOLESALE GRID'!CI11-('WORKING WHOLESALE GRID'!CI11*'READ THIS FIRST'!$F$3)</f>
        <v>4.2925990846447171</v>
      </c>
      <c r="EA139" s="63">
        <f>'WORKING WHOLESALE GRID'!CJ11-('WORKING WHOLESALE GRID'!CJ11*'READ THIS FIRST'!$F$3)</f>
        <v>4.7436112015894487</v>
      </c>
      <c r="EB139" s="63">
        <f>'WORKING WHOLESALE GRID'!CK11-('WORKING WHOLESALE GRID'!CK11*'READ THIS FIRST'!$F$3)</f>
        <v>5.1986233185341799</v>
      </c>
      <c r="EC139" s="63">
        <f>'WORKING WHOLESALE GRID'!CL11-('WORKING WHOLESALE GRID'!CL11*'READ THIS FIRST'!$F$3)</f>
        <v>5.0925990846447178</v>
      </c>
      <c r="ED139" s="63">
        <f>'WORKING WHOLESALE GRID'!CM11-('WORKING WHOLESALE GRID'!CM11*'READ THIS FIRST'!$F$3)</f>
        <v>4.2925990846447171</v>
      </c>
      <c r="EE139" s="63">
        <f>'WORKING WHOLESALE GRID'!CN11-('WORKING WHOLESALE GRID'!CN11*'READ THIS FIRST'!$F$3)</f>
        <v>4.7436112015894487</v>
      </c>
      <c r="EF139" s="63">
        <f>'WORKING WHOLESALE GRID'!CO11-('WORKING WHOLESALE GRID'!CO11*'READ THIS FIRST'!$F$3)</f>
        <v>5.1986233185341799</v>
      </c>
      <c r="EG139" s="63">
        <f>'WORKING WHOLESALE GRID'!CP11-('WORKING WHOLESALE GRID'!CP11*'READ THIS FIRST'!$F$3)</f>
        <v>5.6576354354789125</v>
      </c>
      <c r="EH139" s="63">
        <f>'WORKING WHOLESALE GRID'!CQ11-('WORKING WHOLESALE GRID'!CQ11*'READ THIS FIRST'!$F$3)</f>
        <v>5.5436112015894485</v>
      </c>
      <c r="EI139" s="63">
        <f>'WORKING WHOLESALE GRID'!CR11-('WORKING WHOLESALE GRID'!CR11*'READ THIS FIRST'!$F$3)</f>
        <v>4.7436112015894487</v>
      </c>
      <c r="EJ139" s="63">
        <f>'WORKING WHOLESALE GRID'!CS11-('WORKING WHOLESALE GRID'!CS11*'READ THIS FIRST'!$F$3)</f>
        <v>5.1986233185341799</v>
      </c>
      <c r="EK139" s="63">
        <f>'WORKING WHOLESALE GRID'!CT11-('WORKING WHOLESALE GRID'!CT11*'READ THIS FIRST'!$F$3)</f>
        <v>5.6576354354789125</v>
      </c>
      <c r="EL139" s="63">
        <f>'WORKING WHOLESALE GRID'!CU11-('WORKING WHOLESALE GRID'!CU11*'READ THIS FIRST'!$F$3)</f>
        <v>6.1206475524236419</v>
      </c>
      <c r="EM139" s="63">
        <f>'WORKING WHOLESALE GRID'!CV11-('WORKING WHOLESALE GRID'!CV11*'READ THIS FIRST'!$F$3)</f>
        <v>5.9986233185341797</v>
      </c>
      <c r="EN139" s="63">
        <f>'WORKING WHOLESALE GRID'!CW11-('WORKING WHOLESALE GRID'!CW11*'READ THIS FIRST'!$F$3)</f>
        <v>5.1986233185341799</v>
      </c>
      <c r="EO139" s="63">
        <f>'WORKING WHOLESALE GRID'!CX11-('WORKING WHOLESALE GRID'!CX11*'READ THIS FIRST'!$F$3)</f>
        <v>5.6576354354789125</v>
      </c>
      <c r="EP139" s="63">
        <f>'WORKING WHOLESALE GRID'!CY11-('WORKING WHOLESALE GRID'!CY11*'READ THIS FIRST'!$F$3)</f>
        <v>6.1206475524236419</v>
      </c>
      <c r="EQ139" s="63"/>
      <c r="ER139" s="63">
        <f>'WORKING WHOLESALE GRID'!DA11-('WORKING WHOLESALE GRID'!DA11*'READ THIS FIRST'!$F$3)</f>
        <v>6.4576354354789114</v>
      </c>
      <c r="ES139" s="63">
        <f>'WORKING WHOLESALE GRID'!DB11-('WORKING WHOLESALE GRID'!DB11*'READ THIS FIRST'!$F$3)</f>
        <v>1.6066987348984569</v>
      </c>
      <c r="ET139" s="63">
        <f>'WORKING WHOLESALE GRID'!DC11-('WORKING WHOLESALE GRID'!DC11*'READ THIS FIRST'!$F$3)</f>
        <v>2.0126641990220069</v>
      </c>
      <c r="EU139" s="63">
        <f>'WORKING WHOLESALE GRID'!DD11-('WORKING WHOLESALE GRID'!DD11*'READ THIS FIRST'!$F$3)</f>
        <v>2.4277394166845534</v>
      </c>
      <c r="EV139" s="63">
        <f>'WORKING WHOLESALE GRID'!DE11-('WORKING WHOLESALE GRID'!DE11*'READ THIS FIRST'!$F$3)</f>
        <v>2.8466850128860939</v>
      </c>
      <c r="EW139" s="63">
        <f>'WORKING WHOLESALE GRID'!DF11-('WORKING WHOLESALE GRID'!DF11*'READ THIS FIRST'!$F$3)</f>
        <v>2.4626641990220071</v>
      </c>
      <c r="EX139" s="63"/>
      <c r="EY139" s="63">
        <f>'WORKING WHOLESALE GRID'!DH11-('WORKING WHOLESALE GRID'!DH11*'READ THIS FIRST'!$F$3)</f>
        <v>2.0126641990220069</v>
      </c>
      <c r="EZ139" s="63">
        <f>'WORKING WHOLESALE GRID'!DI11-('WORKING WHOLESALE GRID'!DI11*'READ THIS FIRST'!$F$3)</f>
        <v>2.4277394166845534</v>
      </c>
      <c r="FA139" s="63">
        <f>'WORKING WHOLESALE GRID'!DJ11-('WORKING WHOLESALE GRID'!DJ11*'READ THIS FIRST'!$F$3)</f>
        <v>2.8466850128860939</v>
      </c>
      <c r="FB139" s="63">
        <f>'WORKING WHOLESALE GRID'!DK11-('WORKING WHOLESALE GRID'!DK11*'READ THIS FIRST'!$F$3)</f>
        <v>3.269500987626631</v>
      </c>
      <c r="FC139" s="63">
        <f>'WORKING WHOLESALE GRID'!DL11-('WORKING WHOLESALE GRID'!DL11*'READ THIS FIRST'!$F$3)</f>
        <v>4.0277394166845539</v>
      </c>
      <c r="FD139" s="63">
        <f>'WORKING WHOLESALE GRID'!DM11-('WORKING WHOLESALE GRID'!DM11*'READ THIS FIRST'!$F$3)</f>
        <v>2.4277394166845534</v>
      </c>
      <c r="FE139" s="63">
        <f>'WORKING WHOLESALE GRID'!DN11-('WORKING WHOLESALE GRID'!DN11*'READ THIS FIRST'!$F$3)</f>
        <v>2.8466850128860939</v>
      </c>
      <c r="FF139" s="63">
        <f>'WORKING WHOLESALE GRID'!DO11-('WORKING WHOLESALE GRID'!DO11*'READ THIS FIRST'!$F$3)</f>
        <v>3.269500987626631</v>
      </c>
      <c r="FG139" s="63">
        <f>'WORKING WHOLESALE GRID'!DP11-('WORKING WHOLESALE GRID'!DP11*'READ THIS FIRST'!$F$3)</f>
        <v>3.6961873409061656</v>
      </c>
      <c r="FH139" s="63">
        <f>'WORKING WHOLESALE GRID'!DQ11-('WORKING WHOLESALE GRID'!DQ11*'READ THIS FIRST'!$F$3)</f>
        <v>4.4466850128860935</v>
      </c>
      <c r="FI139" s="63">
        <f>'WORKING WHOLESALE GRID'!DR11-('WORKING WHOLESALE GRID'!DR11*'READ THIS FIRST'!$F$3)</f>
        <v>2.8466850128860939</v>
      </c>
      <c r="FJ139" s="63">
        <f>'WORKING WHOLESALE GRID'!DS11-('WORKING WHOLESALE GRID'!DS11*'READ THIS FIRST'!$F$3)</f>
        <v>3.269500987626631</v>
      </c>
      <c r="FK139" s="63">
        <f>'WORKING WHOLESALE GRID'!DT11-('WORKING WHOLESALE GRID'!DT11*'READ THIS FIRST'!$F$3)</f>
        <v>3.6961873409061656</v>
      </c>
      <c r="FL139" s="63">
        <f>'WORKING WHOLESALE GRID'!DU11-('WORKING WHOLESALE GRID'!DU11*'READ THIS FIRST'!$F$3)</f>
        <v>4.1213531977246944</v>
      </c>
      <c r="FM139" s="63">
        <f>'WORKING WHOLESALE GRID'!DV11-('WORKING WHOLESALE GRID'!DV11*'READ THIS FIRST'!$F$3)</f>
        <v>4.8695009876266315</v>
      </c>
      <c r="FN139" s="63">
        <f>'WORKING WHOLESALE GRID'!DW11-('WORKING WHOLESALE GRID'!DW11*'READ THIS FIRST'!$F$3)</f>
        <v>3.269500987626631</v>
      </c>
      <c r="FO139" s="63">
        <f>'WORKING WHOLESALE GRID'!DX11-('WORKING WHOLESALE GRID'!DX11*'READ THIS FIRST'!$F$3)</f>
        <v>3.6961873409061656</v>
      </c>
      <c r="FP139" s="63">
        <f>'WORKING WHOLESALE GRID'!DY11-('WORKING WHOLESALE GRID'!DY11*'READ THIS FIRST'!$F$3)</f>
        <v>4.1213531977246944</v>
      </c>
      <c r="FQ139" s="63">
        <f>'WORKING WHOLESALE GRID'!DZ11-('WORKING WHOLESALE GRID'!DZ11*'READ THIS FIRST'!$F$3)</f>
        <v>4.5557550580822177</v>
      </c>
      <c r="FR139" s="63">
        <f>'WORKING WHOLESALE GRID'!EA11-('WORKING WHOLESALE GRID'!EA11*'READ THIS FIRST'!$F$3)</f>
        <v>5.2961873409061653</v>
      </c>
      <c r="FS139" s="63">
        <f>'WORKING WHOLESALE GRID'!EB11-('WORKING WHOLESALE GRID'!EB11*'READ THIS FIRST'!$F$3)</f>
        <v>3.6961873409061656</v>
      </c>
      <c r="FT139" s="63">
        <f>'WORKING WHOLESALE GRID'!EC11-('WORKING WHOLESALE GRID'!EC11*'READ THIS FIRST'!$F$3)</f>
        <v>4.1213531977246944</v>
      </c>
      <c r="FU139" s="63">
        <f>'WORKING WHOLESALE GRID'!ED11-('WORKING WHOLESALE GRID'!ED11*'READ THIS FIRST'!$F$3)</f>
        <v>4.5557550580822177</v>
      </c>
      <c r="FV139" s="63">
        <f>'WORKING WHOLESALE GRID'!EE11-('WORKING WHOLESALE GRID'!EE11*'READ THIS FIRST'!$F$3)</f>
        <v>5.0079940094019486</v>
      </c>
      <c r="FW139" s="63">
        <f>'WORKING WHOLESALE GRID'!EF11-('WORKING WHOLESALE GRID'!EF11*'READ THIS FIRST'!$F$3)</f>
        <v>5.7213531977246941</v>
      </c>
      <c r="FX139" s="63">
        <f>'WORKING WHOLESALE GRID'!EG11-('WORKING WHOLESALE GRID'!EG11*'READ THIS FIRST'!$F$3)</f>
        <v>4.1213531977246944</v>
      </c>
      <c r="FY139" s="63">
        <f>'WORKING WHOLESALE GRID'!EH11-('WORKING WHOLESALE GRID'!EH11*'READ THIS FIRST'!$F$3)</f>
        <v>4.5557550580822177</v>
      </c>
      <c r="FZ139" s="63">
        <f>'WORKING WHOLESALE GRID'!EI11-('WORKING WHOLESALE GRID'!EI11*'READ THIS FIRST'!$F$3)</f>
        <v>5.0079940094019486</v>
      </c>
      <c r="GA139" s="63">
        <f>'WORKING WHOLESALE GRID'!EJ11-('WORKING WHOLESALE GRID'!EJ11*'READ THIS FIRST'!$F$3)</f>
        <v>5.4642329607216809</v>
      </c>
      <c r="GB139" s="63">
        <f>'WORKING WHOLESALE GRID'!EK11-('WORKING WHOLESALE GRID'!EK11*'READ THIS FIRST'!$F$3)</f>
        <v>6.1557550580822173</v>
      </c>
      <c r="GC139" s="63">
        <f>'WORKING WHOLESALE GRID'!EL11-('WORKING WHOLESALE GRID'!EL11*'READ THIS FIRST'!$F$3)</f>
        <v>4.5557550580822177</v>
      </c>
      <c r="GD139" s="63">
        <f>'WORKING WHOLESALE GRID'!EM11-('WORKING WHOLESALE GRID'!EM11*'READ THIS FIRST'!$F$3)</f>
        <v>5.0079940094019486</v>
      </c>
      <c r="GE139" s="63">
        <f>'WORKING WHOLESALE GRID'!EN11-('WORKING WHOLESALE GRID'!EN11*'READ THIS FIRST'!$F$3)</f>
        <v>5.4642329607216809</v>
      </c>
      <c r="GF139" s="63">
        <f>'WORKING WHOLESALE GRID'!EO11-('WORKING WHOLESALE GRID'!EO11*'READ THIS FIRST'!$F$3)</f>
        <v>5.9244719120414118</v>
      </c>
      <c r="GG139" s="63">
        <f>'WORKING WHOLESALE GRID'!EP11-('WORKING WHOLESALE GRID'!EP11*'READ THIS FIRST'!$F$3)</f>
        <v>6.6079940094019491</v>
      </c>
      <c r="GH139" s="63">
        <f>'WORKING WHOLESALE GRID'!EQ11-('WORKING WHOLESALE GRID'!EQ11*'READ THIS FIRST'!$F$3)</f>
        <v>5.0079940094019486</v>
      </c>
      <c r="GI139" s="63">
        <f>'WORKING WHOLESALE GRID'!ER11-('WORKING WHOLESALE GRID'!ER11*'READ THIS FIRST'!$F$3)</f>
        <v>5.4642329607216809</v>
      </c>
      <c r="GJ139" s="63">
        <f>'WORKING WHOLESALE GRID'!ES11-('WORKING WHOLESALE GRID'!ES11*'READ THIS FIRST'!$F$3)</f>
        <v>5.9244719120414118</v>
      </c>
      <c r="GK139" s="63">
        <f>'WORKING WHOLESALE GRID'!ET11-('WORKING WHOLESALE GRID'!ET11*'READ THIS FIRST'!$F$3)</f>
        <v>6.3887108633611422</v>
      </c>
      <c r="GL139" s="63">
        <f>'WORKING WHOLESALE GRID'!EU11-('WORKING WHOLESALE GRID'!EU11*'READ THIS FIRST'!$F$3)</f>
        <v>7.0642329607216805</v>
      </c>
      <c r="GM139" s="63">
        <f>'WORKING WHOLESALE GRID'!EV11-('WORKING WHOLESALE GRID'!EV11*'READ THIS FIRST'!$F$3)</f>
        <v>5.4642329607216809</v>
      </c>
      <c r="GN139" s="63">
        <f>'WORKING WHOLESALE GRID'!EW11-('WORKING WHOLESALE GRID'!EW11*'READ THIS FIRST'!$F$3)</f>
        <v>5.9244719120414118</v>
      </c>
      <c r="GO139" s="63">
        <f>'WORKING WHOLESALE GRID'!EX11-('WORKING WHOLESALE GRID'!EX11*'READ THIS FIRST'!$F$3)</f>
        <v>6.3887108633611422</v>
      </c>
      <c r="GP139" s="63"/>
      <c r="GQ139" s="63">
        <f>'WORKING WHOLESALE GRID'!EZ11-('WORKING WHOLESALE GRID'!EZ11*'READ THIS FIRST'!$F$3)</f>
        <v>7.5244719120414123</v>
      </c>
      <c r="GR139" s="63">
        <f>'WORKING WHOLESALE GRID'!FA11-('WORKING WHOLESALE GRID'!FA11*'READ THIS FIRST'!$F$3)</f>
        <v>2.5160820154064685</v>
      </c>
      <c r="GS139" s="63">
        <f>'WORKING WHOLESALE GRID'!FB11-('WORKING WHOLESALE GRID'!FB11*'READ THIS FIRST'!$F$3)</f>
        <v>3.0834097680288459</v>
      </c>
      <c r="GT139" s="63">
        <f>'WORKING WHOLESALE GRID'!FC11-('WORKING WHOLESALE GRID'!FC11*'READ THIS FIRST'!$F$3)</f>
        <v>3.6603055748470275</v>
      </c>
      <c r="GU139" s="63">
        <f>'WORKING WHOLESALE GRID'!FD11-('WORKING WHOLESALE GRID'!FD11*'READ THIS FIRST'!$F$3)</f>
        <v>4.2425675608610156</v>
      </c>
      <c r="GV139" s="63">
        <f>'WORKING WHOLESALE GRID'!FE11-('WORKING WHOLESALE GRID'!FE11*'READ THIS FIRST'!$F$3)</f>
        <v>6.2834097680288465</v>
      </c>
      <c r="GW139" s="63"/>
      <c r="GX139" s="63">
        <f>'WORKING WHOLESALE GRID'!FG11-('WORKING WHOLESALE GRID'!FG11*'READ THIS FIRST'!$F$3)</f>
        <v>3.0834097680288459</v>
      </c>
      <c r="GY139" s="63">
        <f>'WORKING WHOLESALE GRID'!FH11-('WORKING WHOLESALE GRID'!FH11*'READ THIS FIRST'!$F$3)</f>
        <v>3.6603055748470275</v>
      </c>
      <c r="GZ139" s="63">
        <f>'WORKING WHOLESALE GRID'!FI11-('WORKING WHOLESALE GRID'!FI11*'READ THIS FIRST'!$F$3)</f>
        <v>4.2425675608610156</v>
      </c>
      <c r="HA139" s="63">
        <f>'WORKING WHOLESALE GRID'!FJ11-('WORKING WHOLESALE GRID'!FJ11*'READ THIS FIRST'!$F$3)</f>
        <v>4.8301957260708051</v>
      </c>
      <c r="HB139" s="63">
        <f>'WORKING WHOLESALE GRID'!FK11-('WORKING WHOLESALE GRID'!FK11*'READ THIS FIRST'!$F$3)</f>
        <v>6.8603055748470272</v>
      </c>
      <c r="HC139" s="63">
        <f>'WORKING WHOLESALE GRID'!FL11-('WORKING WHOLESALE GRID'!FL11*'READ THIS FIRST'!$F$3)</f>
        <v>3.6603055748470275</v>
      </c>
      <c r="HD139" s="63">
        <f>'WORKING WHOLESALE GRID'!FM11-('WORKING WHOLESALE GRID'!FM11*'READ THIS FIRST'!$F$3)</f>
        <v>4.2425675608610156</v>
      </c>
      <c r="HE139" s="63">
        <f>'WORKING WHOLESALE GRID'!FN11-('WORKING WHOLESALE GRID'!FN11*'READ THIS FIRST'!$F$3)</f>
        <v>4.8301957260708051</v>
      </c>
      <c r="HF139" s="63">
        <f>'WORKING WHOLESALE GRID'!FO11-('WORKING WHOLESALE GRID'!FO11*'READ THIS FIRST'!$F$3)</f>
        <v>5.4188869454763999</v>
      </c>
      <c r="HG139" s="63">
        <f>'WORKING WHOLESALE GRID'!FP11-('WORKING WHOLESALE GRID'!FP11*'READ THIS FIRST'!$F$3)</f>
        <v>7.4425675608610158</v>
      </c>
      <c r="HH139" s="63">
        <f>'WORKING WHOLESALE GRID'!FQ11-('WORKING WHOLESALE GRID'!FQ11*'READ THIS FIRST'!$F$3)</f>
        <v>4.2425675608610156</v>
      </c>
      <c r="HI139" s="63">
        <f>'WORKING WHOLESALE GRID'!FR11-('WORKING WHOLESALE GRID'!FR11*'READ THIS FIRST'!$F$3)</f>
        <v>4.8301957260708051</v>
      </c>
      <c r="HJ139" s="63">
        <f>'WORKING WHOLESALE GRID'!FS11-('WORKING WHOLESALE GRID'!FS11*'READ THIS FIRST'!$F$3)</f>
        <v>5.4188869454763999</v>
      </c>
      <c r="HK139" s="63">
        <f>'WORKING WHOLESALE GRID'!FT11-('WORKING WHOLESALE GRID'!FT11*'READ THIS FIRST'!$F$3)</f>
        <v>6.0172272190777987</v>
      </c>
      <c r="HL139" s="63">
        <f>'WORKING WHOLESALE GRID'!FU11-('WORKING WHOLESALE GRID'!FU11*'READ THIS FIRST'!$F$3)</f>
        <v>8.0301957260708043</v>
      </c>
      <c r="HM139" s="63">
        <f>'WORKING WHOLESALE GRID'!FV11-('WORKING WHOLESALE GRID'!FV11*'READ THIS FIRST'!$F$3)</f>
        <v>4.8301957260708051</v>
      </c>
      <c r="HN139" s="63">
        <f>'WORKING WHOLESALE GRID'!FW11-('WORKING WHOLESALE GRID'!FW11*'READ THIS FIRST'!$F$3)</f>
        <v>5.4188869454763999</v>
      </c>
      <c r="HO139" s="63">
        <f>'WORKING WHOLESALE GRID'!FX11-('WORKING WHOLESALE GRID'!FX11*'READ THIS FIRST'!$F$3)</f>
        <v>6.0172272190777987</v>
      </c>
      <c r="HP139" s="63">
        <f>'WORKING WHOLESALE GRID'!FY11-('WORKING WHOLESALE GRID'!FY11*'READ THIS FIRST'!$F$3)</f>
        <v>6.6165900468750021</v>
      </c>
      <c r="HQ139" s="63">
        <f>'WORKING WHOLESALE GRID'!FZ11-('WORKING WHOLESALE GRID'!FZ11*'READ THIS FIRST'!$F$3)</f>
        <v>8.6188869454763992</v>
      </c>
      <c r="HR139" s="63">
        <f>'WORKING WHOLESALE GRID'!GA11-('WORKING WHOLESALE GRID'!GA11*'READ THIS FIRST'!$F$3)</f>
        <v>5.4188869454763999</v>
      </c>
      <c r="HS139" s="63">
        <f>'WORKING WHOLESALE GRID'!GB11-('WORKING WHOLESALE GRID'!GB11*'READ THIS FIRST'!$F$3)</f>
        <v>6.0172272190777987</v>
      </c>
      <c r="HT139" s="63">
        <f>'WORKING WHOLESALE GRID'!GC11-('WORKING WHOLESALE GRID'!GC11*'READ THIS FIRST'!$F$3)</f>
        <v>6.6165900468750021</v>
      </c>
      <c r="HU139" s="63">
        <f>'WORKING WHOLESALE GRID'!GD11-('WORKING WHOLESALE GRID'!GD11*'READ THIS FIRST'!$F$3)</f>
        <v>7.0838241205201058</v>
      </c>
      <c r="HV139" s="63">
        <f>'WORKING WHOLESALE GRID'!GE11-('WORKING WHOLESALE GRID'!GE11*'READ THIS FIRST'!$F$3)</f>
        <v>9.2172272190777988</v>
      </c>
      <c r="HW139" s="63">
        <f>'WORKING WHOLESALE GRID'!GF11-('WORKING WHOLESALE GRID'!GF11*'READ THIS FIRST'!$F$3)</f>
        <v>6.0172272190777987</v>
      </c>
      <c r="HX139" s="63">
        <f>'WORKING WHOLESALE GRID'!GG11-('WORKING WHOLESALE GRID'!GG11*'READ THIS FIRST'!$F$3)</f>
        <v>6.6165900468750021</v>
      </c>
      <c r="HY139" s="63">
        <f>'WORKING WHOLESALE GRID'!GH11-('WORKING WHOLESALE GRID'!GH11*'READ THIS FIRST'!$F$3)</f>
        <v>7.0838241205201058</v>
      </c>
      <c r="HZ139" s="63">
        <f>'WORKING WHOLESALE GRID'!GI11-('WORKING WHOLESALE GRID'!GI11*'READ THIS FIRST'!$F$3)</f>
        <v>7.5551081941652116</v>
      </c>
      <c r="IA139" s="63">
        <f>'WORKING WHOLESALE GRID'!GJ11-('WORKING WHOLESALE GRID'!GJ11*'READ THIS FIRST'!$F$3)</f>
        <v>9.8165900468750014</v>
      </c>
      <c r="IB139" s="63">
        <f>'WORKING WHOLESALE GRID'!GK11-('WORKING WHOLESALE GRID'!GK11*'READ THIS FIRST'!$F$3)</f>
        <v>6.6165900468750021</v>
      </c>
      <c r="IC139" s="63">
        <f>'WORKING WHOLESALE GRID'!GL11-('WORKING WHOLESALE GRID'!GL11*'READ THIS FIRST'!$F$3)</f>
        <v>7.0838241205201058</v>
      </c>
      <c r="ID139" s="63">
        <f>'WORKING WHOLESALE GRID'!GM11-('WORKING WHOLESALE GRID'!GM11*'READ THIS FIRST'!$F$3)</f>
        <v>7.5551081941652116</v>
      </c>
      <c r="IE139" s="63">
        <f>'WORKING WHOLESALE GRID'!GN11-('WORKING WHOLESALE GRID'!GN11*'READ THIS FIRST'!$F$3)</f>
        <v>8.0304422678103169</v>
      </c>
      <c r="IF139" s="63">
        <f>'WORKING WHOLESALE GRID'!GO11-('WORKING WHOLESALE GRID'!GO11*'READ THIS FIRST'!$F$3)</f>
        <v>10.283824120520107</v>
      </c>
      <c r="IG139" s="63">
        <f>'WORKING WHOLESALE GRID'!GP11-('WORKING WHOLESALE GRID'!GP11*'READ THIS FIRST'!$F$3)</f>
        <v>7.0838241205201058</v>
      </c>
      <c r="IH139" s="63">
        <f>'WORKING WHOLESALE GRID'!GQ11-('WORKING WHOLESALE GRID'!GQ11*'READ THIS FIRST'!$F$3)</f>
        <v>7.5551081941652116</v>
      </c>
      <c r="II139" s="63">
        <f>'WORKING WHOLESALE GRID'!GR11-('WORKING WHOLESALE GRID'!GR11*'READ THIS FIRST'!$F$3)</f>
        <v>8.0304422678103169</v>
      </c>
      <c r="IJ139" s="63">
        <f>'WORKING WHOLESALE GRID'!GS11-('WORKING WHOLESALE GRID'!GS11*'READ THIS FIRST'!$F$3)</f>
        <v>8.5098263414554225</v>
      </c>
      <c r="IK139" s="63">
        <f>'WORKING WHOLESALE GRID'!GT11-('WORKING WHOLESALE GRID'!GT11*'READ THIS FIRST'!$F$3)</f>
        <v>10.755108194165212</v>
      </c>
      <c r="IL139" s="63">
        <f>'WORKING WHOLESALE GRID'!GU11-('WORKING WHOLESALE GRID'!GU11*'READ THIS FIRST'!$F$3)</f>
        <v>7.5551081941652116</v>
      </c>
      <c r="IM139" s="63">
        <f>'WORKING WHOLESALE GRID'!GV11-('WORKING WHOLESALE GRID'!GV11*'READ THIS FIRST'!$F$3)</f>
        <v>8.0304422678103169</v>
      </c>
      <c r="IN139" s="63">
        <f>'WORKING WHOLESALE GRID'!GW11-('WORKING WHOLESALE GRID'!GW11*'READ THIS FIRST'!$F$3)</f>
        <v>8.5098263414554225</v>
      </c>
      <c r="IO139" s="63"/>
      <c r="IP139" s="63">
        <f>'WORKING WHOLESALE GRID'!GY11-('WORKING WHOLESALE GRID'!GY11*'READ THIS FIRST'!$F$3)</f>
        <v>11.230442267810316</v>
      </c>
      <c r="IQ139" s="63">
        <f>'WORKING WHOLESALE GRID'!GZ11-('WORKING WHOLESALE GRID'!GZ11*'READ THIS FIRST'!$F$3)</f>
        <v>4.1227807503049254</v>
      </c>
      <c r="IR139" s="63">
        <f>'WORKING WHOLESALE GRID'!HA11-('WORKING WHOLESALE GRID'!HA11*'READ THIS FIRST'!$F$3)</f>
        <v>5.0960739670508532</v>
      </c>
      <c r="IS139" s="63">
        <f>'WORKING WHOLESALE GRID'!HB11-('WORKING WHOLESALE GRID'!HB11*'READ THIS FIRST'!$F$3)</f>
        <v>6.0880449915315804</v>
      </c>
      <c r="IT139" s="63">
        <f>'WORKING WHOLESALE GRID'!HC11-('WORKING WHOLESALE GRID'!HC11*'READ THIS FIRST'!$F$3)</f>
        <v>7.0892525737471104</v>
      </c>
      <c r="IU139" s="63">
        <f>'WORKING WHOLESALE GRID'!HD11-('WORKING WHOLESALE GRID'!HD11*'READ THIS FIRST'!$F$3)</f>
        <v>8.6960739670508538</v>
      </c>
      <c r="IV139" s="63"/>
      <c r="IW139" s="63">
        <f>'WORKING WHOLESALE GRID'!HF11-('WORKING WHOLESALE GRID'!HF11*'READ THIS FIRST'!$F$3)</f>
        <v>5.0960739670508532</v>
      </c>
      <c r="IX139" s="63">
        <f>'WORKING WHOLESALE GRID'!HG11-('WORKING WHOLESALE GRID'!HG11*'READ THIS FIRST'!$F$3)</f>
        <v>6.0880449915315804</v>
      </c>
      <c r="IY139" s="63">
        <f>'WORKING WHOLESALE GRID'!HH11-('WORKING WHOLESALE GRID'!HH11*'READ THIS FIRST'!$F$3)</f>
        <v>7.0892525737471104</v>
      </c>
      <c r="IZ139" s="63">
        <f>'WORKING WHOLESALE GRID'!HI11-('WORKING WHOLESALE GRID'!HI11*'READ THIS FIRST'!$F$3)</f>
        <v>8.0996967136974369</v>
      </c>
      <c r="JA139" s="63">
        <f>'WORKING WHOLESALE GRID'!HJ11-('WORKING WHOLESALE GRID'!HJ11*'READ THIS FIRST'!$F$3)</f>
        <v>9.6880449915315801</v>
      </c>
      <c r="JB139" s="63">
        <f>'WORKING WHOLESALE GRID'!HK11-('WORKING WHOLESALE GRID'!HK11*'READ THIS FIRST'!$F$3)</f>
        <v>6.0880449915315804</v>
      </c>
      <c r="JC139" s="63">
        <f>'WORKING WHOLESALE GRID'!HL11-('WORKING WHOLESALE GRID'!HL11*'READ THIS FIRST'!$F$3)</f>
        <v>7.0892525737471104</v>
      </c>
      <c r="JD139" s="63">
        <f>'WORKING WHOLESALE GRID'!HM11-('WORKING WHOLESALE GRID'!HM11*'READ THIS FIRST'!$F$3)</f>
        <v>8.0996967136974369</v>
      </c>
      <c r="JE139" s="63">
        <f>'WORKING WHOLESALE GRID'!HN11-('WORKING WHOLESALE GRID'!HN11*'READ THIS FIRST'!$F$3)</f>
        <v>9.1150742863825638</v>
      </c>
      <c r="JF139" s="63">
        <f>'WORKING WHOLESALE GRID'!HO11-('WORKING WHOLESALE GRID'!HO11*'READ THIS FIRST'!$F$3)</f>
        <v>10.689252573747108</v>
      </c>
      <c r="JG139" s="63">
        <f>'WORKING WHOLESALE GRID'!HP11-('WORKING WHOLESALE GRID'!HP11*'READ THIS FIRST'!$F$3)</f>
        <v>7.0892525737471104</v>
      </c>
      <c r="JH139" s="63">
        <f>'WORKING WHOLESALE GRID'!HQ11-('WORKING WHOLESALE GRID'!HQ11*'READ THIS FIRST'!$F$3)</f>
        <v>8.0996967136974369</v>
      </c>
      <c r="JI139" s="63">
        <f>'WORKING WHOLESALE GRID'!HR11-('WORKING WHOLESALE GRID'!HR11*'READ THIS FIRST'!$F$3)</f>
        <v>9.1150742863825638</v>
      </c>
      <c r="JJ139" s="63">
        <f>'WORKING WHOLESALE GRID'!HS11-('WORKING WHOLESALE GRID'!HS11*'READ THIS FIRST'!$F$3)</f>
        <v>10.138580416802494</v>
      </c>
      <c r="JK139" s="63">
        <f>'WORKING WHOLESALE GRID'!HT11-('WORKING WHOLESALE GRID'!HT11*'READ THIS FIRST'!$F$3)</f>
        <v>11.699696713697438</v>
      </c>
      <c r="JL139" s="63">
        <f>'WORKING WHOLESALE GRID'!HU11-('WORKING WHOLESALE GRID'!HU11*'READ THIS FIRST'!$F$3)</f>
        <v>8.0996967136974369</v>
      </c>
      <c r="JM139" s="63">
        <f>'WORKING WHOLESALE GRID'!HV11-('WORKING WHOLESALE GRID'!HV11*'READ THIS FIRST'!$F$3)</f>
        <v>9.1150742863825638</v>
      </c>
      <c r="JN139" s="63">
        <f>'WORKING WHOLESALE GRID'!HW11-('WORKING WHOLESALE GRID'!HW11*'READ THIS FIRST'!$F$3)</f>
        <v>10.138580416802494</v>
      </c>
      <c r="JO139" s="63">
        <f>'WORKING WHOLESALE GRID'!HX11-('WORKING WHOLESALE GRID'!HX11*'READ THIS FIRST'!$F$3)</f>
        <v>11.17234510495722</v>
      </c>
      <c r="JP139" s="63">
        <f>'WORKING WHOLESALE GRID'!HY11-('WORKING WHOLESALE GRID'!HY11*'READ THIS FIRST'!$F$3)</f>
        <v>12.715074286382563</v>
      </c>
      <c r="JQ139" s="63">
        <f>'WORKING WHOLESALE GRID'!HZ11-('WORKING WHOLESALE GRID'!HZ11*'READ THIS FIRST'!$F$3)</f>
        <v>9.1150742863825638</v>
      </c>
      <c r="JR139" s="63">
        <f>'WORKING WHOLESALE GRID'!IA11-('WORKING WHOLESALE GRID'!IA11*'READ THIS FIRST'!$F$3)</f>
        <v>10.138580416802494</v>
      </c>
      <c r="JS139" s="63">
        <f>'WORKING WHOLESALE GRID'!IB11-('WORKING WHOLESALE GRID'!IB11*'READ THIS FIRST'!$F$3)</f>
        <v>11.17234510495722</v>
      </c>
      <c r="JT139" s="63">
        <f>'WORKING WHOLESALE GRID'!IC11-('WORKING WHOLESALE GRID'!IC11*'READ THIS FIRST'!$F$3)</f>
        <v>12.091818129922055</v>
      </c>
      <c r="JU139" s="63">
        <f>'WORKING WHOLESALE GRID'!ID11-('WORKING WHOLESALE GRID'!ID11*'READ THIS FIRST'!$F$3)</f>
        <v>13.738580416802492</v>
      </c>
      <c r="JV139" s="63">
        <f>'WORKING WHOLESALE GRID'!IE11-('WORKING WHOLESALE GRID'!IE11*'READ THIS FIRST'!$F$3)</f>
        <v>10.138580416802494</v>
      </c>
      <c r="JW139" s="63">
        <f>'WORKING WHOLESALE GRID'!IF11-('WORKING WHOLESALE GRID'!IF11*'READ THIS FIRST'!$F$3)</f>
        <v>11.17234510495722</v>
      </c>
      <c r="JX139" s="63">
        <f>'WORKING WHOLESALE GRID'!IG11-('WORKING WHOLESALE GRID'!IG11*'READ THIS FIRST'!$F$3)</f>
        <v>12.091818129922055</v>
      </c>
      <c r="JY139" s="63">
        <f>'WORKING WHOLESALE GRID'!IH11-('WORKING WHOLESALE GRID'!IH11*'READ THIS FIRST'!$F$3)</f>
        <v>13.019341154886892</v>
      </c>
      <c r="JZ139" s="63">
        <f>'WORKING WHOLESALE GRID'!II11-('WORKING WHOLESALE GRID'!II11*'READ THIS FIRST'!$F$3)</f>
        <v>14.772345104957221</v>
      </c>
      <c r="KA139" s="63">
        <f>'WORKING WHOLESALE GRID'!IJ11-('WORKING WHOLESALE GRID'!IJ11*'READ THIS FIRST'!$F$3)</f>
        <v>11.17234510495722</v>
      </c>
      <c r="KB139" s="63">
        <f>'WORKING WHOLESALE GRID'!IK11-('WORKING WHOLESALE GRID'!IK11*'READ THIS FIRST'!$F$3)</f>
        <v>12.091818129922055</v>
      </c>
      <c r="KC139" s="63">
        <f>'WORKING WHOLESALE GRID'!IL11-('WORKING WHOLESALE GRID'!IL11*'READ THIS FIRST'!$F$3)</f>
        <v>13.019341154886892</v>
      </c>
      <c r="KD139" s="63">
        <f>'WORKING WHOLESALE GRID'!IM11-('WORKING WHOLESALE GRID'!IM11*'READ THIS FIRST'!$F$3)</f>
        <v>13.954914179851727</v>
      </c>
      <c r="KE139" s="63">
        <f>'WORKING WHOLESALE GRID'!IN11-('WORKING WHOLESALE GRID'!IN11*'READ THIS FIRST'!$F$3)</f>
        <v>15.691818129922057</v>
      </c>
      <c r="KF139" s="63">
        <f>'WORKING WHOLESALE GRID'!IO11-('WORKING WHOLESALE GRID'!IO11*'READ THIS FIRST'!$F$3)</f>
        <v>12.091818129922055</v>
      </c>
      <c r="KG139" s="63">
        <f>'WORKING WHOLESALE GRID'!IP11-('WORKING WHOLESALE GRID'!IP11*'READ THIS FIRST'!$F$3)</f>
        <v>13.019341154886892</v>
      </c>
      <c r="KH139" s="63">
        <f>'WORKING WHOLESALE GRID'!IQ11-('WORKING WHOLESALE GRID'!IQ11*'READ THIS FIRST'!$F$3)</f>
        <v>13.954914179851727</v>
      </c>
      <c r="KI139" s="63">
        <f>'WORKING WHOLESALE GRID'!IR11-('WORKING WHOLESALE GRID'!IR11*'READ THIS FIRST'!$F$3)</f>
        <v>14.898537204816565</v>
      </c>
      <c r="KJ139" s="63">
        <f>'WORKING WHOLESALE GRID'!IS11-('WORKING WHOLESALE GRID'!IS11*'READ THIS FIRST'!$F$3)</f>
        <v>16.619341154886889</v>
      </c>
      <c r="KK139" s="63">
        <f>'WORKING WHOLESALE GRID'!IT11-('WORKING WHOLESALE GRID'!IT11*'READ THIS FIRST'!$F$3)</f>
        <v>13.019341154886892</v>
      </c>
      <c r="KL139" s="63">
        <f>'WORKING WHOLESALE GRID'!IU11-('WORKING WHOLESALE GRID'!IU11*'READ THIS FIRST'!$F$3)</f>
        <v>13.954914179851727</v>
      </c>
      <c r="KM139" s="63">
        <f>'WORKING WHOLESALE GRID'!IV11-('WORKING WHOLESALE GRID'!IV11*'READ THIS FIRST'!$F$3)</f>
        <v>14.898537204816565</v>
      </c>
      <c r="KN139" s="63"/>
      <c r="KO139" s="63">
        <f>'WORKING WHOLESALE GRID'!IX11-('WORKING WHOLESALE GRID'!IX11*'READ THIS FIRST'!$F$3)</f>
        <v>17.554914179851728</v>
      </c>
      <c r="KP139" s="23"/>
      <c r="KQ139" s="23"/>
      <c r="KR139" s="23"/>
      <c r="KS139" s="3">
        <v>0.75</v>
      </c>
      <c r="KT139" s="3">
        <v>1.3333333333333333</v>
      </c>
      <c r="KU139" s="3">
        <v>2.6666666666666665</v>
      </c>
      <c r="KV139" s="3">
        <v>5.333333333333333</v>
      </c>
      <c r="KW139" s="3">
        <v>6</v>
      </c>
    </row>
    <row r="140" spans="2:309" s="6" customFormat="1" ht="14.5" hidden="1" customHeight="1" x14ac:dyDescent="0.35">
      <c r="B140" s="557"/>
      <c r="C140" s="24">
        <v>500</v>
      </c>
      <c r="D140" s="25"/>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63">
        <f>'WORKING WHOLESALE GRID'!D12-('WORKING WHOLESALE GRID'!D12*'READ THIS FIRST'!$F$3)</f>
        <v>1.2957041527222781</v>
      </c>
      <c r="AV140" s="63">
        <f>'WORKING WHOLESALE GRID'!E12-('WORKING WHOLESALE GRID'!E12*'READ THIS FIRST'!$F$3)</f>
        <v>1.6527460173160176</v>
      </c>
      <c r="AW140" s="63">
        <f>'WORKING WHOLESALE GRID'!F12-('WORKING WHOLESALE GRID'!F12*'READ THIS FIRST'!$F$3)</f>
        <v>2.0079357898351651</v>
      </c>
      <c r="AX140" s="63">
        <f>'WORKING WHOLESALE GRID'!G12-('WORKING WHOLESALE GRID'!G12*'READ THIS FIRST'!$F$3)</f>
        <v>2.3716984702797212</v>
      </c>
      <c r="AY140" s="63">
        <f>'WORKING WHOLESALE GRID'!H12-('WORKING WHOLESALE GRID'!H12*'READ THIS FIRST'!$F$3)</f>
        <v>2.0527460173160179</v>
      </c>
      <c r="AZ140" s="63"/>
      <c r="BA140" s="63">
        <f>'WORKING WHOLESALE GRID'!J12-('WORKING WHOLESALE GRID'!J12*'READ THIS FIRST'!$F$3)</f>
        <v>1.6527460173160176</v>
      </c>
      <c r="BB140" s="63">
        <f>'WORKING WHOLESALE GRID'!K12-('WORKING WHOLESALE GRID'!K12*'READ THIS FIRST'!$F$3)</f>
        <v>2.0079357898351651</v>
      </c>
      <c r="BC140" s="63">
        <f>'WORKING WHOLESALE GRID'!L12-('WORKING WHOLESALE GRID'!L12*'READ THIS FIRST'!$F$3)</f>
        <v>2.3716984702797212</v>
      </c>
      <c r="BD140" s="63">
        <f>'WORKING WHOLESALE GRID'!M12-('WORKING WHOLESALE GRID'!M12*'READ THIS FIRST'!$F$3)</f>
        <v>2.738834058649684</v>
      </c>
      <c r="BE140" s="63">
        <f>'WORKING WHOLESALE GRID'!N12-('WORKING WHOLESALE GRID'!N12*'READ THIS FIRST'!$F$3)</f>
        <v>2.407935789835165</v>
      </c>
      <c r="BF140" s="63">
        <f>'WORKING WHOLESALE GRID'!O12-('WORKING WHOLESALE GRID'!O12*'READ THIS FIRST'!$F$3)</f>
        <v>2.0079357898351651</v>
      </c>
      <c r="BG140" s="63">
        <f>'WORKING WHOLESALE GRID'!P12-('WORKING WHOLESALE GRID'!P12*'READ THIS FIRST'!$F$3)</f>
        <v>2.3716984702797212</v>
      </c>
      <c r="BH140" s="63">
        <f>'WORKING WHOLESALE GRID'!Q12-('WORKING WHOLESALE GRID'!Q12*'READ THIS FIRST'!$F$3)</f>
        <v>2.738834058649684</v>
      </c>
      <c r="BI140" s="63">
        <f>'WORKING WHOLESALE GRID'!R12-('WORKING WHOLESALE GRID'!R12*'READ THIS FIRST'!$F$3)</f>
        <v>3.1040425549450559</v>
      </c>
      <c r="BJ140" s="63">
        <f>'WORKING WHOLESALE GRID'!S12-('WORKING WHOLESALE GRID'!S12*'READ THIS FIRST'!$F$3)</f>
        <v>2.7716984702797216</v>
      </c>
      <c r="BK140" s="63">
        <f>'WORKING WHOLESALE GRID'!T12-('WORKING WHOLESALE GRID'!T12*'READ THIS FIRST'!$F$3)</f>
        <v>2.3716984702797212</v>
      </c>
      <c r="BL140" s="63">
        <f>'WORKING WHOLESALE GRID'!U12-('WORKING WHOLESALE GRID'!U12*'READ THIS FIRST'!$F$3)</f>
        <v>2.738834058649684</v>
      </c>
      <c r="BM140" s="63">
        <f>'WORKING WHOLESALE GRID'!V12-('WORKING WHOLESALE GRID'!V12*'READ THIS FIRST'!$F$3)</f>
        <v>3.1040425549450559</v>
      </c>
      <c r="BN140" s="63">
        <f>'WORKING WHOLESALE GRID'!W12-('WORKING WHOLESALE GRID'!W12*'READ THIS FIRST'!$F$3)</f>
        <v>3.4778989591658345</v>
      </c>
      <c r="BO140" s="63">
        <f>'WORKING WHOLESALE GRID'!X12-('WORKING WHOLESALE GRID'!X12*'READ THIS FIRST'!$F$3)</f>
        <v>3.1388340586496843</v>
      </c>
      <c r="BP140" s="63">
        <f>'WORKING WHOLESALE GRID'!Y12-('WORKING WHOLESALE GRID'!Y12*'READ THIS FIRST'!$F$3)</f>
        <v>2.738834058649684</v>
      </c>
      <c r="BQ140" s="63">
        <f>'WORKING WHOLESALE GRID'!Z12-('WORKING WHOLESALE GRID'!Z12*'READ THIS FIRST'!$F$3)</f>
        <v>3.1040425549450559</v>
      </c>
      <c r="BR140" s="63">
        <f>'WORKING WHOLESALE GRID'!AA12-('WORKING WHOLESALE GRID'!AA12*'READ THIS FIRST'!$F$3)</f>
        <v>3.4778989591658345</v>
      </c>
      <c r="BS140" s="63">
        <f>'WORKING WHOLESALE GRID'!AB12-('WORKING WHOLESALE GRID'!AB12*'READ THIS FIRST'!$F$3)</f>
        <v>3.8551282713120218</v>
      </c>
      <c r="BT140" s="63">
        <f>'WORKING WHOLESALE GRID'!AC12-('WORKING WHOLESALE GRID'!AC12*'READ THIS FIRST'!$F$3)</f>
        <v>3.5040425549450562</v>
      </c>
      <c r="BU140" s="63">
        <f>'WORKING WHOLESALE GRID'!AD12-('WORKING WHOLESALE GRID'!AD12*'READ THIS FIRST'!$F$3)</f>
        <v>3.1040425549450559</v>
      </c>
      <c r="BV140" s="63">
        <f>'WORKING WHOLESALE GRID'!AE12-('WORKING WHOLESALE GRID'!AE12*'READ THIS FIRST'!$F$3)</f>
        <v>3.4778989591658345</v>
      </c>
      <c r="BW140" s="63">
        <f>'WORKING WHOLESALE GRID'!AF12-('WORKING WHOLESALE GRID'!AF12*'READ THIS FIRST'!$F$3)</f>
        <v>3.8551282713120218</v>
      </c>
      <c r="BX140" s="63">
        <f>'WORKING WHOLESALE GRID'!AG12-('WORKING WHOLESALE GRID'!AG12*'READ THIS FIRST'!$F$3)</f>
        <v>4.249392889402265</v>
      </c>
      <c r="BY140" s="63">
        <f>'WORKING WHOLESALE GRID'!AH12-('WORKING WHOLESALE GRID'!AH12*'READ THIS FIRST'!$F$3)</f>
        <v>3.8778989591658339</v>
      </c>
      <c r="BZ140" s="63">
        <f>'WORKING WHOLESALE GRID'!AI12-('WORKING WHOLESALE GRID'!AI12*'READ THIS FIRST'!$F$3)</f>
        <v>3.4778989591658345</v>
      </c>
      <c r="CA140" s="63">
        <f>'WORKING WHOLESALE GRID'!AJ12-('WORKING WHOLESALE GRID'!AJ12*'READ THIS FIRST'!$F$3)</f>
        <v>3.8551282713120218</v>
      </c>
      <c r="CB140" s="63">
        <f>'WORKING WHOLESALE GRID'!AK12-('WORKING WHOLESALE GRID'!AK12*'READ THIS FIRST'!$F$3)</f>
        <v>4.249392889402265</v>
      </c>
      <c r="CC140" s="63">
        <f>'WORKING WHOLESALE GRID'!AL12-('WORKING WHOLESALE GRID'!AL12*'READ THIS FIRST'!$F$3)</f>
        <v>4.6471575074925084</v>
      </c>
      <c r="CD140" s="63">
        <f>'WORKING WHOLESALE GRID'!AM12-('WORKING WHOLESALE GRID'!AM12*'READ THIS FIRST'!$F$3)</f>
        <v>4.2551282713120218</v>
      </c>
      <c r="CE140" s="63">
        <f>'WORKING WHOLESALE GRID'!AN12-('WORKING WHOLESALE GRID'!AN12*'READ THIS FIRST'!$F$3)</f>
        <v>3.8551282713120218</v>
      </c>
      <c r="CF140" s="63">
        <f>'WORKING WHOLESALE GRID'!AO12-('WORKING WHOLESALE GRID'!AO12*'READ THIS FIRST'!$F$3)</f>
        <v>4.249392889402265</v>
      </c>
      <c r="CG140" s="63">
        <f>'WORKING WHOLESALE GRID'!AP12-('WORKING WHOLESALE GRID'!AP12*'READ THIS FIRST'!$F$3)</f>
        <v>4.6471575074925084</v>
      </c>
      <c r="CH140" s="63">
        <f>'WORKING WHOLESALE GRID'!AQ12-('WORKING WHOLESALE GRID'!AQ12*'READ THIS FIRST'!$F$3)</f>
        <v>5.0484221255827508</v>
      </c>
      <c r="CI140" s="63">
        <f>'WORKING WHOLESALE GRID'!AR12-('WORKING WHOLESALE GRID'!AR12*'READ THIS FIRST'!$F$3)</f>
        <v>4.6493928894022654</v>
      </c>
      <c r="CJ140" s="63">
        <f>'WORKING WHOLESALE GRID'!AS12-('WORKING WHOLESALE GRID'!AS12*'READ THIS FIRST'!$F$3)</f>
        <v>4.249392889402265</v>
      </c>
      <c r="CK140" s="63">
        <f>'WORKING WHOLESALE GRID'!AT12-('WORKING WHOLESALE GRID'!AT12*'READ THIS FIRST'!$F$3)</f>
        <v>4.6471575074925084</v>
      </c>
      <c r="CL140" s="63">
        <f>'WORKING WHOLESALE GRID'!AU12-('WORKING WHOLESALE GRID'!AU12*'READ THIS FIRST'!$F$3)</f>
        <v>5.0484221255827508</v>
      </c>
      <c r="CM140" s="63">
        <f>'WORKING WHOLESALE GRID'!AV12-('WORKING WHOLESALE GRID'!AV12*'READ THIS FIRST'!$F$3)</f>
        <v>5.4531867436729939</v>
      </c>
      <c r="CN140" s="63">
        <f>'WORKING WHOLESALE GRID'!AW12-('WORKING WHOLESALE GRID'!AW12*'READ THIS FIRST'!$F$3)</f>
        <v>5.0471575074925088</v>
      </c>
      <c r="CO140" s="63">
        <f>'WORKING WHOLESALE GRID'!AX12-('WORKING WHOLESALE GRID'!AX12*'READ THIS FIRST'!$F$3)</f>
        <v>4.6471575074925084</v>
      </c>
      <c r="CP140" s="63">
        <f>'WORKING WHOLESALE GRID'!AY12-('WORKING WHOLESALE GRID'!AY12*'READ THIS FIRST'!$F$3)</f>
        <v>5.0484221255827508</v>
      </c>
      <c r="CQ140" s="63">
        <f>'WORKING WHOLESALE GRID'!AZ12-('WORKING WHOLESALE GRID'!AZ12*'READ THIS FIRST'!$F$3)</f>
        <v>5.4531867436729939</v>
      </c>
      <c r="CR140" s="63"/>
      <c r="CS140" s="63">
        <f>'WORKING WHOLESALE GRID'!BB12-('WORKING WHOLESALE GRID'!BB12*'READ THIS FIRST'!$F$3)</f>
        <v>5.748422125582751</v>
      </c>
      <c r="CT140" s="63">
        <f>'WORKING WHOLESALE GRID'!BC12-('WORKING WHOLESALE GRID'!BC12*'READ THIS FIRST'!$F$3)</f>
        <v>1.3577394652222781</v>
      </c>
      <c r="CU140" s="63">
        <f>'WORKING WHOLESALE GRID'!BD12-('WORKING WHOLESALE GRID'!BD12*'READ THIS FIRST'!$F$3)</f>
        <v>1.7228160173160179</v>
      </c>
      <c r="CV140" s="63">
        <f>'WORKING WHOLESALE GRID'!BE12-('WORKING WHOLESALE GRID'!BE12*'READ THIS FIRST'!$F$3)</f>
        <v>2.089772352335165</v>
      </c>
      <c r="CW140" s="63">
        <f>'WORKING WHOLESALE GRID'!BF12-('WORKING WHOLESALE GRID'!BF12*'READ THIS FIRST'!$F$3)</f>
        <v>2.4635734702797207</v>
      </c>
      <c r="CX140" s="63">
        <f>'WORKING WHOLESALE GRID'!BG12-('WORKING WHOLESALE GRID'!BG12*'READ THIS FIRST'!$F$3)</f>
        <v>2.422816017316018</v>
      </c>
      <c r="CY140" s="63"/>
      <c r="CZ140" s="63">
        <f>'WORKING WHOLESALE GRID'!BI12-('WORKING WHOLESALE GRID'!BI12*'READ THIS FIRST'!$F$3)</f>
        <v>1.7228160173160179</v>
      </c>
      <c r="DA140" s="63">
        <f>'WORKING WHOLESALE GRID'!BJ12-('WORKING WHOLESALE GRID'!BJ12*'READ THIS FIRST'!$F$3)</f>
        <v>2.089772352335165</v>
      </c>
      <c r="DB140" s="63">
        <f>'WORKING WHOLESALE GRID'!BK12-('WORKING WHOLESALE GRID'!BK12*'READ THIS FIRST'!$F$3)</f>
        <v>2.4635734702797207</v>
      </c>
      <c r="DC140" s="63">
        <f>'WORKING WHOLESALE GRID'!BL12-('WORKING WHOLESALE GRID'!BL12*'READ THIS FIRST'!$F$3)</f>
        <v>2.8408393711496842</v>
      </c>
      <c r="DD140" s="63">
        <f>'WORKING WHOLESALE GRID'!BM12-('WORKING WHOLESALE GRID'!BM12*'READ THIS FIRST'!$F$3)</f>
        <v>2.7897723523351647</v>
      </c>
      <c r="DE140" s="63">
        <f>'WORKING WHOLESALE GRID'!BN12-('WORKING WHOLESALE GRID'!BN12*'READ THIS FIRST'!$F$3)</f>
        <v>2.089772352335165</v>
      </c>
      <c r="DF140" s="63">
        <f>'WORKING WHOLESALE GRID'!BO12-('WORKING WHOLESALE GRID'!BO12*'READ THIS FIRST'!$F$3)</f>
        <v>2.4635734702797207</v>
      </c>
      <c r="DG140" s="63">
        <f>'WORKING WHOLESALE GRID'!BP12-('WORKING WHOLESALE GRID'!BP12*'READ THIS FIRST'!$F$3)</f>
        <v>2.8408393711496842</v>
      </c>
      <c r="DH140" s="63">
        <f>'WORKING WHOLESALE GRID'!BQ12-('WORKING WHOLESALE GRID'!BQ12*'READ THIS FIRST'!$F$3)</f>
        <v>3.2181250549450553</v>
      </c>
      <c r="DI140" s="63">
        <f>'WORKING WHOLESALE GRID'!BR12-('WORKING WHOLESALE GRID'!BR12*'READ THIS FIRST'!$F$3)</f>
        <v>3.1635734702797209</v>
      </c>
      <c r="DJ140" s="63">
        <f>'WORKING WHOLESALE GRID'!BS12-('WORKING WHOLESALE GRID'!BS12*'READ THIS FIRST'!$F$3)</f>
        <v>2.4635734702797207</v>
      </c>
      <c r="DK140" s="63">
        <f>'WORKING WHOLESALE GRID'!BT12-('WORKING WHOLESALE GRID'!BT12*'READ THIS FIRST'!$F$3)</f>
        <v>2.8408393711496842</v>
      </c>
      <c r="DL140" s="63">
        <f>'WORKING WHOLESALE GRID'!BU12-('WORKING WHOLESALE GRID'!BU12*'READ THIS FIRST'!$F$3)</f>
        <v>3.2181250549450553</v>
      </c>
      <c r="DM140" s="63">
        <f>'WORKING WHOLESALE GRID'!BV12-('WORKING WHOLESALE GRID'!BV12*'READ THIS FIRST'!$F$3)</f>
        <v>3.6004405216658348</v>
      </c>
      <c r="DN140" s="63">
        <f>'WORKING WHOLESALE GRID'!BW12-('WORKING WHOLESALE GRID'!BW12*'READ THIS FIRST'!$F$3)</f>
        <v>3.5408393711496844</v>
      </c>
      <c r="DO140" s="63">
        <f>'WORKING WHOLESALE GRID'!BX12-('WORKING WHOLESALE GRID'!BX12*'READ THIS FIRST'!$F$3)</f>
        <v>2.8408393711496842</v>
      </c>
      <c r="DP140" s="63">
        <f>'WORKING WHOLESALE GRID'!BY12-('WORKING WHOLESALE GRID'!BY12*'READ THIS FIRST'!$F$3)</f>
        <v>3.2181250549450553</v>
      </c>
      <c r="DQ140" s="63">
        <f>'WORKING WHOLESALE GRID'!BZ12-('WORKING WHOLESALE GRID'!BZ12*'READ THIS FIRST'!$F$3)</f>
        <v>3.6004405216658348</v>
      </c>
      <c r="DR140" s="63">
        <f>'WORKING WHOLESALE GRID'!CA12-('WORKING WHOLESALE GRID'!CA12*'READ THIS FIRST'!$F$3)</f>
        <v>3.9880757713120225</v>
      </c>
      <c r="DS140" s="63">
        <f>'WORKING WHOLESALE GRID'!CB12-('WORKING WHOLESALE GRID'!CB12*'READ THIS FIRST'!$F$3)</f>
        <v>3.918125054945055</v>
      </c>
      <c r="DT140" s="63">
        <f>'WORKING WHOLESALE GRID'!CC12-('WORKING WHOLESALE GRID'!CC12*'READ THIS FIRST'!$F$3)</f>
        <v>3.2181250549450553</v>
      </c>
      <c r="DU140" s="63">
        <f>'WORKING WHOLESALE GRID'!CD12-('WORKING WHOLESALE GRID'!CD12*'READ THIS FIRST'!$F$3)</f>
        <v>3.6004405216658348</v>
      </c>
      <c r="DV140" s="63">
        <f>'WORKING WHOLESALE GRID'!CE12-('WORKING WHOLESALE GRID'!CE12*'READ THIS FIRST'!$F$3)</f>
        <v>3.9880757713120225</v>
      </c>
      <c r="DW140" s="63">
        <f>'WORKING WHOLESALE GRID'!CF12-('WORKING WHOLESALE GRID'!CF12*'READ THIS FIRST'!$F$3)</f>
        <v>4.3829616394022652</v>
      </c>
      <c r="DX140" s="63">
        <f>'WORKING WHOLESALE GRID'!CG12-('WORKING WHOLESALE GRID'!CG12*'READ THIS FIRST'!$F$3)</f>
        <v>4.300440521665835</v>
      </c>
      <c r="DY140" s="63">
        <f>'WORKING WHOLESALE GRID'!CH12-('WORKING WHOLESALE GRID'!CH12*'READ THIS FIRST'!$F$3)</f>
        <v>3.6004405216658348</v>
      </c>
      <c r="DZ140" s="63">
        <f>'WORKING WHOLESALE GRID'!CI12-('WORKING WHOLESALE GRID'!CI12*'READ THIS FIRST'!$F$3)</f>
        <v>3.9880757713120225</v>
      </c>
      <c r="EA140" s="63">
        <f>'WORKING WHOLESALE GRID'!CJ12-('WORKING WHOLESALE GRID'!CJ12*'READ THIS FIRST'!$F$3)</f>
        <v>4.3829616394022652</v>
      </c>
      <c r="EB140" s="63">
        <f>'WORKING WHOLESALE GRID'!CK12-('WORKING WHOLESALE GRID'!CK12*'READ THIS FIRST'!$F$3)</f>
        <v>4.7813475074925078</v>
      </c>
      <c r="EC140" s="63">
        <f>'WORKING WHOLESALE GRID'!CL12-('WORKING WHOLESALE GRID'!CL12*'READ THIS FIRST'!$F$3)</f>
        <v>4.6880757713120218</v>
      </c>
      <c r="ED140" s="63">
        <f>'WORKING WHOLESALE GRID'!CM12-('WORKING WHOLESALE GRID'!CM12*'READ THIS FIRST'!$F$3)</f>
        <v>3.9880757713120225</v>
      </c>
      <c r="EE140" s="63">
        <f>'WORKING WHOLESALE GRID'!CN12-('WORKING WHOLESALE GRID'!CN12*'READ THIS FIRST'!$F$3)</f>
        <v>4.3829616394022652</v>
      </c>
      <c r="EF140" s="63">
        <f>'WORKING WHOLESALE GRID'!CO12-('WORKING WHOLESALE GRID'!CO12*'READ THIS FIRST'!$F$3)</f>
        <v>4.7813475074925078</v>
      </c>
      <c r="EG140" s="63">
        <f>'WORKING WHOLESALE GRID'!CP12-('WORKING WHOLESALE GRID'!CP12*'READ THIS FIRST'!$F$3)</f>
        <v>5.1832333755827502</v>
      </c>
      <c r="EH140" s="63">
        <f>'WORKING WHOLESALE GRID'!CQ12-('WORKING WHOLESALE GRID'!CQ12*'READ THIS FIRST'!$F$3)</f>
        <v>5.0829616394022654</v>
      </c>
      <c r="EI140" s="63">
        <f>'WORKING WHOLESALE GRID'!CR12-('WORKING WHOLESALE GRID'!CR12*'READ THIS FIRST'!$F$3)</f>
        <v>4.3829616394022652</v>
      </c>
      <c r="EJ140" s="63">
        <f>'WORKING WHOLESALE GRID'!CS12-('WORKING WHOLESALE GRID'!CS12*'READ THIS FIRST'!$F$3)</f>
        <v>4.7813475074925078</v>
      </c>
      <c r="EK140" s="63">
        <f>'WORKING WHOLESALE GRID'!CT12-('WORKING WHOLESALE GRID'!CT12*'READ THIS FIRST'!$F$3)</f>
        <v>5.1832333755827502</v>
      </c>
      <c r="EL140" s="63">
        <f>'WORKING WHOLESALE GRID'!CU12-('WORKING WHOLESALE GRID'!CU12*'READ THIS FIRST'!$F$3)</f>
        <v>5.5886192436729925</v>
      </c>
      <c r="EM140" s="63">
        <f>'WORKING WHOLESALE GRID'!CV12-('WORKING WHOLESALE GRID'!CV12*'READ THIS FIRST'!$F$3)</f>
        <v>5.481347507492508</v>
      </c>
      <c r="EN140" s="63">
        <f>'WORKING WHOLESALE GRID'!CW12-('WORKING WHOLESALE GRID'!CW12*'READ THIS FIRST'!$F$3)</f>
        <v>4.7813475074925078</v>
      </c>
      <c r="EO140" s="63">
        <f>'WORKING WHOLESALE GRID'!CX12-('WORKING WHOLESALE GRID'!CX12*'READ THIS FIRST'!$F$3)</f>
        <v>5.1832333755827502</v>
      </c>
      <c r="EP140" s="63">
        <f>'WORKING WHOLESALE GRID'!CY12-('WORKING WHOLESALE GRID'!CY12*'READ THIS FIRST'!$F$3)</f>
        <v>5.5886192436729925</v>
      </c>
      <c r="EQ140" s="63"/>
      <c r="ER140" s="63">
        <f>'WORKING WHOLESALE GRID'!DA12-('WORKING WHOLESALE GRID'!DA12*'READ THIS FIRST'!$F$3)</f>
        <v>5.8832333755827495</v>
      </c>
      <c r="ES140" s="63">
        <f>'WORKING WHOLESALE GRID'!DB12-('WORKING WHOLESALE GRID'!DB12*'READ THIS FIRST'!$F$3)</f>
        <v>1.4729479027222778</v>
      </c>
      <c r="ET140" s="63">
        <f>'WORKING WHOLESALE GRID'!DC12-('WORKING WHOLESALE GRID'!DC12*'READ THIS FIRST'!$F$3)</f>
        <v>1.8529460173160182</v>
      </c>
      <c r="EU140" s="63">
        <f>'WORKING WHOLESALE GRID'!DD12-('WORKING WHOLESALE GRID'!DD12*'READ THIS FIRST'!$F$3)</f>
        <v>2.2417545398351653</v>
      </c>
      <c r="EV140" s="63">
        <f>'WORKING WHOLESALE GRID'!DE12-('WORKING WHOLESALE GRID'!DE12*'READ THIS FIRST'!$F$3)</f>
        <v>2.6341984702797214</v>
      </c>
      <c r="EW140" s="63">
        <f>'WORKING WHOLESALE GRID'!DF12-('WORKING WHOLESALE GRID'!DF12*'READ THIS FIRST'!$F$3)</f>
        <v>2.2529460173160181</v>
      </c>
      <c r="EX140" s="63"/>
      <c r="EY140" s="63">
        <f>'WORKING WHOLESALE GRID'!DH12-('WORKING WHOLESALE GRID'!DH12*'READ THIS FIRST'!$F$3)</f>
        <v>1.8529460173160182</v>
      </c>
      <c r="EZ140" s="63">
        <f>'WORKING WHOLESALE GRID'!DI12-('WORKING WHOLESALE GRID'!DI12*'READ THIS FIRST'!$F$3)</f>
        <v>2.2417545398351653</v>
      </c>
      <c r="FA140" s="63">
        <f>'WORKING WHOLESALE GRID'!DJ12-('WORKING WHOLESALE GRID'!DJ12*'READ THIS FIRST'!$F$3)</f>
        <v>2.6341984702797214</v>
      </c>
      <c r="FB140" s="63">
        <f>'WORKING WHOLESALE GRID'!DK12-('WORKING WHOLESALE GRID'!DK12*'READ THIS FIRST'!$F$3)</f>
        <v>3.0302778086496844</v>
      </c>
      <c r="FC140" s="63">
        <f>'WORKING WHOLESALE GRID'!DL12-('WORKING WHOLESALE GRID'!DL12*'READ THIS FIRST'!$F$3)</f>
        <v>3.6417545398351656</v>
      </c>
      <c r="FD140" s="63">
        <f>'WORKING WHOLESALE GRID'!DM12-('WORKING WHOLESALE GRID'!DM12*'READ THIS FIRST'!$F$3)</f>
        <v>2.2417545398351653</v>
      </c>
      <c r="FE140" s="63">
        <f>'WORKING WHOLESALE GRID'!DN12-('WORKING WHOLESALE GRID'!DN12*'READ THIS FIRST'!$F$3)</f>
        <v>2.6341984702797214</v>
      </c>
      <c r="FF140" s="63">
        <f>'WORKING WHOLESALE GRID'!DO12-('WORKING WHOLESALE GRID'!DO12*'READ THIS FIRST'!$F$3)</f>
        <v>3.0302778086496844</v>
      </c>
      <c r="FG140" s="63">
        <f>'WORKING WHOLESALE GRID'!DP12-('WORKING WHOLESALE GRID'!DP12*'READ THIS FIRST'!$F$3)</f>
        <v>3.4299925549450547</v>
      </c>
      <c r="FH140" s="63">
        <f>'WORKING WHOLESALE GRID'!DQ12-('WORKING WHOLESALE GRID'!DQ12*'READ THIS FIRST'!$F$3)</f>
        <v>4.0341984702797209</v>
      </c>
      <c r="FI140" s="63">
        <f>'WORKING WHOLESALE GRID'!DR12-('WORKING WHOLESALE GRID'!DR12*'READ THIS FIRST'!$F$3)</f>
        <v>2.6341984702797214</v>
      </c>
      <c r="FJ140" s="63">
        <f>'WORKING WHOLESALE GRID'!DS12-('WORKING WHOLESALE GRID'!DS12*'READ THIS FIRST'!$F$3)</f>
        <v>3.0302778086496844</v>
      </c>
      <c r="FK140" s="63">
        <f>'WORKING WHOLESALE GRID'!DT12-('WORKING WHOLESALE GRID'!DT12*'READ THIS FIRST'!$F$3)</f>
        <v>3.4299925549450547</v>
      </c>
      <c r="FL140" s="63">
        <f>'WORKING WHOLESALE GRID'!DU12-('WORKING WHOLESALE GRID'!DU12*'READ THIS FIRST'!$F$3)</f>
        <v>3.8280177091658345</v>
      </c>
      <c r="FM140" s="63">
        <f>'WORKING WHOLESALE GRID'!DV12-('WORKING WHOLESALE GRID'!DV12*'READ THIS FIRST'!$F$3)</f>
        <v>4.4302778086496843</v>
      </c>
      <c r="FN140" s="63">
        <f>'WORKING WHOLESALE GRID'!DW12-('WORKING WHOLESALE GRID'!DW12*'READ THIS FIRST'!$F$3)</f>
        <v>3.0302778086496844</v>
      </c>
      <c r="FO140" s="63">
        <f>'WORKING WHOLESALE GRID'!DX12-('WORKING WHOLESALE GRID'!DX12*'READ THIS FIRST'!$F$3)</f>
        <v>3.4299925549450547</v>
      </c>
      <c r="FP140" s="63">
        <f>'WORKING WHOLESALE GRID'!DY12-('WORKING WHOLESALE GRID'!DY12*'READ THIS FIRST'!$F$3)</f>
        <v>3.8280177091658345</v>
      </c>
      <c r="FQ140" s="63">
        <f>'WORKING WHOLESALE GRID'!DZ12-('WORKING WHOLESALE GRID'!DZ12*'READ THIS FIRST'!$F$3)</f>
        <v>4.2349782713120225</v>
      </c>
      <c r="FR140" s="63">
        <f>'WORKING WHOLESALE GRID'!EA12-('WORKING WHOLESALE GRID'!EA12*'READ THIS FIRST'!$F$3)</f>
        <v>4.8299925549450542</v>
      </c>
      <c r="FS140" s="63">
        <f>'WORKING WHOLESALE GRID'!EB12-('WORKING WHOLESALE GRID'!EB12*'READ THIS FIRST'!$F$3)</f>
        <v>3.4299925549450547</v>
      </c>
      <c r="FT140" s="63">
        <f>'WORKING WHOLESALE GRID'!EC12-('WORKING WHOLESALE GRID'!EC12*'READ THIS FIRST'!$F$3)</f>
        <v>3.8280177091658345</v>
      </c>
      <c r="FU140" s="63">
        <f>'WORKING WHOLESALE GRID'!ED12-('WORKING WHOLESALE GRID'!ED12*'READ THIS FIRST'!$F$3)</f>
        <v>4.2349782713120225</v>
      </c>
      <c r="FV140" s="63">
        <f>'WORKING WHOLESALE GRID'!EE12-('WORKING WHOLESALE GRID'!EE12*'READ THIS FIRST'!$F$3)</f>
        <v>4.6310178894022656</v>
      </c>
      <c r="FW140" s="63">
        <f>'WORKING WHOLESALE GRID'!EF12-('WORKING WHOLESALE GRID'!EF12*'READ THIS FIRST'!$F$3)</f>
        <v>5.228017709165834</v>
      </c>
      <c r="FX140" s="63">
        <f>'WORKING WHOLESALE GRID'!EG12-('WORKING WHOLESALE GRID'!EG12*'READ THIS FIRST'!$F$3)</f>
        <v>3.8280177091658345</v>
      </c>
      <c r="FY140" s="63">
        <f>'WORKING WHOLESALE GRID'!EH12-('WORKING WHOLESALE GRID'!EH12*'READ THIS FIRST'!$F$3)</f>
        <v>4.2349782713120225</v>
      </c>
      <c r="FZ140" s="63">
        <f>'WORKING WHOLESALE GRID'!EI12-('WORKING WHOLESALE GRID'!EI12*'READ THIS FIRST'!$F$3)</f>
        <v>4.6310178894022656</v>
      </c>
      <c r="GA140" s="63">
        <f>'WORKING WHOLESALE GRID'!EJ12-('WORKING WHOLESALE GRID'!EJ12*'READ THIS FIRST'!$F$3)</f>
        <v>5.0305575074925084</v>
      </c>
      <c r="GB140" s="63">
        <f>'WORKING WHOLESALE GRID'!EK12-('WORKING WHOLESALE GRID'!EK12*'READ THIS FIRST'!$F$3)</f>
        <v>5.634978271312022</v>
      </c>
      <c r="GC140" s="63">
        <f>'WORKING WHOLESALE GRID'!EL12-('WORKING WHOLESALE GRID'!EL12*'READ THIS FIRST'!$F$3)</f>
        <v>4.2349782713120225</v>
      </c>
      <c r="GD140" s="63">
        <f>'WORKING WHOLESALE GRID'!EM12-('WORKING WHOLESALE GRID'!EM12*'READ THIS FIRST'!$F$3)</f>
        <v>4.6310178894022656</v>
      </c>
      <c r="GE140" s="63">
        <f>'WORKING WHOLESALE GRID'!EN12-('WORKING WHOLESALE GRID'!EN12*'READ THIS FIRST'!$F$3)</f>
        <v>5.0305575074925084</v>
      </c>
      <c r="GF140" s="63">
        <f>'WORKING WHOLESALE GRID'!EO12-('WORKING WHOLESALE GRID'!EO12*'READ THIS FIRST'!$F$3)</f>
        <v>5.433597125582752</v>
      </c>
      <c r="GG140" s="63">
        <f>'WORKING WHOLESALE GRID'!EP12-('WORKING WHOLESALE GRID'!EP12*'READ THIS FIRST'!$F$3)</f>
        <v>6.0310178894022659</v>
      </c>
      <c r="GH140" s="63">
        <f>'WORKING WHOLESALE GRID'!EQ12-('WORKING WHOLESALE GRID'!EQ12*'READ THIS FIRST'!$F$3)</f>
        <v>4.6310178894022656</v>
      </c>
      <c r="GI140" s="63">
        <f>'WORKING WHOLESALE GRID'!ER12-('WORKING WHOLESALE GRID'!ER12*'READ THIS FIRST'!$F$3)</f>
        <v>5.0305575074925084</v>
      </c>
      <c r="GJ140" s="63">
        <f>'WORKING WHOLESALE GRID'!ES12-('WORKING WHOLESALE GRID'!ES12*'READ THIS FIRST'!$F$3)</f>
        <v>5.433597125582752</v>
      </c>
      <c r="GK140" s="63">
        <f>'WORKING WHOLESALE GRID'!ET12-('WORKING WHOLESALE GRID'!ET12*'READ THIS FIRST'!$F$3)</f>
        <v>5.8401367436729945</v>
      </c>
      <c r="GL140" s="63">
        <f>'WORKING WHOLESALE GRID'!EU12-('WORKING WHOLESALE GRID'!EU12*'READ THIS FIRST'!$F$3)</f>
        <v>6.4305575074925088</v>
      </c>
      <c r="GM140" s="63">
        <f>'WORKING WHOLESALE GRID'!EV12-('WORKING WHOLESALE GRID'!EV12*'READ THIS FIRST'!$F$3)</f>
        <v>5.0305575074925084</v>
      </c>
      <c r="GN140" s="63">
        <f>'WORKING WHOLESALE GRID'!EW12-('WORKING WHOLESALE GRID'!EW12*'READ THIS FIRST'!$F$3)</f>
        <v>5.433597125582752</v>
      </c>
      <c r="GO140" s="63">
        <f>'WORKING WHOLESALE GRID'!EX12-('WORKING WHOLESALE GRID'!EX12*'READ THIS FIRST'!$F$3)</f>
        <v>5.8401367436729945</v>
      </c>
      <c r="GP140" s="63"/>
      <c r="GQ140" s="63">
        <f>'WORKING WHOLESALE GRID'!EZ12-('WORKING WHOLESALE GRID'!EZ12*'READ THIS FIRST'!$F$3)</f>
        <v>6.8335971255827515</v>
      </c>
      <c r="GR140" s="63">
        <f>'WORKING WHOLESALE GRID'!FA12-('WORKING WHOLESALE GRID'!FA12*'READ THIS FIRST'!$F$3)</f>
        <v>2.2590172504589163</v>
      </c>
      <c r="GS140" s="63">
        <f>'WORKING WHOLESALE GRID'!FB12-('WORKING WHOLESALE GRID'!FB12*'READ THIS FIRST'!$F$3)</f>
        <v>2.7684139500000002</v>
      </c>
      <c r="GT140" s="63">
        <f>'WORKING WHOLESALE GRID'!FC12-('WORKING WHOLESALE GRID'!FC12*'READ THIS FIRST'!$F$3)</f>
        <v>3.2864127858173076</v>
      </c>
      <c r="GU140" s="63">
        <f>'WORKING WHOLESALE GRID'!FD12-('WORKING WHOLESALE GRID'!FD12*'READ THIS FIRST'!$F$3)</f>
        <v>3.8092411829108417</v>
      </c>
      <c r="GV140" s="63">
        <f>'WORKING WHOLESALE GRID'!FE12-('WORKING WHOLESALE GRID'!FE12*'READ THIS FIRST'!$F$3)</f>
        <v>5.5684139500000001</v>
      </c>
      <c r="GW140" s="63"/>
      <c r="GX140" s="63">
        <f>'WORKING WHOLESALE GRID'!FG12-('WORKING WHOLESALE GRID'!FG12*'READ THIS FIRST'!$F$3)</f>
        <v>2.7684139500000002</v>
      </c>
      <c r="GY140" s="63">
        <f>'WORKING WHOLESALE GRID'!FH12-('WORKING WHOLESALE GRID'!FH12*'READ THIS FIRST'!$F$3)</f>
        <v>3.2864127858173076</v>
      </c>
      <c r="GZ140" s="63">
        <f>'WORKING WHOLESALE GRID'!FI12-('WORKING WHOLESALE GRID'!FI12*'READ THIS FIRST'!$F$3)</f>
        <v>3.8092411829108417</v>
      </c>
      <c r="HA140" s="63">
        <f>'WORKING WHOLESALE GRID'!FJ12-('WORKING WHOLESALE GRID'!FJ12*'READ THIS FIRST'!$F$3)</f>
        <v>4.3368991412805951</v>
      </c>
      <c r="HB140" s="63">
        <f>'WORKING WHOLESALE GRID'!FK12-('WORKING WHOLESALE GRID'!FK12*'READ THIS FIRST'!$F$3)</f>
        <v>6.0864127858173074</v>
      </c>
      <c r="HC140" s="63">
        <f>'WORKING WHOLESALE GRID'!FL12-('WORKING WHOLESALE GRID'!FL12*'READ THIS FIRST'!$F$3)</f>
        <v>3.2864127858173076</v>
      </c>
      <c r="HD140" s="63">
        <f>'WORKING WHOLESALE GRID'!FM12-('WORKING WHOLESALE GRID'!FM12*'READ THIS FIRST'!$F$3)</f>
        <v>3.8092411829108417</v>
      </c>
      <c r="HE140" s="63">
        <f>'WORKING WHOLESALE GRID'!FN12-('WORKING WHOLESALE GRID'!FN12*'READ THIS FIRST'!$F$3)</f>
        <v>4.3368991412805951</v>
      </c>
      <c r="HF140" s="63">
        <f>'WORKING WHOLESALE GRID'!FO12-('WORKING WHOLESALE GRID'!FO12*'READ THIS FIRST'!$F$3)</f>
        <v>4.8655229609265742</v>
      </c>
      <c r="HG140" s="63">
        <f>'WORKING WHOLESALE GRID'!FP12-('WORKING WHOLESALE GRID'!FP12*'READ THIS FIRST'!$F$3)</f>
        <v>6.6092411829108411</v>
      </c>
      <c r="HH140" s="63">
        <f>'WORKING WHOLESALE GRID'!FQ12-('WORKING WHOLESALE GRID'!FQ12*'READ THIS FIRST'!$F$3)</f>
        <v>3.8092411829108417</v>
      </c>
      <c r="HI140" s="63">
        <f>'WORKING WHOLESALE GRID'!FR12-('WORKING WHOLESALE GRID'!FR12*'READ THIS FIRST'!$F$3)</f>
        <v>4.3368991412805951</v>
      </c>
      <c r="HJ140" s="63">
        <f>'WORKING WHOLESALE GRID'!FS12-('WORKING WHOLESALE GRID'!FS12*'READ THIS FIRST'!$F$3)</f>
        <v>4.8655229609265742</v>
      </c>
      <c r="HK140" s="63">
        <f>'WORKING WHOLESALE GRID'!FT12-('WORKING WHOLESALE GRID'!FT12*'READ THIS FIRST'!$F$3)</f>
        <v>5.4028218168487783</v>
      </c>
      <c r="HL140" s="63">
        <f>'WORKING WHOLESALE GRID'!FU12-('WORKING WHOLESALE GRID'!FU12*'READ THIS FIRST'!$F$3)</f>
        <v>7.1368991412805958</v>
      </c>
      <c r="HM140" s="63">
        <f>'WORKING WHOLESALE GRID'!FV12-('WORKING WHOLESALE GRID'!FV12*'READ THIS FIRST'!$F$3)</f>
        <v>4.3368991412805951</v>
      </c>
      <c r="HN140" s="63">
        <f>'WORKING WHOLESALE GRID'!FW12-('WORKING WHOLESALE GRID'!FW12*'READ THIS FIRST'!$F$3)</f>
        <v>4.8655229609265742</v>
      </c>
      <c r="HO140" s="63">
        <f>'WORKING WHOLESALE GRID'!FX12-('WORKING WHOLESALE GRID'!FX12*'READ THIS FIRST'!$F$3)</f>
        <v>5.4028218168487783</v>
      </c>
      <c r="HP140" s="63">
        <f>'WORKING WHOLESALE GRID'!FY12-('WORKING WHOLESALE GRID'!FY12*'READ THIS FIRST'!$F$3)</f>
        <v>5.9410500840472054</v>
      </c>
      <c r="HQ140" s="63">
        <f>'WORKING WHOLESALE GRID'!FZ12-('WORKING WHOLESALE GRID'!FZ12*'READ THIS FIRST'!$F$3)</f>
        <v>7.665522960926574</v>
      </c>
      <c r="HR140" s="63">
        <f>'WORKING WHOLESALE GRID'!GA12-('WORKING WHOLESALE GRID'!GA12*'READ THIS FIRST'!$F$3)</f>
        <v>4.8655229609265742</v>
      </c>
      <c r="HS140" s="63">
        <f>'WORKING WHOLESALE GRID'!GB12-('WORKING WHOLESALE GRID'!GB12*'READ THIS FIRST'!$F$3)</f>
        <v>5.4028218168487783</v>
      </c>
      <c r="HT140" s="63">
        <f>'WORKING WHOLESALE GRID'!GC12-('WORKING WHOLESALE GRID'!GC12*'READ THIS FIRST'!$F$3)</f>
        <v>5.9410500840472054</v>
      </c>
      <c r="HU140" s="63">
        <f>'WORKING WHOLESALE GRID'!GD12-('WORKING WHOLESALE GRID'!GD12*'READ THIS FIRST'!$F$3)</f>
        <v>6.3606495003277992</v>
      </c>
      <c r="HV140" s="63">
        <f>'WORKING WHOLESALE GRID'!GE12-('WORKING WHOLESALE GRID'!GE12*'READ THIS FIRST'!$F$3)</f>
        <v>8.202821816848779</v>
      </c>
      <c r="HW140" s="63">
        <f>'WORKING WHOLESALE GRID'!GF12-('WORKING WHOLESALE GRID'!GF12*'READ THIS FIRST'!$F$3)</f>
        <v>5.4028218168487783</v>
      </c>
      <c r="HX140" s="63">
        <f>'WORKING WHOLESALE GRID'!GG12-('WORKING WHOLESALE GRID'!GG12*'READ THIS FIRST'!$F$3)</f>
        <v>5.9410500840472054</v>
      </c>
      <c r="HY140" s="63">
        <f>'WORKING WHOLESALE GRID'!GH12-('WORKING WHOLESALE GRID'!GH12*'READ THIS FIRST'!$F$3)</f>
        <v>6.3606495003277992</v>
      </c>
      <c r="HZ140" s="63">
        <f>'WORKING WHOLESALE GRID'!GI12-('WORKING WHOLESALE GRID'!GI12*'READ THIS FIRST'!$F$3)</f>
        <v>6.7838939166083936</v>
      </c>
      <c r="IA140" s="63">
        <f>'WORKING WHOLESALE GRID'!GJ12-('WORKING WHOLESALE GRID'!GJ12*'READ THIS FIRST'!$F$3)</f>
        <v>8.7410500840472061</v>
      </c>
      <c r="IB140" s="63">
        <f>'WORKING WHOLESALE GRID'!GK12-('WORKING WHOLESALE GRID'!GK12*'READ THIS FIRST'!$F$3)</f>
        <v>5.9410500840472054</v>
      </c>
      <c r="IC140" s="63">
        <f>'WORKING WHOLESALE GRID'!GL12-('WORKING WHOLESALE GRID'!GL12*'READ THIS FIRST'!$F$3)</f>
        <v>6.3606495003277992</v>
      </c>
      <c r="ID140" s="63">
        <f>'WORKING WHOLESALE GRID'!GM12-('WORKING WHOLESALE GRID'!GM12*'READ THIS FIRST'!$F$3)</f>
        <v>6.7838939166083936</v>
      </c>
      <c r="IE140" s="63">
        <f>'WORKING WHOLESALE GRID'!GN12-('WORKING WHOLESALE GRID'!GN12*'READ THIS FIRST'!$F$3)</f>
        <v>7.2107833328889903</v>
      </c>
      <c r="IF140" s="63">
        <f>'WORKING WHOLESALE GRID'!GO12-('WORKING WHOLESALE GRID'!GO12*'READ THIS FIRST'!$F$3)</f>
        <v>9.1606495003277981</v>
      </c>
      <c r="IG140" s="63">
        <f>'WORKING WHOLESALE GRID'!GP12-('WORKING WHOLESALE GRID'!GP12*'READ THIS FIRST'!$F$3)</f>
        <v>6.3606495003277992</v>
      </c>
      <c r="IH140" s="63">
        <f>'WORKING WHOLESALE GRID'!GQ12-('WORKING WHOLESALE GRID'!GQ12*'READ THIS FIRST'!$F$3)</f>
        <v>6.7838939166083936</v>
      </c>
      <c r="II140" s="63">
        <f>'WORKING WHOLESALE GRID'!GR12-('WORKING WHOLESALE GRID'!GR12*'READ THIS FIRST'!$F$3)</f>
        <v>7.2107833328889903</v>
      </c>
      <c r="IJ140" s="63">
        <f>'WORKING WHOLESALE GRID'!GS12-('WORKING WHOLESALE GRID'!GS12*'READ THIS FIRST'!$F$3)</f>
        <v>7.6413177491695849</v>
      </c>
      <c r="IK140" s="63">
        <f>'WORKING WHOLESALE GRID'!GT12-('WORKING WHOLESALE GRID'!GT12*'READ THIS FIRST'!$F$3)</f>
        <v>9.5838939166083925</v>
      </c>
      <c r="IL140" s="63">
        <f>'WORKING WHOLESALE GRID'!GU12-('WORKING WHOLESALE GRID'!GU12*'READ THIS FIRST'!$F$3)</f>
        <v>6.7838939166083936</v>
      </c>
      <c r="IM140" s="63">
        <f>'WORKING WHOLESALE GRID'!GV12-('WORKING WHOLESALE GRID'!GV12*'READ THIS FIRST'!$F$3)</f>
        <v>7.2107833328889903</v>
      </c>
      <c r="IN140" s="63">
        <f>'WORKING WHOLESALE GRID'!GW12-('WORKING WHOLESALE GRID'!GW12*'READ THIS FIRST'!$F$3)</f>
        <v>7.6413177491695849</v>
      </c>
      <c r="IO140" s="63"/>
      <c r="IP140" s="63">
        <f>'WORKING WHOLESALE GRID'!GY12-('WORKING WHOLESALE GRID'!GY12*'READ THIS FIRST'!$F$3)</f>
        <v>10.010783332888989</v>
      </c>
      <c r="IQ140" s="63">
        <f>'WORKING WHOLESALE GRID'!GZ12-('WORKING WHOLESALE GRID'!GZ12*'READ THIS FIRST'!$F$3)</f>
        <v>3.731965153181195</v>
      </c>
      <c r="IR140" s="63">
        <f>'WORKING WHOLESALE GRID'!HA12-('WORKING WHOLESALE GRID'!HA12*'READ THIS FIRST'!$F$3)</f>
        <v>4.6213599673160184</v>
      </c>
      <c r="IS140" s="63">
        <f>'WORKING WHOLESALE GRID'!HB12-('WORKING WHOLESALE GRID'!HB12*'READ THIS FIRST'!$F$3)</f>
        <v>5.5281673256524719</v>
      </c>
      <c r="IT140" s="63">
        <f>'WORKING WHOLESALE GRID'!HC12-('WORKING WHOLESALE GRID'!HC12*'READ THIS FIRST'!$F$3)</f>
        <v>6.4434396531905609</v>
      </c>
      <c r="IU140" s="63">
        <f>'WORKING WHOLESALE GRID'!HD12-('WORKING WHOLESALE GRID'!HD12*'READ THIS FIRST'!$F$3)</f>
        <v>7.8213599673160186</v>
      </c>
      <c r="IV140" s="63"/>
      <c r="IW140" s="63">
        <f>'WORKING WHOLESALE GRID'!HF12-('WORKING WHOLESALE GRID'!HF12*'READ THIS FIRST'!$F$3)</f>
        <v>4.6213599673160184</v>
      </c>
      <c r="IX140" s="63">
        <f>'WORKING WHOLESALE GRID'!HG12-('WORKING WHOLESALE GRID'!HG12*'READ THIS FIRST'!$F$3)</f>
        <v>5.5281673256524719</v>
      </c>
      <c r="IY140" s="63">
        <f>'WORKING WHOLESALE GRID'!HH12-('WORKING WHOLESALE GRID'!HH12*'READ THIS FIRST'!$F$3)</f>
        <v>6.4434396531905609</v>
      </c>
      <c r="IZ140" s="63">
        <f>'WORKING WHOLESALE GRID'!HI12-('WORKING WHOLESALE GRID'!HI12*'READ THIS FIRST'!$F$3)</f>
        <v>7.3671769499302808</v>
      </c>
      <c r="JA140" s="63">
        <f>'WORKING WHOLESALE GRID'!HJ12-('WORKING WHOLESALE GRID'!HJ12*'READ THIS FIRST'!$F$3)</f>
        <v>8.7281673256524712</v>
      </c>
      <c r="JB140" s="63">
        <f>'WORKING WHOLESALE GRID'!HK12-('WORKING WHOLESALE GRID'!HK12*'READ THIS FIRST'!$F$3)</f>
        <v>5.5281673256524719</v>
      </c>
      <c r="JC140" s="63">
        <f>'WORKING WHOLESALE GRID'!HL12-('WORKING WHOLESALE GRID'!HL12*'READ THIS FIRST'!$F$3)</f>
        <v>6.4434396531905609</v>
      </c>
      <c r="JD140" s="63">
        <f>'WORKING WHOLESALE GRID'!HM12-('WORKING WHOLESALE GRID'!HM12*'READ THIS FIRST'!$F$3)</f>
        <v>7.3671769499302808</v>
      </c>
      <c r="JE140" s="63">
        <f>'WORKING WHOLESALE GRID'!HN12-('WORKING WHOLESALE GRID'!HN12*'READ THIS FIRST'!$F$3)</f>
        <v>8.2955155158716281</v>
      </c>
      <c r="JF140" s="63">
        <f>'WORKING WHOLESALE GRID'!HO12-('WORKING WHOLESALE GRID'!HO12*'READ THIS FIRST'!$F$3)</f>
        <v>9.643439653190562</v>
      </c>
      <c r="JG140" s="63">
        <f>'WORKING WHOLESALE GRID'!HP12-('WORKING WHOLESALE GRID'!HP12*'READ THIS FIRST'!$F$3)</f>
        <v>6.4434396531905609</v>
      </c>
      <c r="JH140" s="63">
        <f>'WORKING WHOLESALE GRID'!HQ12-('WORKING WHOLESALE GRID'!HQ12*'READ THIS FIRST'!$F$3)</f>
        <v>7.3671769499302808</v>
      </c>
      <c r="JI140" s="63">
        <f>'WORKING WHOLESALE GRID'!HR12-('WORKING WHOLESALE GRID'!HR12*'READ THIS FIRST'!$F$3)</f>
        <v>8.2955155158716281</v>
      </c>
      <c r="JJ140" s="63">
        <f>'WORKING WHOLESALE GRID'!HS12-('WORKING WHOLESALE GRID'!HS12*'READ THIS FIRST'!$F$3)</f>
        <v>9.2308395260146128</v>
      </c>
      <c r="JK140" s="63">
        <f>'WORKING WHOLESALE GRID'!HT12-('WORKING WHOLESALE GRID'!HT12*'READ THIS FIRST'!$F$3)</f>
        <v>10.567176949930282</v>
      </c>
      <c r="JL140" s="63">
        <f>'WORKING WHOLESALE GRID'!HU12-('WORKING WHOLESALE GRID'!HU12*'READ THIS FIRST'!$F$3)</f>
        <v>7.3671769499302808</v>
      </c>
      <c r="JM140" s="63">
        <f>'WORKING WHOLESALE GRID'!HV12-('WORKING WHOLESALE GRID'!HV12*'READ THIS FIRST'!$F$3)</f>
        <v>8.2955155158716281</v>
      </c>
      <c r="JN140" s="63">
        <f>'WORKING WHOLESALE GRID'!HW12-('WORKING WHOLESALE GRID'!HW12*'READ THIS FIRST'!$F$3)</f>
        <v>9.2308395260146128</v>
      </c>
      <c r="JO140" s="63">
        <f>'WORKING WHOLESALE GRID'!HX12-('WORKING WHOLESALE GRID'!HX12*'READ THIS FIRST'!$F$3)</f>
        <v>10.176028355359225</v>
      </c>
      <c r="JP140" s="63">
        <f>'WORKING WHOLESALE GRID'!HY12-('WORKING WHOLESALE GRID'!HY12*'READ THIS FIRST'!$F$3)</f>
        <v>11.495515515871629</v>
      </c>
      <c r="JQ140" s="63">
        <f>'WORKING WHOLESALE GRID'!HZ12-('WORKING WHOLESALE GRID'!HZ12*'READ THIS FIRST'!$F$3)</f>
        <v>8.2955155158716281</v>
      </c>
      <c r="JR140" s="63">
        <f>'WORKING WHOLESALE GRID'!IA12-('WORKING WHOLESALE GRID'!IA12*'READ THIS FIRST'!$F$3)</f>
        <v>9.2308395260146128</v>
      </c>
      <c r="JS140" s="63">
        <f>'WORKING WHOLESALE GRID'!IB12-('WORKING WHOLESALE GRID'!IB12*'READ THIS FIRST'!$F$3)</f>
        <v>10.176028355359225</v>
      </c>
      <c r="JT140" s="63">
        <f>'WORKING WHOLESALE GRID'!IC12-('WORKING WHOLESALE GRID'!IC12*'READ THIS FIRST'!$F$3)</f>
        <v>10.991667389730063</v>
      </c>
      <c r="JU140" s="63">
        <f>'WORKING WHOLESALE GRID'!ID12-('WORKING WHOLESALE GRID'!ID12*'READ THIS FIRST'!$F$3)</f>
        <v>12.430839526014614</v>
      </c>
      <c r="JV140" s="63">
        <f>'WORKING WHOLESALE GRID'!IE12-('WORKING WHOLESALE GRID'!IE12*'READ THIS FIRST'!$F$3)</f>
        <v>9.2308395260146128</v>
      </c>
      <c r="JW140" s="63">
        <f>'WORKING WHOLESALE GRID'!IF12-('WORKING WHOLESALE GRID'!IF12*'READ THIS FIRST'!$F$3)</f>
        <v>10.176028355359225</v>
      </c>
      <c r="JX140" s="63">
        <f>'WORKING WHOLESALE GRID'!IG12-('WORKING WHOLESALE GRID'!IG12*'READ THIS FIRST'!$F$3)</f>
        <v>10.991667389730063</v>
      </c>
      <c r="JY140" s="63">
        <f>'WORKING WHOLESALE GRID'!IH12-('WORKING WHOLESALE GRID'!IH12*'READ THIS FIRST'!$F$3)</f>
        <v>11.814451424100906</v>
      </c>
      <c r="JZ140" s="63">
        <f>'WORKING WHOLESALE GRID'!II12-('WORKING WHOLESALE GRID'!II12*'READ THIS FIRST'!$F$3)</f>
        <v>13.376028355359225</v>
      </c>
      <c r="KA140" s="63">
        <f>'WORKING WHOLESALE GRID'!IJ12-('WORKING WHOLESALE GRID'!IJ12*'READ THIS FIRST'!$F$3)</f>
        <v>10.176028355359225</v>
      </c>
      <c r="KB140" s="63">
        <f>'WORKING WHOLESALE GRID'!IK12-('WORKING WHOLESALE GRID'!IK12*'READ THIS FIRST'!$F$3)</f>
        <v>10.991667389730063</v>
      </c>
      <c r="KC140" s="63">
        <f>'WORKING WHOLESALE GRID'!IL12-('WORKING WHOLESALE GRID'!IL12*'READ THIS FIRST'!$F$3)</f>
        <v>11.814451424100906</v>
      </c>
      <c r="KD140" s="63">
        <f>'WORKING WHOLESALE GRID'!IM12-('WORKING WHOLESALE GRID'!IM12*'READ THIS FIRST'!$F$3)</f>
        <v>12.644380458471744</v>
      </c>
      <c r="KE140" s="63">
        <f>'WORKING WHOLESALE GRID'!IN12-('WORKING WHOLESALE GRID'!IN12*'READ THIS FIRST'!$F$3)</f>
        <v>14.191667389730064</v>
      </c>
      <c r="KF140" s="63">
        <f>'WORKING WHOLESALE GRID'!IO12-('WORKING WHOLESALE GRID'!IO12*'READ THIS FIRST'!$F$3)</f>
        <v>10.991667389730063</v>
      </c>
      <c r="KG140" s="63">
        <f>'WORKING WHOLESALE GRID'!IP12-('WORKING WHOLESALE GRID'!IP12*'READ THIS FIRST'!$F$3)</f>
        <v>11.814451424100906</v>
      </c>
      <c r="KH140" s="63">
        <f>'WORKING WHOLESALE GRID'!IQ12-('WORKING WHOLESALE GRID'!IQ12*'READ THIS FIRST'!$F$3)</f>
        <v>12.644380458471744</v>
      </c>
      <c r="KI140" s="63">
        <f>'WORKING WHOLESALE GRID'!IR12-('WORKING WHOLESALE GRID'!IR12*'READ THIS FIRST'!$F$3)</f>
        <v>13.48145449284258</v>
      </c>
      <c r="KJ140" s="63">
        <f>'WORKING WHOLESALE GRID'!IS12-('WORKING WHOLESALE GRID'!IS12*'READ THIS FIRST'!$F$3)</f>
        <v>15.014451424100907</v>
      </c>
      <c r="KK140" s="63">
        <f>'WORKING WHOLESALE GRID'!IT12-('WORKING WHOLESALE GRID'!IT12*'READ THIS FIRST'!$F$3)</f>
        <v>11.814451424100906</v>
      </c>
      <c r="KL140" s="63">
        <f>'WORKING WHOLESALE GRID'!IU12-('WORKING WHOLESALE GRID'!IU12*'READ THIS FIRST'!$F$3)</f>
        <v>12.644380458471744</v>
      </c>
      <c r="KM140" s="63">
        <f>'WORKING WHOLESALE GRID'!IV12-('WORKING WHOLESALE GRID'!IV12*'READ THIS FIRST'!$F$3)</f>
        <v>13.48145449284258</v>
      </c>
      <c r="KN140" s="63"/>
      <c r="KO140" s="63">
        <f>'WORKING WHOLESALE GRID'!IX12-('WORKING WHOLESALE GRID'!IX12*'READ THIS FIRST'!$F$3)</f>
        <v>15.844380458471745</v>
      </c>
      <c r="KP140" s="23"/>
      <c r="KQ140" s="23"/>
      <c r="KR140" s="23"/>
      <c r="KS140" s="3">
        <v>0.66666666666666674</v>
      </c>
      <c r="KT140" s="3">
        <v>1.1666666666666667</v>
      </c>
      <c r="KU140" s="3">
        <v>2.3333333333333335</v>
      </c>
      <c r="KV140" s="3">
        <v>4.666666666666667</v>
      </c>
      <c r="KW140" s="3">
        <v>5.3333333333333339</v>
      </c>
    </row>
    <row r="141" spans="2:309" s="6" customFormat="1" ht="14.5" hidden="1" customHeight="1" x14ac:dyDescent="0.35">
      <c r="B141" s="557"/>
      <c r="C141" s="24">
        <v>750</v>
      </c>
      <c r="D141" s="25"/>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63">
        <f>'WORKING WHOLESALE GRID'!D13-('WORKING WHOLESALE GRID'!D13*'READ THIS FIRST'!$F$3)</f>
        <v>1.2088785265072723</v>
      </c>
      <c r="AV141" s="63">
        <f>'WORKING WHOLESALE GRID'!E13-('WORKING WHOLESALE GRID'!E13*'READ THIS FIRST'!$F$3)</f>
        <v>1.5451253662663671</v>
      </c>
      <c r="AW141" s="63">
        <f>'WORKING WHOLESALE GRID'!F13-('WORKING WHOLESALE GRID'!F13*'READ THIS FIRST'!$F$3)</f>
        <v>1.8794745265395223</v>
      </c>
      <c r="AX141" s="63">
        <f>'WORKING WHOLESALE GRID'!G13-('WORKING WHOLESALE GRID'!G13*'READ THIS FIRST'!$F$3)</f>
        <v>2.2220660073267378</v>
      </c>
      <c r="AY141" s="63">
        <f>'WORKING WHOLESALE GRID'!H13-('WORKING WHOLESALE GRID'!H13*'READ THIS FIRST'!$F$3)</f>
        <v>1.8951253662663672</v>
      </c>
      <c r="AZ141" s="63"/>
      <c r="BA141" s="63">
        <f>'WORKING WHOLESALE GRID'!J13-('WORKING WHOLESALE GRID'!J13*'READ THIS FIRST'!$F$3)</f>
        <v>1.5451253662663671</v>
      </c>
      <c r="BB141" s="63">
        <f>'WORKING WHOLESALE GRID'!K13-('WORKING WHOLESALE GRID'!K13*'READ THIS FIRST'!$F$3)</f>
        <v>1.8794745265395223</v>
      </c>
      <c r="BC141" s="63">
        <f>'WORKING WHOLESALE GRID'!L13-('WORKING WHOLESALE GRID'!L13*'READ THIS FIRST'!$F$3)</f>
        <v>2.2220660073267378</v>
      </c>
      <c r="BD141" s="63">
        <f>'WORKING WHOLESALE GRID'!M13-('WORKING WHOLESALE GRID'!M13*'READ THIS FIRST'!$F$3)</f>
        <v>2.5678419961280152</v>
      </c>
      <c r="BE141" s="63">
        <f>'WORKING WHOLESALE GRID'!N13-('WORKING WHOLESALE GRID'!N13*'READ THIS FIRST'!$F$3)</f>
        <v>2.2294745265395219</v>
      </c>
      <c r="BF141" s="63">
        <f>'WORKING WHOLESALE GRID'!O13-('WORKING WHOLESALE GRID'!O13*'READ THIS FIRST'!$F$3)</f>
        <v>1.8794745265395223</v>
      </c>
      <c r="BG141" s="63">
        <f>'WORKING WHOLESALE GRID'!P13-('WORKING WHOLESALE GRID'!P13*'READ THIS FIRST'!$F$3)</f>
        <v>2.2220660073267378</v>
      </c>
      <c r="BH141" s="63">
        <f>'WORKING WHOLESALE GRID'!Q13-('WORKING WHOLESALE GRID'!Q13*'READ THIS FIRST'!$F$3)</f>
        <v>2.5678419961280152</v>
      </c>
      <c r="BI141" s="63">
        <f>'WORKING WHOLESALE GRID'!R13-('WORKING WHOLESALE GRID'!R13*'READ THIS FIRST'!$F$3)</f>
        <v>2.911647180443353</v>
      </c>
      <c r="BJ141" s="63">
        <f>'WORKING WHOLESALE GRID'!S13-('WORKING WHOLESALE GRID'!S13*'READ THIS FIRST'!$F$3)</f>
        <v>2.5720660073267378</v>
      </c>
      <c r="BK141" s="63">
        <f>'WORKING WHOLESALE GRID'!T13-('WORKING WHOLESALE GRID'!T13*'READ THIS FIRST'!$F$3)</f>
        <v>2.2220660073267378</v>
      </c>
      <c r="BL141" s="63">
        <f>'WORKING WHOLESALE GRID'!U13-('WORKING WHOLESALE GRID'!U13*'READ THIS FIRST'!$F$3)</f>
        <v>2.5678419961280152</v>
      </c>
      <c r="BM141" s="63">
        <f>'WORKING WHOLESALE GRID'!V13-('WORKING WHOLESALE GRID'!V13*'READ THIS FIRST'!$F$3)</f>
        <v>2.911647180443353</v>
      </c>
      <c r="BN141" s="63">
        <f>'WORKING WHOLESALE GRID'!W13-('WORKING WHOLESALE GRID'!W13*'READ THIS FIRST'!$F$3)</f>
        <v>3.263767810272753</v>
      </c>
      <c r="BO141" s="63">
        <f>'WORKING WHOLESALE GRID'!X13-('WORKING WHOLESALE GRID'!X13*'READ THIS FIRST'!$F$3)</f>
        <v>2.9178419961280158</v>
      </c>
      <c r="BP141" s="63">
        <f>'WORKING WHOLESALE GRID'!Y13-('WORKING WHOLESALE GRID'!Y13*'READ THIS FIRST'!$F$3)</f>
        <v>2.5678419961280152</v>
      </c>
      <c r="BQ141" s="63">
        <f>'WORKING WHOLESALE GRID'!Z13-('WORKING WHOLESALE GRID'!Z13*'READ THIS FIRST'!$F$3)</f>
        <v>2.911647180443353</v>
      </c>
      <c r="BR141" s="63">
        <f>'WORKING WHOLESALE GRID'!AA13-('WORKING WHOLESALE GRID'!AA13*'READ THIS FIRST'!$F$3)</f>
        <v>3.263767810272753</v>
      </c>
      <c r="BS141" s="63">
        <f>'WORKING WHOLESALE GRID'!AB13-('WORKING WHOLESALE GRID'!AB13*'READ THIS FIRST'!$F$3)</f>
        <v>3.6190729481162114</v>
      </c>
      <c r="BT141" s="63">
        <f>'WORKING WHOLESALE GRID'!AC13-('WORKING WHOLESALE GRID'!AC13*'READ THIS FIRST'!$F$3)</f>
        <v>3.2616471804433531</v>
      </c>
      <c r="BU141" s="63">
        <f>'WORKING WHOLESALE GRID'!AD13-('WORKING WHOLESALE GRID'!AD13*'READ THIS FIRST'!$F$3)</f>
        <v>2.911647180443353</v>
      </c>
      <c r="BV141" s="63">
        <f>'WORKING WHOLESALE GRID'!AE13-('WORKING WHOLESALE GRID'!AE13*'READ THIS FIRST'!$F$3)</f>
        <v>3.263767810272753</v>
      </c>
      <c r="BW141" s="63">
        <f>'WORKING WHOLESALE GRID'!AF13-('WORKING WHOLESALE GRID'!AF13*'READ THIS FIRST'!$F$3)</f>
        <v>3.6190729481162114</v>
      </c>
      <c r="BX141" s="63">
        <f>'WORKING WHOLESALE GRID'!AG13-('WORKING WHOLESALE GRID'!AG13*'READ THIS FIRST'!$F$3)</f>
        <v>3.957774109465702</v>
      </c>
      <c r="BY141" s="63">
        <f>'WORKING WHOLESALE GRID'!AH13-('WORKING WHOLESALE GRID'!AH13*'READ THIS FIRST'!$F$3)</f>
        <v>3.6137678102727531</v>
      </c>
      <c r="BZ141" s="63">
        <f>'WORKING WHOLESALE GRID'!AI13-('WORKING WHOLESALE GRID'!AI13*'READ THIS FIRST'!$F$3)</f>
        <v>3.263767810272753</v>
      </c>
      <c r="CA141" s="63">
        <f>'WORKING WHOLESALE GRID'!AJ13-('WORKING WHOLESALE GRID'!AJ13*'READ THIS FIRST'!$F$3)</f>
        <v>3.6190729481162114</v>
      </c>
      <c r="CB141" s="63">
        <f>'WORKING WHOLESALE GRID'!AK13-('WORKING WHOLESALE GRID'!AK13*'READ THIS FIRST'!$F$3)</f>
        <v>3.957774109465702</v>
      </c>
      <c r="CC141" s="63">
        <f>'WORKING WHOLESALE GRID'!AL13-('WORKING WHOLESALE GRID'!AL13*'READ THIS FIRST'!$F$3)</f>
        <v>4.2994752708151918</v>
      </c>
      <c r="CD141" s="63">
        <f>'WORKING WHOLESALE GRID'!AM13-('WORKING WHOLESALE GRID'!AM13*'READ THIS FIRST'!$F$3)</f>
        <v>3.9690729481162115</v>
      </c>
      <c r="CE141" s="63">
        <f>'WORKING WHOLESALE GRID'!AN13-('WORKING WHOLESALE GRID'!AN13*'READ THIS FIRST'!$F$3)</f>
        <v>3.6190729481162114</v>
      </c>
      <c r="CF141" s="63">
        <f>'WORKING WHOLESALE GRID'!AO13-('WORKING WHOLESALE GRID'!AO13*'READ THIS FIRST'!$F$3)</f>
        <v>3.957774109465702</v>
      </c>
      <c r="CG141" s="63">
        <f>'WORKING WHOLESALE GRID'!AP13-('WORKING WHOLESALE GRID'!AP13*'READ THIS FIRST'!$F$3)</f>
        <v>4.2994752708151918</v>
      </c>
      <c r="CH141" s="63">
        <f>'WORKING WHOLESALE GRID'!AQ13-('WORKING WHOLESALE GRID'!AQ13*'READ THIS FIRST'!$F$3)</f>
        <v>4.6441764321646826</v>
      </c>
      <c r="CI141" s="63">
        <f>'WORKING WHOLESALE GRID'!AR13-('WORKING WHOLESALE GRID'!AR13*'READ THIS FIRST'!$F$3)</f>
        <v>4.3077741094657025</v>
      </c>
      <c r="CJ141" s="63">
        <f>'WORKING WHOLESALE GRID'!AS13-('WORKING WHOLESALE GRID'!AS13*'READ THIS FIRST'!$F$3)</f>
        <v>3.957774109465702</v>
      </c>
      <c r="CK141" s="63">
        <f>'WORKING WHOLESALE GRID'!AT13-('WORKING WHOLESALE GRID'!AT13*'READ THIS FIRST'!$F$3)</f>
        <v>4.2994752708151918</v>
      </c>
      <c r="CL141" s="63">
        <f>'WORKING WHOLESALE GRID'!AU13-('WORKING WHOLESALE GRID'!AU13*'READ THIS FIRST'!$F$3)</f>
        <v>4.6441764321646826</v>
      </c>
      <c r="CM141" s="63">
        <f>'WORKING WHOLESALE GRID'!AV13-('WORKING WHOLESALE GRID'!AV13*'READ THIS FIRST'!$F$3)</f>
        <v>4.9918775935141726</v>
      </c>
      <c r="CN141" s="63">
        <f>'WORKING WHOLESALE GRID'!AW13-('WORKING WHOLESALE GRID'!AW13*'READ THIS FIRST'!$F$3)</f>
        <v>4.6494752708151914</v>
      </c>
      <c r="CO141" s="63">
        <f>'WORKING WHOLESALE GRID'!AX13-('WORKING WHOLESALE GRID'!AX13*'READ THIS FIRST'!$F$3)</f>
        <v>4.2994752708151918</v>
      </c>
      <c r="CP141" s="63">
        <f>'WORKING WHOLESALE GRID'!AY13-('WORKING WHOLESALE GRID'!AY13*'READ THIS FIRST'!$F$3)</f>
        <v>4.6441764321646826</v>
      </c>
      <c r="CQ141" s="63">
        <f>'WORKING WHOLESALE GRID'!AZ13-('WORKING WHOLESALE GRID'!AZ13*'READ THIS FIRST'!$F$3)</f>
        <v>4.9918775935141726</v>
      </c>
      <c r="CR141" s="63"/>
      <c r="CS141" s="63">
        <f>'WORKING WHOLESALE GRID'!BB13-('WORKING WHOLESALE GRID'!BB13*'READ THIS FIRST'!$F$3)</f>
        <v>5.3441764321646827</v>
      </c>
      <c r="CT141" s="63">
        <f>'WORKING WHOLESALE GRID'!BC13-('WORKING WHOLESALE GRID'!BC13*'READ THIS FIRST'!$F$3)</f>
        <v>1.2711987745541473</v>
      </c>
      <c r="CU141" s="63">
        <f>'WORKING WHOLESALE GRID'!BD13-('WORKING WHOLESALE GRID'!BD13*'READ THIS FIRST'!$F$3)</f>
        <v>1.615270903375742</v>
      </c>
      <c r="CV141" s="63">
        <f>'WORKING WHOLESALE GRID'!BE13-('WORKING WHOLESALE GRID'!BE13*'READ THIS FIRST'!$F$3)</f>
        <v>1.9610753995863976</v>
      </c>
      <c r="CW141" s="63">
        <f>'WORKING WHOLESALE GRID'!BF13-('WORKING WHOLESALE GRID'!BF13*'READ THIS FIRST'!$F$3)</f>
        <v>2.3134415600611131</v>
      </c>
      <c r="CX141" s="63">
        <f>'WORKING WHOLESALE GRID'!BG13-('WORKING WHOLESALE GRID'!BG13*'READ THIS FIRST'!$F$3)</f>
        <v>2.2152709033757421</v>
      </c>
      <c r="CY141" s="63"/>
      <c r="CZ141" s="63">
        <f>'WORKING WHOLESALE GRID'!BI13-('WORKING WHOLESALE GRID'!BI13*'READ THIS FIRST'!$F$3)</f>
        <v>1.615270903375742</v>
      </c>
      <c r="DA141" s="63">
        <f>'WORKING WHOLESALE GRID'!BJ13-('WORKING WHOLESALE GRID'!BJ13*'READ THIS FIRST'!$F$3)</f>
        <v>1.9610753995863976</v>
      </c>
      <c r="DB141" s="63">
        <f>'WORKING WHOLESALE GRID'!BK13-('WORKING WHOLESALE GRID'!BK13*'READ THIS FIRST'!$F$3)</f>
        <v>2.3134415600611131</v>
      </c>
      <c r="DC141" s="63">
        <f>'WORKING WHOLESALE GRID'!BL13-('WORKING WHOLESALE GRID'!BL13*'READ THIS FIRST'!$F$3)</f>
        <v>2.6690818066748898</v>
      </c>
      <c r="DD141" s="63">
        <f>'WORKING WHOLESALE GRID'!BM13-('WORKING WHOLESALE GRID'!BM13*'READ THIS FIRST'!$F$3)</f>
        <v>2.5610753995863975</v>
      </c>
      <c r="DE141" s="63">
        <f>'WORKING WHOLESALE GRID'!BN13-('WORKING WHOLESALE GRID'!BN13*'READ THIS FIRST'!$F$3)</f>
        <v>1.9610753995863976</v>
      </c>
      <c r="DF141" s="63">
        <f>'WORKING WHOLESALE GRID'!BO13-('WORKING WHOLESALE GRID'!BO13*'READ THIS FIRST'!$F$3)</f>
        <v>2.3134415600611131</v>
      </c>
      <c r="DG141" s="63">
        <f>'WORKING WHOLESALE GRID'!BP13-('WORKING WHOLESALE GRID'!BP13*'READ THIS FIRST'!$F$3)</f>
        <v>2.6690818066748898</v>
      </c>
      <c r="DH141" s="63">
        <f>'WORKING WHOLESALE GRID'!BQ13-('WORKING WHOLESALE GRID'!BQ13*'READ THIS FIRST'!$F$3)</f>
        <v>3.0246451863027284</v>
      </c>
      <c r="DI141" s="63">
        <f>'WORKING WHOLESALE GRID'!BR13-('WORKING WHOLESALE GRID'!BR13*'READ THIS FIRST'!$F$3)</f>
        <v>2.9134415600611128</v>
      </c>
      <c r="DJ141" s="63">
        <f>'WORKING WHOLESALE GRID'!BS13-('WORKING WHOLESALE GRID'!BS13*'READ THIS FIRST'!$F$3)</f>
        <v>2.3134415600611131</v>
      </c>
      <c r="DK141" s="63">
        <f>'WORKING WHOLESALE GRID'!BT13-('WORKING WHOLESALE GRID'!BT13*'READ THIS FIRST'!$F$3)</f>
        <v>2.6690818066748898</v>
      </c>
      <c r="DL141" s="63">
        <f>'WORKING WHOLESALE GRID'!BU13-('WORKING WHOLESALE GRID'!BU13*'READ THIS FIRST'!$F$3)</f>
        <v>3.0246451863027284</v>
      </c>
      <c r="DM141" s="63">
        <f>'WORKING WHOLESALE GRID'!BV13-('WORKING WHOLESALE GRID'!BV13*'READ THIS FIRST'!$F$3)</f>
        <v>3.3850048708196279</v>
      </c>
      <c r="DN141" s="63">
        <f>'WORKING WHOLESALE GRID'!BW13-('WORKING WHOLESALE GRID'!BW13*'READ THIS FIRST'!$F$3)</f>
        <v>3.2690818066748895</v>
      </c>
      <c r="DO141" s="63">
        <f>'WORKING WHOLESALE GRID'!BX13-('WORKING WHOLESALE GRID'!BX13*'READ THIS FIRST'!$F$3)</f>
        <v>2.6690818066748898</v>
      </c>
      <c r="DP141" s="63">
        <f>'WORKING WHOLESALE GRID'!BY13-('WORKING WHOLESALE GRID'!BY13*'READ THIS FIRST'!$F$3)</f>
        <v>3.0246451863027284</v>
      </c>
      <c r="DQ141" s="63">
        <f>'WORKING WHOLESALE GRID'!BZ13-('WORKING WHOLESALE GRID'!BZ13*'READ THIS FIRST'!$F$3)</f>
        <v>3.3850048708196279</v>
      </c>
      <c r="DR141" s="63">
        <f>'WORKING WHOLESALE GRID'!CA13-('WORKING WHOLESALE GRID'!CA13*'READ THIS FIRST'!$F$3)</f>
        <v>3.7504430008505873</v>
      </c>
      <c r="DS141" s="63">
        <f>'WORKING WHOLESALE GRID'!CB13-('WORKING WHOLESALE GRID'!CB13*'READ THIS FIRST'!$F$3)</f>
        <v>3.6246451863027289</v>
      </c>
      <c r="DT141" s="63">
        <f>'WORKING WHOLESALE GRID'!CC13-('WORKING WHOLESALE GRID'!CC13*'READ THIS FIRST'!$F$3)</f>
        <v>3.0246451863027284</v>
      </c>
      <c r="DU141" s="63">
        <f>'WORKING WHOLESALE GRID'!CD13-('WORKING WHOLESALE GRID'!CD13*'READ THIS FIRST'!$F$3)</f>
        <v>3.3850048708196279</v>
      </c>
      <c r="DV141" s="63">
        <f>'WORKING WHOLESALE GRID'!CE13-('WORKING WHOLESALE GRID'!CE13*'READ THIS FIRST'!$F$3)</f>
        <v>3.7504430008505873</v>
      </c>
      <c r="DW141" s="63">
        <f>'WORKING WHOLESALE GRID'!CF13-('WORKING WHOLESALE GRID'!CF13*'READ THIS FIRST'!$F$3)</f>
        <v>4.0897594786063278</v>
      </c>
      <c r="DX141" s="63">
        <f>'WORKING WHOLESALE GRID'!CG13-('WORKING WHOLESALE GRID'!CG13*'READ THIS FIRST'!$F$3)</f>
        <v>3.985004870819628</v>
      </c>
      <c r="DY141" s="63">
        <f>'WORKING WHOLESALE GRID'!CH13-('WORKING WHOLESALE GRID'!CH13*'READ THIS FIRST'!$F$3)</f>
        <v>3.3850048708196279</v>
      </c>
      <c r="DZ141" s="63">
        <f>'WORKING WHOLESALE GRID'!CI13-('WORKING WHOLESALE GRID'!CI13*'READ THIS FIRST'!$F$3)</f>
        <v>3.7504430008505873</v>
      </c>
      <c r="EA141" s="63">
        <f>'WORKING WHOLESALE GRID'!CJ13-('WORKING WHOLESALE GRID'!CJ13*'READ THIS FIRST'!$F$3)</f>
        <v>4.0897594786063278</v>
      </c>
      <c r="EB141" s="63">
        <f>'WORKING WHOLESALE GRID'!CK13-('WORKING WHOLESALE GRID'!CK13*'READ THIS FIRST'!$F$3)</f>
        <v>4.432075956362068</v>
      </c>
      <c r="EC141" s="63">
        <f>'WORKING WHOLESALE GRID'!CL13-('WORKING WHOLESALE GRID'!CL13*'READ THIS FIRST'!$F$3)</f>
        <v>4.3504430008505874</v>
      </c>
      <c r="ED141" s="63">
        <f>'WORKING WHOLESALE GRID'!CM13-('WORKING WHOLESALE GRID'!CM13*'READ THIS FIRST'!$F$3)</f>
        <v>3.7504430008505873</v>
      </c>
      <c r="EE141" s="63">
        <f>'WORKING WHOLESALE GRID'!CN13-('WORKING WHOLESALE GRID'!CN13*'READ THIS FIRST'!$F$3)</f>
        <v>4.0897594786063278</v>
      </c>
      <c r="EF141" s="63">
        <f>'WORKING WHOLESALE GRID'!CO13-('WORKING WHOLESALE GRID'!CO13*'READ THIS FIRST'!$F$3)</f>
        <v>4.432075956362068</v>
      </c>
      <c r="EG141" s="63">
        <f>'WORKING WHOLESALE GRID'!CP13-('WORKING WHOLESALE GRID'!CP13*'READ THIS FIRST'!$F$3)</f>
        <v>4.7773924341178082</v>
      </c>
      <c r="EH141" s="63">
        <f>'WORKING WHOLESALE GRID'!CQ13-('WORKING WHOLESALE GRID'!CQ13*'READ THIS FIRST'!$F$3)</f>
        <v>4.6897594786063284</v>
      </c>
      <c r="EI141" s="63">
        <f>'WORKING WHOLESALE GRID'!CR13-('WORKING WHOLESALE GRID'!CR13*'READ THIS FIRST'!$F$3)</f>
        <v>4.0897594786063278</v>
      </c>
      <c r="EJ141" s="63">
        <f>'WORKING WHOLESALE GRID'!CS13-('WORKING WHOLESALE GRID'!CS13*'READ THIS FIRST'!$F$3)</f>
        <v>4.432075956362068</v>
      </c>
      <c r="EK141" s="63">
        <f>'WORKING WHOLESALE GRID'!CT13-('WORKING WHOLESALE GRID'!CT13*'READ THIS FIRST'!$F$3)</f>
        <v>4.7773924341178082</v>
      </c>
      <c r="EL141" s="63">
        <f>'WORKING WHOLESALE GRID'!CU13-('WORKING WHOLESALE GRID'!CU13*'READ THIS FIRST'!$F$3)</f>
        <v>5.1257089118735468</v>
      </c>
      <c r="EM141" s="63">
        <f>'WORKING WHOLESALE GRID'!CV13-('WORKING WHOLESALE GRID'!CV13*'READ THIS FIRST'!$F$3)</f>
        <v>5.0320759563620685</v>
      </c>
      <c r="EN141" s="63">
        <f>'WORKING WHOLESALE GRID'!CW13-('WORKING WHOLESALE GRID'!CW13*'READ THIS FIRST'!$F$3)</f>
        <v>4.432075956362068</v>
      </c>
      <c r="EO141" s="63">
        <f>'WORKING WHOLESALE GRID'!CX13-('WORKING WHOLESALE GRID'!CX13*'READ THIS FIRST'!$F$3)</f>
        <v>4.7773924341178082</v>
      </c>
      <c r="EP141" s="63">
        <f>'WORKING WHOLESALE GRID'!CY13-('WORKING WHOLESALE GRID'!CY13*'READ THIS FIRST'!$F$3)</f>
        <v>5.1257089118735468</v>
      </c>
      <c r="EQ141" s="63"/>
      <c r="ER141" s="63">
        <f>'WORKING WHOLESALE GRID'!DA13-('WORKING WHOLESALE GRID'!DA13*'READ THIS FIRST'!$F$3)</f>
        <v>5.3773924341178079</v>
      </c>
      <c r="ES141" s="63">
        <f>'WORKING WHOLESALE GRID'!DB13-('WORKING WHOLESALE GRID'!DB13*'READ THIS FIRST'!$F$3)</f>
        <v>1.3869363780697725</v>
      </c>
      <c r="ET141" s="63">
        <f>'WORKING WHOLESALE GRID'!DC13-('WORKING WHOLESALE GRID'!DC13*'READ THIS FIRST'!$F$3)</f>
        <v>1.7455411865788668</v>
      </c>
      <c r="EU141" s="63">
        <f>'WORKING WHOLESALE GRID'!DD13-('WORKING WHOLESALE GRID'!DD13*'READ THIS FIRST'!$F$3)</f>
        <v>2.1126198781020227</v>
      </c>
      <c r="EV141" s="63">
        <f>'WORKING WHOLESALE GRID'!DE13-('WORKING WHOLESALE GRID'!DE13*'READ THIS FIRST'!$F$3)</f>
        <v>2.4831390151392378</v>
      </c>
      <c r="EW141" s="63">
        <f>'WORKING WHOLESALE GRID'!DF13-('WORKING WHOLESALE GRID'!DF13*'READ THIS FIRST'!$F$3)</f>
        <v>2.0955411865788669</v>
      </c>
      <c r="EX141" s="63"/>
      <c r="EY141" s="63">
        <f>'WORKING WHOLESALE GRID'!DH13-('WORKING WHOLESALE GRID'!DH13*'READ THIS FIRST'!$F$3)</f>
        <v>1.7455411865788668</v>
      </c>
      <c r="EZ141" s="63">
        <f>'WORKING WHOLESALE GRID'!DI13-('WORKING WHOLESALE GRID'!DI13*'READ THIS FIRST'!$F$3)</f>
        <v>2.1126198781020227</v>
      </c>
      <c r="FA141" s="63">
        <f>'WORKING WHOLESALE GRID'!DJ13-('WORKING WHOLESALE GRID'!DJ13*'READ THIS FIRST'!$F$3)</f>
        <v>2.4831390151392378</v>
      </c>
      <c r="FB141" s="63">
        <f>'WORKING WHOLESALE GRID'!DK13-('WORKING WHOLESALE GRID'!DK13*'READ THIS FIRST'!$F$3)</f>
        <v>2.8570985976905146</v>
      </c>
      <c r="FC141" s="63">
        <f>'WORKING WHOLESALE GRID'!DL13-('WORKING WHOLESALE GRID'!DL13*'READ THIS FIRST'!$F$3)</f>
        <v>3.3126198781020229</v>
      </c>
      <c r="FD141" s="63">
        <f>'WORKING WHOLESALE GRID'!DM13-('WORKING WHOLESALE GRID'!DM13*'READ THIS FIRST'!$F$3)</f>
        <v>2.1126198781020227</v>
      </c>
      <c r="FE141" s="63">
        <f>'WORKING WHOLESALE GRID'!DN13-('WORKING WHOLESALE GRID'!DN13*'READ THIS FIRST'!$F$3)</f>
        <v>2.4831390151392378</v>
      </c>
      <c r="FF141" s="63">
        <f>'WORKING WHOLESALE GRID'!DO13-('WORKING WHOLESALE GRID'!DO13*'READ THIS FIRST'!$F$3)</f>
        <v>2.8570985976905146</v>
      </c>
      <c r="FG141" s="63">
        <f>'WORKING WHOLESALE GRID'!DP13-('WORKING WHOLESALE GRID'!DP13*'READ THIS FIRST'!$F$3)</f>
        <v>3.2344986257558537</v>
      </c>
      <c r="FH141" s="63">
        <f>'WORKING WHOLESALE GRID'!DQ13-('WORKING WHOLESALE GRID'!DQ13*'READ THIS FIRST'!$F$3)</f>
        <v>3.683139015139238</v>
      </c>
      <c r="FI141" s="63">
        <f>'WORKING WHOLESALE GRID'!DR13-('WORKING WHOLESALE GRID'!DR13*'READ THIS FIRST'!$F$3)</f>
        <v>2.4831390151392378</v>
      </c>
      <c r="FJ141" s="63">
        <f>'WORKING WHOLESALE GRID'!DS13-('WORKING WHOLESALE GRID'!DS13*'READ THIS FIRST'!$F$3)</f>
        <v>2.8570985976905146</v>
      </c>
      <c r="FK141" s="63">
        <f>'WORKING WHOLESALE GRID'!DT13-('WORKING WHOLESALE GRID'!DT13*'READ THIS FIRST'!$F$3)</f>
        <v>3.2344986257558537</v>
      </c>
      <c r="FL141" s="63">
        <f>'WORKING WHOLESALE GRID'!DU13-('WORKING WHOLESALE GRID'!DU13*'READ THIS FIRST'!$F$3)</f>
        <v>3.6101594118352525</v>
      </c>
      <c r="FM141" s="63">
        <f>'WORKING WHOLESALE GRID'!DV13-('WORKING WHOLESALE GRID'!DV13*'READ THIS FIRST'!$F$3)</f>
        <v>4.0570985976905147</v>
      </c>
      <c r="FN141" s="63">
        <f>'WORKING WHOLESALE GRID'!DW13-('WORKING WHOLESALE GRID'!DW13*'READ THIS FIRST'!$F$3)</f>
        <v>2.8570985976905146</v>
      </c>
      <c r="FO141" s="63">
        <f>'WORKING WHOLESALE GRID'!DX13-('WORKING WHOLESALE GRID'!DX13*'READ THIS FIRST'!$F$3)</f>
        <v>3.2344986257558537</v>
      </c>
      <c r="FP141" s="63">
        <f>'WORKING WHOLESALE GRID'!DY13-('WORKING WHOLESALE GRID'!DY13*'READ THIS FIRST'!$F$3)</f>
        <v>3.6101594118352525</v>
      </c>
      <c r="FQ141" s="63">
        <f>'WORKING WHOLESALE GRID'!DZ13-('WORKING WHOLESALE GRID'!DZ13*'READ THIS FIRST'!$F$3)</f>
        <v>3.9944159559287127</v>
      </c>
      <c r="FR141" s="63">
        <f>'WORKING WHOLESALE GRID'!EA13-('WORKING WHOLESALE GRID'!EA13*'READ THIS FIRST'!$F$3)</f>
        <v>4.4344986257558539</v>
      </c>
      <c r="FS141" s="63">
        <f>'WORKING WHOLESALE GRID'!EB13-('WORKING WHOLESALE GRID'!EB13*'READ THIS FIRST'!$F$3)</f>
        <v>3.2344986257558537</v>
      </c>
      <c r="FT141" s="63">
        <f>'WORKING WHOLESALE GRID'!EC13-('WORKING WHOLESALE GRID'!EC13*'READ THIS FIRST'!$F$3)</f>
        <v>3.6101594118352525</v>
      </c>
      <c r="FU141" s="63">
        <f>'WORKING WHOLESALE GRID'!ED13-('WORKING WHOLESALE GRID'!ED13*'READ THIS FIRST'!$F$3)</f>
        <v>3.9944159559287127</v>
      </c>
      <c r="FV141" s="63">
        <f>'WORKING WHOLESALE GRID'!EE13-('WORKING WHOLESALE GRID'!EE13*'READ THIS FIRST'!$F$3)</f>
        <v>4.3348751641532033</v>
      </c>
      <c r="FW141" s="63">
        <f>'WORKING WHOLESALE GRID'!EF13-('WORKING WHOLESALE GRID'!EF13*'READ THIS FIRST'!$F$3)</f>
        <v>4.8101594118352526</v>
      </c>
      <c r="FX141" s="63">
        <f>'WORKING WHOLESALE GRID'!EG13-('WORKING WHOLESALE GRID'!EG13*'READ THIS FIRST'!$F$3)</f>
        <v>3.6101594118352525</v>
      </c>
      <c r="FY141" s="63">
        <f>'WORKING WHOLESALE GRID'!EH13-('WORKING WHOLESALE GRID'!EH13*'READ THIS FIRST'!$F$3)</f>
        <v>3.9944159559287127</v>
      </c>
      <c r="FZ141" s="63">
        <f>'WORKING WHOLESALE GRID'!EI13-('WORKING WHOLESALE GRID'!EI13*'READ THIS FIRST'!$F$3)</f>
        <v>4.3348751641532033</v>
      </c>
      <c r="GA141" s="63">
        <f>'WORKING WHOLESALE GRID'!EJ13-('WORKING WHOLESALE GRID'!EJ13*'READ THIS FIRST'!$F$3)</f>
        <v>4.6783343723776945</v>
      </c>
      <c r="GB141" s="63">
        <f>'WORKING WHOLESALE GRID'!EK13-('WORKING WHOLESALE GRID'!EK13*'READ THIS FIRST'!$F$3)</f>
        <v>5.1944159559287124</v>
      </c>
      <c r="GC141" s="63">
        <f>'WORKING WHOLESALE GRID'!EL13-('WORKING WHOLESALE GRID'!EL13*'READ THIS FIRST'!$F$3)</f>
        <v>3.9944159559287127</v>
      </c>
      <c r="GD141" s="63">
        <f>'WORKING WHOLESALE GRID'!EM13-('WORKING WHOLESALE GRID'!EM13*'READ THIS FIRST'!$F$3)</f>
        <v>4.3348751641532033</v>
      </c>
      <c r="GE141" s="63">
        <f>'WORKING WHOLESALE GRID'!EN13-('WORKING WHOLESALE GRID'!EN13*'READ THIS FIRST'!$F$3)</f>
        <v>4.6783343723776945</v>
      </c>
      <c r="GF141" s="63">
        <f>'WORKING WHOLESALE GRID'!EO13-('WORKING WHOLESALE GRID'!EO13*'READ THIS FIRST'!$F$3)</f>
        <v>5.024793580602184</v>
      </c>
      <c r="GG141" s="63">
        <f>'WORKING WHOLESALE GRID'!EP13-('WORKING WHOLESALE GRID'!EP13*'READ THIS FIRST'!$F$3)</f>
        <v>5.5348751641532026</v>
      </c>
      <c r="GH141" s="63">
        <f>'WORKING WHOLESALE GRID'!EQ13-('WORKING WHOLESALE GRID'!EQ13*'READ THIS FIRST'!$F$3)</f>
        <v>4.3348751641532033</v>
      </c>
      <c r="GI141" s="63">
        <f>'WORKING WHOLESALE GRID'!ER13-('WORKING WHOLESALE GRID'!ER13*'READ THIS FIRST'!$F$3)</f>
        <v>4.6783343723776945</v>
      </c>
      <c r="GJ141" s="63">
        <f>'WORKING WHOLESALE GRID'!ES13-('WORKING WHOLESALE GRID'!ES13*'READ THIS FIRST'!$F$3)</f>
        <v>5.024793580602184</v>
      </c>
      <c r="GK141" s="63">
        <f>'WORKING WHOLESALE GRID'!ET13-('WORKING WHOLESALE GRID'!ET13*'READ THIS FIRST'!$F$3)</f>
        <v>5.3742527888266753</v>
      </c>
      <c r="GL141" s="63">
        <f>'WORKING WHOLESALE GRID'!EU13-('WORKING WHOLESALE GRID'!EU13*'READ THIS FIRST'!$F$3)</f>
        <v>5.8783343723776946</v>
      </c>
      <c r="GM141" s="63">
        <f>'WORKING WHOLESALE GRID'!EV13-('WORKING WHOLESALE GRID'!EV13*'READ THIS FIRST'!$F$3)</f>
        <v>4.6783343723776945</v>
      </c>
      <c r="GN141" s="63">
        <f>'WORKING WHOLESALE GRID'!EW13-('WORKING WHOLESALE GRID'!EW13*'READ THIS FIRST'!$F$3)</f>
        <v>5.024793580602184</v>
      </c>
      <c r="GO141" s="63">
        <f>'WORKING WHOLESALE GRID'!EX13-('WORKING WHOLESALE GRID'!EX13*'READ THIS FIRST'!$F$3)</f>
        <v>5.3742527888266753</v>
      </c>
      <c r="GP141" s="63"/>
      <c r="GQ141" s="63">
        <f>'WORKING WHOLESALE GRID'!EZ13-('WORKING WHOLESALE GRID'!EZ13*'READ THIS FIRST'!$F$3)</f>
        <v>6.2247935806021841</v>
      </c>
      <c r="GR141" s="63">
        <f>'WORKING WHOLESALE GRID'!FA13-('WORKING WHOLESALE GRID'!FA13*'READ THIS FIRST'!$F$3)</f>
        <v>2.0282046183468094</v>
      </c>
      <c r="GS141" s="63">
        <f>'WORKING WHOLESALE GRID'!FB13-('WORKING WHOLESALE GRID'!FB13*'READ THIS FIRST'!$F$3)</f>
        <v>2.4855831978966347</v>
      </c>
      <c r="GT141" s="63">
        <f>'WORKING WHOLESALE GRID'!FC13-('WORKING WHOLESALE GRID'!FC13*'READ THIS FIRST'!$F$3)</f>
        <v>2.9506954988450609</v>
      </c>
      <c r="GU141" s="63">
        <f>'WORKING WHOLESALE GRID'!FD13-('WORKING WHOLESALE GRID'!FD13*'READ THIS FIRST'!$F$3)</f>
        <v>3.4201544049420907</v>
      </c>
      <c r="GV141" s="63">
        <f>'WORKING WHOLESALE GRID'!FE13-('WORKING WHOLESALE GRID'!FE13*'READ THIS FIRST'!$F$3)</f>
        <v>4.8855831978966346</v>
      </c>
      <c r="GW141" s="63"/>
      <c r="GX141" s="63">
        <f>'WORKING WHOLESALE GRID'!FG13-('WORKING WHOLESALE GRID'!FG13*'READ THIS FIRST'!$F$3)</f>
        <v>2.4855831978966347</v>
      </c>
      <c r="GY141" s="63">
        <f>'WORKING WHOLESALE GRID'!FH13-('WORKING WHOLESALE GRID'!FH13*'READ THIS FIRST'!$F$3)</f>
        <v>2.9506954988450609</v>
      </c>
      <c r="GZ141" s="63">
        <f>'WORKING WHOLESALE GRID'!FI13-('WORKING WHOLESALE GRID'!FI13*'READ THIS FIRST'!$F$3)</f>
        <v>3.4201544049420907</v>
      </c>
      <c r="HA141" s="63">
        <f>'WORKING WHOLESALE GRID'!FJ13-('WORKING WHOLESALE GRID'!FJ13*'READ THIS FIRST'!$F$3)</f>
        <v>3.8939599161877196</v>
      </c>
      <c r="HB141" s="63">
        <f>'WORKING WHOLESALE GRID'!FK13-('WORKING WHOLESALE GRID'!FK13*'READ THIS FIRST'!$F$3)</f>
        <v>5.3506954988450612</v>
      </c>
      <c r="HC141" s="63">
        <f>'WORKING WHOLESALE GRID'!FL13-('WORKING WHOLESALE GRID'!FL13*'READ THIS FIRST'!$F$3)</f>
        <v>2.9506954988450609</v>
      </c>
      <c r="HD141" s="63">
        <f>'WORKING WHOLESALE GRID'!FM13-('WORKING WHOLESALE GRID'!FM13*'READ THIS FIRST'!$F$3)</f>
        <v>3.4201544049420907</v>
      </c>
      <c r="HE141" s="63">
        <f>'WORKING WHOLESALE GRID'!FN13-('WORKING WHOLESALE GRID'!FN13*'READ THIS FIRST'!$F$3)</f>
        <v>3.8939599161877196</v>
      </c>
      <c r="HF141" s="63">
        <f>'WORKING WHOLESALE GRID'!FO13-('WORKING WHOLESALE GRID'!FO13*'READ THIS FIRST'!$F$3)</f>
        <v>4.3686429038319501</v>
      </c>
      <c r="HG141" s="63">
        <f>'WORKING WHOLESALE GRID'!FP13-('WORKING WHOLESALE GRID'!FP13*'READ THIS FIRST'!$F$3)</f>
        <v>5.820154404942091</v>
      </c>
      <c r="HH141" s="63">
        <f>'WORKING WHOLESALE GRID'!FQ13-('WORKING WHOLESALE GRID'!FQ13*'READ THIS FIRST'!$F$3)</f>
        <v>3.4201544049420907</v>
      </c>
      <c r="HI141" s="63">
        <f>'WORKING WHOLESALE GRID'!FR13-('WORKING WHOLESALE GRID'!FR13*'READ THIS FIRST'!$F$3)</f>
        <v>3.8939599161877196</v>
      </c>
      <c r="HJ141" s="63">
        <f>'WORKING WHOLESALE GRID'!FS13-('WORKING WHOLESALE GRID'!FS13*'READ THIS FIRST'!$F$3)</f>
        <v>4.3686429038319501</v>
      </c>
      <c r="HK141" s="63">
        <f>'WORKING WHOLESALE GRID'!FT13-('WORKING WHOLESALE GRID'!FT13*'READ THIS FIRST'!$F$3)</f>
        <v>4.8511252228747832</v>
      </c>
      <c r="HL141" s="63">
        <f>'WORKING WHOLESALE GRID'!FU13-('WORKING WHOLESALE GRID'!FU13*'READ THIS FIRST'!$F$3)</f>
        <v>6.2939599161877195</v>
      </c>
      <c r="HM141" s="63">
        <f>'WORKING WHOLESALE GRID'!FV13-('WORKING WHOLESALE GRID'!FV13*'READ THIS FIRST'!$F$3)</f>
        <v>3.8939599161877196</v>
      </c>
      <c r="HN141" s="63">
        <f>'WORKING WHOLESALE GRID'!FW13-('WORKING WHOLESALE GRID'!FW13*'READ THIS FIRST'!$F$3)</f>
        <v>4.3686429038319501</v>
      </c>
      <c r="HO141" s="63">
        <f>'WORKING WHOLESALE GRID'!FX13-('WORKING WHOLESALE GRID'!FX13*'READ THIS FIRST'!$F$3)</f>
        <v>4.8511252228747832</v>
      </c>
      <c r="HP141" s="63">
        <f>'WORKING WHOLESALE GRID'!FY13-('WORKING WHOLESALE GRID'!FY13*'READ THIS FIRST'!$F$3)</f>
        <v>5.3344522133162169</v>
      </c>
      <c r="HQ141" s="63">
        <f>'WORKING WHOLESALE GRID'!FZ13-('WORKING WHOLESALE GRID'!FZ13*'READ THIS FIRST'!$F$3)</f>
        <v>6.7686429038319496</v>
      </c>
      <c r="HR141" s="63">
        <f>'WORKING WHOLESALE GRID'!GA13-('WORKING WHOLESALE GRID'!GA13*'READ THIS FIRST'!$F$3)</f>
        <v>4.3686429038319501</v>
      </c>
      <c r="HS141" s="63">
        <f>'WORKING WHOLESALE GRID'!GB13-('WORKING WHOLESALE GRID'!GB13*'READ THIS FIRST'!$F$3)</f>
        <v>4.8511252228747832</v>
      </c>
      <c r="HT141" s="63">
        <f>'WORKING WHOLESALE GRID'!GC13-('WORKING WHOLESALE GRID'!GC13*'READ THIS FIRST'!$F$3)</f>
        <v>5.3344522133162169</v>
      </c>
      <c r="HU141" s="63">
        <f>'WORKING WHOLESALE GRID'!GD13-('WORKING WHOLESALE GRID'!GD13*'READ THIS FIRST'!$F$3)</f>
        <v>5.7112715629687525</v>
      </c>
      <c r="HV141" s="63">
        <f>'WORKING WHOLESALE GRID'!GE13-('WORKING WHOLESALE GRID'!GE13*'READ THIS FIRST'!$F$3)</f>
        <v>7.2511252228747836</v>
      </c>
      <c r="HW141" s="63">
        <f>'WORKING WHOLESALE GRID'!GF13-('WORKING WHOLESALE GRID'!GF13*'READ THIS FIRST'!$F$3)</f>
        <v>4.8511252228747832</v>
      </c>
      <c r="HX141" s="63">
        <f>'WORKING WHOLESALE GRID'!GG13-('WORKING WHOLESALE GRID'!GG13*'READ THIS FIRST'!$F$3)</f>
        <v>5.3344522133162169</v>
      </c>
      <c r="HY141" s="63">
        <f>'WORKING WHOLESALE GRID'!GH13-('WORKING WHOLESALE GRID'!GH13*'READ THIS FIRST'!$F$3)</f>
        <v>5.7112715629687525</v>
      </c>
      <c r="HZ141" s="63">
        <f>'WORKING WHOLESALE GRID'!GI13-('WORKING WHOLESALE GRID'!GI13*'READ THIS FIRST'!$F$3)</f>
        <v>6.091371412621287</v>
      </c>
      <c r="IA141" s="63">
        <f>'WORKING WHOLESALE GRID'!GJ13-('WORKING WHOLESALE GRID'!GJ13*'READ THIS FIRST'!$F$3)</f>
        <v>7.7344522133162164</v>
      </c>
      <c r="IB141" s="63">
        <f>'WORKING WHOLESALE GRID'!GK13-('WORKING WHOLESALE GRID'!GK13*'READ THIS FIRST'!$F$3)</f>
        <v>5.3344522133162169</v>
      </c>
      <c r="IC141" s="63">
        <f>'WORKING WHOLESALE GRID'!GL13-('WORKING WHOLESALE GRID'!GL13*'READ THIS FIRST'!$F$3)</f>
        <v>5.7112715629687525</v>
      </c>
      <c r="ID141" s="63">
        <f>'WORKING WHOLESALE GRID'!GM13-('WORKING WHOLESALE GRID'!GM13*'READ THIS FIRST'!$F$3)</f>
        <v>6.091371412621287</v>
      </c>
      <c r="IE141" s="63">
        <f>'WORKING WHOLESALE GRID'!GN13-('WORKING WHOLESALE GRID'!GN13*'READ THIS FIRST'!$F$3)</f>
        <v>6.4747517622738222</v>
      </c>
      <c r="IF141" s="63">
        <f>'WORKING WHOLESALE GRID'!GO13-('WORKING WHOLESALE GRID'!GO13*'READ THIS FIRST'!$F$3)</f>
        <v>8.1112715629687528</v>
      </c>
      <c r="IG141" s="63">
        <f>'WORKING WHOLESALE GRID'!GP13-('WORKING WHOLESALE GRID'!GP13*'READ THIS FIRST'!$F$3)</f>
        <v>5.7112715629687525</v>
      </c>
      <c r="IH141" s="63">
        <f>'WORKING WHOLESALE GRID'!GQ13-('WORKING WHOLESALE GRID'!GQ13*'READ THIS FIRST'!$F$3)</f>
        <v>6.091371412621287</v>
      </c>
      <c r="II141" s="63">
        <f>'WORKING WHOLESALE GRID'!GR13-('WORKING WHOLESALE GRID'!GR13*'READ THIS FIRST'!$F$3)</f>
        <v>6.4747517622738222</v>
      </c>
      <c r="IJ141" s="63">
        <f>'WORKING WHOLESALE GRID'!GS13-('WORKING WHOLESALE GRID'!GS13*'READ THIS FIRST'!$F$3)</f>
        <v>6.8614126119263572</v>
      </c>
      <c r="IK141" s="63">
        <f>'WORKING WHOLESALE GRID'!GT13-('WORKING WHOLESALE GRID'!GT13*'READ THIS FIRST'!$F$3)</f>
        <v>8.4913714126212874</v>
      </c>
      <c r="IL141" s="63">
        <f>'WORKING WHOLESALE GRID'!GU13-('WORKING WHOLESALE GRID'!GU13*'READ THIS FIRST'!$F$3)</f>
        <v>6.091371412621287</v>
      </c>
      <c r="IM141" s="63">
        <f>'WORKING WHOLESALE GRID'!GV13-('WORKING WHOLESALE GRID'!GV13*'READ THIS FIRST'!$F$3)</f>
        <v>6.4747517622738222</v>
      </c>
      <c r="IN141" s="63">
        <f>'WORKING WHOLESALE GRID'!GW13-('WORKING WHOLESALE GRID'!GW13*'READ THIS FIRST'!$F$3)</f>
        <v>6.8614126119263572</v>
      </c>
      <c r="IO141" s="63"/>
      <c r="IP141" s="63">
        <f>'WORKING WHOLESALE GRID'!GY13-('WORKING WHOLESALE GRID'!GY13*'READ THIS FIRST'!$F$3)</f>
        <v>8.8747517622738226</v>
      </c>
      <c r="IQ141" s="63">
        <f>'WORKING WHOLESALE GRID'!GZ13-('WORKING WHOLESALE GRID'!GZ13*'READ THIS FIRST'!$F$3)</f>
        <v>3.4151409964165822</v>
      </c>
      <c r="IR141" s="63">
        <f>'WORKING WHOLESALE GRID'!HA13-('WORKING WHOLESALE GRID'!HA13*'READ THIS FIRST'!$F$3)</f>
        <v>4.2311243844755015</v>
      </c>
      <c r="IS141" s="63">
        <f>'WORKING WHOLESALE GRID'!HB13-('WORKING WHOLESALE GRID'!HB13*'READ THIS FIRST'!$F$3)</f>
        <v>5.0633153769470836</v>
      </c>
      <c r="IT141" s="63">
        <f>'WORKING WHOLESALE GRID'!HC13-('WORKING WHOLESALE GRID'!HC13*'READ THIS FIRST'!$F$3)</f>
        <v>5.9032934200813294</v>
      </c>
      <c r="IU141" s="63">
        <f>'WORKING WHOLESALE GRID'!HD13-('WORKING WHOLESALE GRID'!HD13*'READ THIS FIRST'!$F$3)</f>
        <v>7.0311243844755005</v>
      </c>
      <c r="IV141" s="63"/>
      <c r="IW141" s="63">
        <f>'WORKING WHOLESALE GRID'!HF13-('WORKING WHOLESALE GRID'!HF13*'READ THIS FIRST'!$F$3)</f>
        <v>4.2311243844755015</v>
      </c>
      <c r="IX141" s="63">
        <f>'WORKING WHOLESALE GRID'!HG13-('WORKING WHOLESALE GRID'!HG13*'READ THIS FIRST'!$F$3)</f>
        <v>5.0633153769470836</v>
      </c>
      <c r="IY141" s="63">
        <f>'WORKING WHOLESALE GRID'!HH13-('WORKING WHOLESALE GRID'!HH13*'READ THIS FIRST'!$F$3)</f>
        <v>5.9032934200813294</v>
      </c>
      <c r="IZ141" s="63">
        <f>'WORKING WHOLESALE GRID'!HI13-('WORKING WHOLESALE GRID'!HI13*'READ THIS FIRST'!$F$3)</f>
        <v>6.7510585138782346</v>
      </c>
      <c r="JA141" s="63">
        <f>'WORKING WHOLESALE GRID'!HJ13-('WORKING WHOLESALE GRID'!HJ13*'READ THIS FIRST'!$F$3)</f>
        <v>7.8633153769470834</v>
      </c>
      <c r="JB141" s="63">
        <f>'WORKING WHOLESALE GRID'!HK13-('WORKING WHOLESALE GRID'!HK13*'READ THIS FIRST'!$F$3)</f>
        <v>5.0633153769470836</v>
      </c>
      <c r="JC141" s="63">
        <f>'WORKING WHOLESALE GRID'!HL13-('WORKING WHOLESALE GRID'!HL13*'READ THIS FIRST'!$F$3)</f>
        <v>5.9032934200813294</v>
      </c>
      <c r="JD141" s="63">
        <f>'WORKING WHOLESALE GRID'!HM13-('WORKING WHOLESALE GRID'!HM13*'READ THIS FIRST'!$F$3)</f>
        <v>6.7510585138782346</v>
      </c>
      <c r="JE141" s="63">
        <f>'WORKING WHOLESALE GRID'!HN13-('WORKING WHOLESALE GRID'!HN13*'READ THIS FIRST'!$F$3)</f>
        <v>7.6031415295878046</v>
      </c>
      <c r="JF141" s="63">
        <f>'WORKING WHOLESALE GRID'!HO13-('WORKING WHOLESALE GRID'!HO13*'READ THIS FIRST'!$F$3)</f>
        <v>8.7032934200813301</v>
      </c>
      <c r="JG141" s="63">
        <f>'WORKING WHOLESALE GRID'!HP13-('WORKING WHOLESALE GRID'!HP13*'READ THIS FIRST'!$F$3)</f>
        <v>5.9032934200813294</v>
      </c>
      <c r="JH141" s="63">
        <f>'WORKING WHOLESALE GRID'!HQ13-('WORKING WHOLESALE GRID'!HQ13*'READ THIS FIRST'!$F$3)</f>
        <v>6.7510585138782346</v>
      </c>
      <c r="JI141" s="63">
        <f>'WORKING WHOLESALE GRID'!HR13-('WORKING WHOLESALE GRID'!HR13*'READ THIS FIRST'!$F$3)</f>
        <v>7.6031415295878046</v>
      </c>
      <c r="JJ141" s="63">
        <f>'WORKING WHOLESALE GRID'!HS13-('WORKING WHOLESALE GRID'!HS13*'READ THIS FIRST'!$F$3)</f>
        <v>8.4612846347100366</v>
      </c>
      <c r="JK141" s="63">
        <f>'WORKING WHOLESALE GRID'!HT13-('WORKING WHOLESALE GRID'!HT13*'READ THIS FIRST'!$F$3)</f>
        <v>9.5510585138782353</v>
      </c>
      <c r="JL141" s="63">
        <f>'WORKING WHOLESALE GRID'!HU13-('WORKING WHOLESALE GRID'!HU13*'READ THIS FIRST'!$F$3)</f>
        <v>6.7510585138782346</v>
      </c>
      <c r="JM141" s="63">
        <f>'WORKING WHOLESALE GRID'!HV13-('WORKING WHOLESALE GRID'!HV13*'READ THIS FIRST'!$F$3)</f>
        <v>7.6031415295878046</v>
      </c>
      <c r="JN141" s="63">
        <f>'WORKING WHOLESALE GRID'!HW13-('WORKING WHOLESALE GRID'!HW13*'READ THIS FIRST'!$F$3)</f>
        <v>8.4612846347100366</v>
      </c>
      <c r="JO141" s="63">
        <f>'WORKING WHOLESALE GRID'!HX13-('WORKING WHOLESALE GRID'!HX13*'READ THIS FIRST'!$F$3)</f>
        <v>9.3288681692449291</v>
      </c>
      <c r="JP141" s="63">
        <f>'WORKING WHOLESALE GRID'!HY13-('WORKING WHOLESALE GRID'!HY13*'READ THIS FIRST'!$F$3)</f>
        <v>10.403141529587804</v>
      </c>
      <c r="JQ141" s="63">
        <f>'WORKING WHOLESALE GRID'!HZ13-('WORKING WHOLESALE GRID'!HZ13*'READ THIS FIRST'!$F$3)</f>
        <v>7.6031415295878046</v>
      </c>
      <c r="JR141" s="63">
        <f>'WORKING WHOLESALE GRID'!IA13-('WORKING WHOLESALE GRID'!IA13*'READ THIS FIRST'!$F$3)</f>
        <v>8.4612846347100366</v>
      </c>
      <c r="JS141" s="63">
        <f>'WORKING WHOLESALE GRID'!IB13-('WORKING WHOLESALE GRID'!IB13*'READ THIS FIRST'!$F$3)</f>
        <v>9.3288681692449291</v>
      </c>
      <c r="JT141" s="63">
        <f>'WORKING WHOLESALE GRID'!IC13-('WORKING WHOLESALE GRID'!IC13*'READ THIS FIRST'!$F$3)</f>
        <v>10.046146727121958</v>
      </c>
      <c r="JU141" s="63">
        <f>'WORKING WHOLESALE GRID'!ID13-('WORKING WHOLESALE GRID'!ID13*'READ THIS FIRST'!$F$3)</f>
        <v>11.261284634710037</v>
      </c>
      <c r="JV141" s="63">
        <f>'WORKING WHOLESALE GRID'!IE13-('WORKING WHOLESALE GRID'!IE13*'READ THIS FIRST'!$F$3)</f>
        <v>8.4612846347100366</v>
      </c>
      <c r="JW141" s="63">
        <f>'WORKING WHOLESALE GRID'!IF13-('WORKING WHOLESALE GRID'!IF13*'READ THIS FIRST'!$F$3)</f>
        <v>9.3288681692449291</v>
      </c>
      <c r="JX141" s="63">
        <f>'WORKING WHOLESALE GRID'!IG13-('WORKING WHOLESALE GRID'!IG13*'READ THIS FIRST'!$F$3)</f>
        <v>10.046146727121958</v>
      </c>
      <c r="JY141" s="63">
        <f>'WORKING WHOLESALE GRID'!IH13-('WORKING WHOLESALE GRID'!IH13*'READ THIS FIRST'!$F$3)</f>
        <v>10.76970578499898</v>
      </c>
      <c r="JZ141" s="63">
        <f>'WORKING WHOLESALE GRID'!II13-('WORKING WHOLESALE GRID'!II13*'READ THIS FIRST'!$F$3)</f>
        <v>12.128868169244928</v>
      </c>
      <c r="KA141" s="63">
        <f>'WORKING WHOLESALE GRID'!IJ13-('WORKING WHOLESALE GRID'!IJ13*'READ THIS FIRST'!$F$3)</f>
        <v>9.3288681692449291</v>
      </c>
      <c r="KB141" s="63">
        <f>'WORKING WHOLESALE GRID'!IK13-('WORKING WHOLESALE GRID'!IK13*'READ THIS FIRST'!$F$3)</f>
        <v>10.046146727121958</v>
      </c>
      <c r="KC141" s="63">
        <f>'WORKING WHOLESALE GRID'!IL13-('WORKING WHOLESALE GRID'!IL13*'READ THIS FIRST'!$F$3)</f>
        <v>10.76970578499898</v>
      </c>
      <c r="KD141" s="63">
        <f>'WORKING WHOLESALE GRID'!IM13-('WORKING WHOLESALE GRID'!IM13*'READ THIS FIRST'!$F$3)</f>
        <v>11.499545342876001</v>
      </c>
      <c r="KE141" s="63">
        <f>'WORKING WHOLESALE GRID'!IN13-('WORKING WHOLESALE GRID'!IN13*'READ THIS FIRST'!$F$3)</f>
        <v>12.846146727121958</v>
      </c>
      <c r="KF141" s="63">
        <f>'WORKING WHOLESALE GRID'!IO13-('WORKING WHOLESALE GRID'!IO13*'READ THIS FIRST'!$F$3)</f>
        <v>10.046146727121958</v>
      </c>
      <c r="KG141" s="63">
        <f>'WORKING WHOLESALE GRID'!IP13-('WORKING WHOLESALE GRID'!IP13*'READ THIS FIRST'!$F$3)</f>
        <v>10.76970578499898</v>
      </c>
      <c r="KH141" s="63">
        <f>'WORKING WHOLESALE GRID'!IQ13-('WORKING WHOLESALE GRID'!IQ13*'READ THIS FIRST'!$F$3)</f>
        <v>11.499545342876001</v>
      </c>
      <c r="KI141" s="63">
        <f>'WORKING WHOLESALE GRID'!IR13-('WORKING WHOLESALE GRID'!IR13*'READ THIS FIRST'!$F$3)</f>
        <v>12.235665400753026</v>
      </c>
      <c r="KJ141" s="63">
        <f>'WORKING WHOLESALE GRID'!IS13-('WORKING WHOLESALE GRID'!IS13*'READ THIS FIRST'!$F$3)</f>
        <v>13.56970578499898</v>
      </c>
      <c r="KK141" s="63">
        <f>'WORKING WHOLESALE GRID'!IT13-('WORKING WHOLESALE GRID'!IT13*'READ THIS FIRST'!$F$3)</f>
        <v>10.76970578499898</v>
      </c>
      <c r="KL141" s="63">
        <f>'WORKING WHOLESALE GRID'!IU13-('WORKING WHOLESALE GRID'!IU13*'READ THIS FIRST'!$F$3)</f>
        <v>11.499545342876001</v>
      </c>
      <c r="KM141" s="63">
        <f>'WORKING WHOLESALE GRID'!IV13-('WORKING WHOLESALE GRID'!IV13*'READ THIS FIRST'!$F$3)</f>
        <v>12.235665400753026</v>
      </c>
      <c r="KN141" s="63"/>
      <c r="KO141" s="63">
        <f>'WORKING WHOLESALE GRID'!IX13-('WORKING WHOLESALE GRID'!IX13*'READ THIS FIRST'!$F$3)</f>
        <v>14.299545342876002</v>
      </c>
      <c r="KP141" s="23"/>
      <c r="KQ141" s="23"/>
      <c r="KR141" s="23"/>
      <c r="KS141" s="3">
        <v>0.58333333333333337</v>
      </c>
      <c r="KT141" s="3">
        <v>1</v>
      </c>
      <c r="KU141" s="3">
        <v>2</v>
      </c>
      <c r="KV141" s="3">
        <v>4</v>
      </c>
      <c r="KW141" s="3">
        <v>4.666666666666667</v>
      </c>
    </row>
    <row r="142" spans="2:309" s="6" customFormat="1" ht="14.5" hidden="1" customHeight="1" x14ac:dyDescent="0.35">
      <c r="B142" s="557"/>
      <c r="C142" s="34">
        <v>1000</v>
      </c>
      <c r="D142" s="35"/>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63">
        <f>'WORKING WHOLESALE GRID'!D14-('WORKING WHOLESALE GRID'!D14*'READ THIS FIRST'!$F$3)</f>
        <v>1.1344484375000001</v>
      </c>
      <c r="AV142" s="63">
        <f>'WORKING WHOLESALE GRID'!E14-('WORKING WHOLESALE GRID'!E14*'READ THIS FIRST'!$F$3)</f>
        <v>1.4527518749999997</v>
      </c>
      <c r="AW142" s="63">
        <f>'WORKING WHOLESALE GRID'!F14-('WORKING WHOLESALE GRID'!F14*'READ THIS FIRST'!$F$3)</f>
        <v>1.7691375000000003</v>
      </c>
      <c r="AX142" s="63">
        <f>'WORKING WHOLESALE GRID'!G14-('WORKING WHOLESALE GRID'!G14*'READ THIS FIRST'!$F$3)</f>
        <v>2.0934615624999999</v>
      </c>
      <c r="AY142" s="63">
        <f>'WORKING WHOLESALE GRID'!H14-('WORKING WHOLESALE GRID'!H14*'READ THIS FIRST'!$F$3)</f>
        <v>1.752751875</v>
      </c>
      <c r="AZ142" s="63"/>
      <c r="BA142" s="63">
        <f>'WORKING WHOLESALE GRID'!J14-('WORKING WHOLESALE GRID'!J14*'READ THIS FIRST'!$F$3)</f>
        <v>1.4527518749999997</v>
      </c>
      <c r="BB142" s="63">
        <f>'WORKING WHOLESALE GRID'!K14-('WORKING WHOLESALE GRID'!K14*'READ THIS FIRST'!$F$3)</f>
        <v>1.7691375000000003</v>
      </c>
      <c r="BC142" s="63">
        <f>'WORKING WHOLESALE GRID'!L14-('WORKING WHOLESALE GRID'!L14*'READ THIS FIRST'!$F$3)</f>
        <v>2.0934615624999999</v>
      </c>
      <c r="BD142" s="63">
        <f>'WORKING WHOLESALE GRID'!M14-('WORKING WHOLESALE GRID'!M14*'READ THIS FIRST'!$F$3)</f>
        <v>2.4208078124999997</v>
      </c>
      <c r="BE142" s="63">
        <f>'WORKING WHOLESALE GRID'!N14-('WORKING WHOLESALE GRID'!N14*'READ THIS FIRST'!$F$3)</f>
        <v>2.0691375000000001</v>
      </c>
      <c r="BF142" s="63">
        <f>'WORKING WHOLESALE GRID'!O14-('WORKING WHOLESALE GRID'!O14*'READ THIS FIRST'!$F$3)</f>
        <v>1.7691375000000003</v>
      </c>
      <c r="BG142" s="63">
        <f>'WORKING WHOLESALE GRID'!P14-('WORKING WHOLESALE GRID'!P14*'READ THIS FIRST'!$F$3)</f>
        <v>2.0934615624999999</v>
      </c>
      <c r="BH142" s="63">
        <f>'WORKING WHOLESALE GRID'!Q14-('WORKING WHOLESALE GRID'!Q14*'READ THIS FIRST'!$F$3)</f>
        <v>2.4208078124999997</v>
      </c>
      <c r="BI142" s="63">
        <f>'WORKING WHOLESALE GRID'!R14-('WORKING WHOLESALE GRID'!R14*'READ THIS FIRST'!$F$3)</f>
        <v>2.7461650000000013</v>
      </c>
      <c r="BJ142" s="63">
        <f>'WORKING WHOLESALE GRID'!S14-('WORKING WHOLESALE GRID'!S14*'READ THIS FIRST'!$F$3)</f>
        <v>2.3934615624999998</v>
      </c>
      <c r="BK142" s="63">
        <f>'WORKING WHOLESALE GRID'!T14-('WORKING WHOLESALE GRID'!T14*'READ THIS FIRST'!$F$3)</f>
        <v>2.0934615624999999</v>
      </c>
      <c r="BL142" s="63">
        <f>'WORKING WHOLESALE GRID'!U14-('WORKING WHOLESALE GRID'!U14*'READ THIS FIRST'!$F$3)</f>
        <v>2.4208078124999997</v>
      </c>
      <c r="BM142" s="63">
        <f>'WORKING WHOLESALE GRID'!V14-('WORKING WHOLESALE GRID'!V14*'READ THIS FIRST'!$F$3)</f>
        <v>2.7461650000000013</v>
      </c>
      <c r="BN142" s="63">
        <f>'WORKING WHOLESALE GRID'!W14-('WORKING WHOLESALE GRID'!W14*'READ THIS FIRST'!$F$3)</f>
        <v>3.0795318750000007</v>
      </c>
      <c r="BO142" s="63">
        <f>'WORKING WHOLESALE GRID'!X14-('WORKING WHOLESALE GRID'!X14*'READ THIS FIRST'!$F$3)</f>
        <v>2.7208078124999995</v>
      </c>
      <c r="BP142" s="63">
        <f>'WORKING WHOLESALE GRID'!Y14-('WORKING WHOLESALE GRID'!Y14*'READ THIS FIRST'!$F$3)</f>
        <v>2.4208078124999997</v>
      </c>
      <c r="BQ142" s="63">
        <f>'WORKING WHOLESALE GRID'!Z14-('WORKING WHOLESALE GRID'!Z14*'READ THIS FIRST'!$F$3)</f>
        <v>2.7461650000000013</v>
      </c>
      <c r="BR142" s="63">
        <f>'WORKING WHOLESALE GRID'!AA14-('WORKING WHOLESALE GRID'!AA14*'READ THIS FIRST'!$F$3)</f>
        <v>3.0795318750000007</v>
      </c>
      <c r="BS142" s="63">
        <f>'WORKING WHOLESALE GRID'!AB14-('WORKING WHOLESALE GRID'!AB14*'READ THIS FIRST'!$F$3)</f>
        <v>3.4159209375000001</v>
      </c>
      <c r="BT142" s="63">
        <f>'WORKING WHOLESALE GRID'!AC14-('WORKING WHOLESALE GRID'!AC14*'READ THIS FIRST'!$F$3)</f>
        <v>3.0461650000000011</v>
      </c>
      <c r="BU142" s="63">
        <f>'WORKING WHOLESALE GRID'!AD14-('WORKING WHOLESALE GRID'!AD14*'READ THIS FIRST'!$F$3)</f>
        <v>2.7461650000000013</v>
      </c>
      <c r="BV142" s="63">
        <f>'WORKING WHOLESALE GRID'!AE14-('WORKING WHOLESALE GRID'!AE14*'READ THIS FIRST'!$F$3)</f>
        <v>3.0795318750000007</v>
      </c>
      <c r="BW142" s="63">
        <f>'WORKING WHOLESALE GRID'!AF14-('WORKING WHOLESALE GRID'!AF14*'READ THIS FIRST'!$F$3)</f>
        <v>3.4159209375000001</v>
      </c>
      <c r="BX142" s="63">
        <f>'WORKING WHOLESALE GRID'!AG14-('WORKING WHOLESALE GRID'!AG14*'READ THIS FIRST'!$F$3)</f>
        <v>3.6994581249999996</v>
      </c>
      <c r="BY142" s="63">
        <f>'WORKING WHOLESALE GRID'!AH14-('WORKING WHOLESALE GRID'!AH14*'READ THIS FIRST'!$F$3)</f>
        <v>3.3795318750000005</v>
      </c>
      <c r="BZ142" s="63">
        <f>'WORKING WHOLESALE GRID'!AI14-('WORKING WHOLESALE GRID'!AI14*'READ THIS FIRST'!$F$3)</f>
        <v>3.0795318750000007</v>
      </c>
      <c r="CA142" s="63">
        <f>'WORKING WHOLESALE GRID'!AJ14-('WORKING WHOLESALE GRID'!AJ14*'READ THIS FIRST'!$F$3)</f>
        <v>3.4159209375000001</v>
      </c>
      <c r="CB142" s="63">
        <f>'WORKING WHOLESALE GRID'!AK14-('WORKING WHOLESALE GRID'!AK14*'READ THIS FIRST'!$F$3)</f>
        <v>3.6994581249999996</v>
      </c>
      <c r="CC142" s="63">
        <f>'WORKING WHOLESALE GRID'!AL14-('WORKING WHOLESALE GRID'!AL14*'READ THIS FIRST'!$F$3)</f>
        <v>3.9854953124999994</v>
      </c>
      <c r="CD142" s="63">
        <f>'WORKING WHOLESALE GRID'!AM14-('WORKING WHOLESALE GRID'!AM14*'READ THIS FIRST'!$F$3)</f>
        <v>3.7159209375</v>
      </c>
      <c r="CE142" s="63">
        <f>'WORKING WHOLESALE GRID'!AN14-('WORKING WHOLESALE GRID'!AN14*'READ THIS FIRST'!$F$3)</f>
        <v>3.4159209375000001</v>
      </c>
      <c r="CF142" s="63">
        <f>'WORKING WHOLESALE GRID'!AO14-('WORKING WHOLESALE GRID'!AO14*'READ THIS FIRST'!$F$3)</f>
        <v>3.6994581249999996</v>
      </c>
      <c r="CG142" s="63">
        <f>'WORKING WHOLESALE GRID'!AP14-('WORKING WHOLESALE GRID'!AP14*'READ THIS FIRST'!$F$3)</f>
        <v>3.9854953124999994</v>
      </c>
      <c r="CH142" s="63">
        <f>'WORKING WHOLESALE GRID'!AQ14-('WORKING WHOLESALE GRID'!AQ14*'READ THIS FIRST'!$F$3)</f>
        <v>4.2740324999999997</v>
      </c>
      <c r="CI142" s="63">
        <f>'WORKING WHOLESALE GRID'!AR14-('WORKING WHOLESALE GRID'!AR14*'READ THIS FIRST'!$F$3)</f>
        <v>3.9994581249999994</v>
      </c>
      <c r="CJ142" s="63">
        <f>'WORKING WHOLESALE GRID'!AS14-('WORKING WHOLESALE GRID'!AS14*'READ THIS FIRST'!$F$3)</f>
        <v>3.6994581249999996</v>
      </c>
      <c r="CK142" s="63">
        <f>'WORKING WHOLESALE GRID'!AT14-('WORKING WHOLESALE GRID'!AT14*'READ THIS FIRST'!$F$3)</f>
        <v>3.9854953124999994</v>
      </c>
      <c r="CL142" s="63">
        <f>'WORKING WHOLESALE GRID'!AU14-('WORKING WHOLESALE GRID'!AU14*'READ THIS FIRST'!$F$3)</f>
        <v>4.2740324999999997</v>
      </c>
      <c r="CM142" s="63">
        <f>'WORKING WHOLESALE GRID'!AV14-('WORKING WHOLESALE GRID'!AV14*'READ THIS FIRST'!$F$3)</f>
        <v>4.5650696874999994</v>
      </c>
      <c r="CN142" s="63">
        <f>'WORKING WHOLESALE GRID'!AW14-('WORKING WHOLESALE GRID'!AW14*'READ THIS FIRST'!$F$3)</f>
        <v>4.2854953125000002</v>
      </c>
      <c r="CO142" s="63">
        <f>'WORKING WHOLESALE GRID'!AX14-('WORKING WHOLESALE GRID'!AX14*'READ THIS FIRST'!$F$3)</f>
        <v>3.9854953124999994</v>
      </c>
      <c r="CP142" s="63">
        <f>'WORKING WHOLESALE GRID'!AY14-('WORKING WHOLESALE GRID'!AY14*'READ THIS FIRST'!$F$3)</f>
        <v>4.2740324999999997</v>
      </c>
      <c r="CQ142" s="63">
        <f>'WORKING WHOLESALE GRID'!AZ14-('WORKING WHOLESALE GRID'!AZ14*'READ THIS FIRST'!$F$3)</f>
        <v>4.5650696874999994</v>
      </c>
      <c r="CR142" s="63"/>
      <c r="CS142" s="63">
        <f>'WORKING WHOLESALE GRID'!BB14-('WORKING WHOLESALE GRID'!BB14*'READ THIS FIRST'!$F$3)</f>
        <v>4.9740324999999999</v>
      </c>
      <c r="CT142" s="63">
        <f>'WORKING WHOLESALE GRID'!BC14-('WORKING WHOLESALE GRID'!BC14*'READ THIS FIRST'!$F$3)</f>
        <v>1.197431228761872</v>
      </c>
      <c r="CU142" s="63">
        <f>'WORKING WHOLESALE GRID'!BD14-('WORKING WHOLESALE GRID'!BD14*'READ THIS FIRST'!$F$3)</f>
        <v>1.5232826272765394</v>
      </c>
      <c r="CV142" s="63">
        <f>'WORKING WHOLESALE GRID'!BE14-('WORKING WHOLESALE GRID'!BE14*'READ THIS FIRST'!$F$3)</f>
        <v>1.8507009614246326</v>
      </c>
      <c r="CW142" s="63">
        <f>'WORKING WHOLESALE GRID'!BF14-('WORKING WHOLESALE GRID'!BF14*'READ THIS FIRST'!$F$3)</f>
        <v>2.1844232280811511</v>
      </c>
      <c r="CX142" s="63">
        <f>'WORKING WHOLESALE GRID'!BG14-('WORKING WHOLESALE GRID'!BG14*'READ THIS FIRST'!$F$3)</f>
        <v>2.0232826272765392</v>
      </c>
      <c r="CY142" s="63"/>
      <c r="CZ142" s="63">
        <f>'WORKING WHOLESALE GRID'!BI14-('WORKING WHOLESALE GRID'!BI14*'READ THIS FIRST'!$F$3)</f>
        <v>1.5232826272765394</v>
      </c>
      <c r="DA142" s="63">
        <f>'WORKING WHOLESALE GRID'!BJ14-('WORKING WHOLESALE GRID'!BJ14*'READ THIS FIRST'!$F$3)</f>
        <v>1.8507009614246326</v>
      </c>
      <c r="DB142" s="63">
        <f>'WORKING WHOLESALE GRID'!BK14-('WORKING WHOLESALE GRID'!BK14*'READ THIS FIRST'!$F$3)</f>
        <v>2.1844232280811511</v>
      </c>
      <c r="DC142" s="63">
        <f>'WORKING WHOLESALE GRID'!BL14-('WORKING WHOLESALE GRID'!BL14*'READ THIS FIRST'!$F$3)</f>
        <v>2.5212538647460931</v>
      </c>
      <c r="DD142" s="63">
        <f>'WORKING WHOLESALE GRID'!BM14-('WORKING WHOLESALE GRID'!BM14*'READ THIS FIRST'!$F$3)</f>
        <v>2.3507009614246326</v>
      </c>
      <c r="DE142" s="63">
        <f>'WORKING WHOLESALE GRID'!BN14-('WORKING WHOLESALE GRID'!BN14*'READ THIS FIRST'!$F$3)</f>
        <v>1.8507009614246326</v>
      </c>
      <c r="DF142" s="63">
        <f>'WORKING WHOLESALE GRID'!BO14-('WORKING WHOLESALE GRID'!BO14*'READ THIS FIRST'!$F$3)</f>
        <v>2.1844232280811511</v>
      </c>
      <c r="DG142" s="63">
        <f>'WORKING WHOLESALE GRID'!BP14-('WORKING WHOLESALE GRID'!BP14*'READ THIS FIRST'!$F$3)</f>
        <v>2.5212538647460931</v>
      </c>
      <c r="DH142" s="63">
        <f>'WORKING WHOLESALE GRID'!BQ14-('WORKING WHOLESALE GRID'!BQ14*'READ THIS FIRST'!$F$3)</f>
        <v>2.857935558919463</v>
      </c>
      <c r="DI142" s="63">
        <f>'WORKING WHOLESALE GRID'!BR14-('WORKING WHOLESALE GRID'!BR14*'READ THIS FIRST'!$F$3)</f>
        <v>2.6844232280811502</v>
      </c>
      <c r="DJ142" s="63">
        <f>'WORKING WHOLESALE GRID'!BS14-('WORKING WHOLESALE GRID'!BS14*'READ THIS FIRST'!$F$3)</f>
        <v>2.1844232280811511</v>
      </c>
      <c r="DK142" s="63">
        <f>'WORKING WHOLESALE GRID'!BT14-('WORKING WHOLESALE GRID'!BT14*'READ THIS FIRST'!$F$3)</f>
        <v>2.5212538647460931</v>
      </c>
      <c r="DL142" s="63">
        <f>'WORKING WHOLESALE GRID'!BU14-('WORKING WHOLESALE GRID'!BU14*'READ THIS FIRST'!$F$3)</f>
        <v>2.857935558919463</v>
      </c>
      <c r="DM142" s="63">
        <f>'WORKING WHOLESALE GRID'!BV14-('WORKING WHOLESALE GRID'!BV14*'READ THIS FIRST'!$F$3)</f>
        <v>3.1992493043512571</v>
      </c>
      <c r="DN142" s="63">
        <f>'WORKING WHOLESALE GRID'!BW14-('WORKING WHOLESALE GRID'!BW14*'READ THIS FIRST'!$F$3)</f>
        <v>3.0212538647460931</v>
      </c>
      <c r="DO142" s="63">
        <f>'WORKING WHOLESALE GRID'!BX14-('WORKING WHOLESALE GRID'!BX14*'READ THIS FIRST'!$F$3)</f>
        <v>2.5212538647460931</v>
      </c>
      <c r="DP142" s="63">
        <f>'WORKING WHOLESALE GRID'!BY14-('WORKING WHOLESALE GRID'!BY14*'READ THIS FIRST'!$F$3)</f>
        <v>2.857935558919463</v>
      </c>
      <c r="DQ142" s="63">
        <f>'WORKING WHOLESALE GRID'!BZ14-('WORKING WHOLESALE GRID'!BZ14*'READ THIS FIRST'!$F$3)</f>
        <v>3.1992493043512571</v>
      </c>
      <c r="DR142" s="63">
        <f>'WORKING WHOLESALE GRID'!CA14-('WORKING WHOLESALE GRID'!CA14*'READ THIS FIRST'!$F$3)</f>
        <v>3.5453815088539753</v>
      </c>
      <c r="DS142" s="63">
        <f>'WORKING WHOLESALE GRID'!CB14-('WORKING WHOLESALE GRID'!CB14*'READ THIS FIRST'!$F$3)</f>
        <v>3.357935558919463</v>
      </c>
      <c r="DT142" s="63">
        <f>'WORKING WHOLESALE GRID'!CC14-('WORKING WHOLESALE GRID'!CC14*'READ THIS FIRST'!$F$3)</f>
        <v>2.857935558919463</v>
      </c>
      <c r="DU142" s="63">
        <f>'WORKING WHOLESALE GRID'!CD14-('WORKING WHOLESALE GRID'!CD14*'READ THIS FIRST'!$F$3)</f>
        <v>3.1992493043512571</v>
      </c>
      <c r="DV142" s="63">
        <f>'WORKING WHOLESALE GRID'!CE14-('WORKING WHOLESALE GRID'!CE14*'READ THIS FIRST'!$F$3)</f>
        <v>3.5453815088539753</v>
      </c>
      <c r="DW142" s="63">
        <f>'WORKING WHOLESALE GRID'!CF14-('WORKING WHOLESALE GRID'!CF14*'READ THIS FIRST'!$F$3)</f>
        <v>3.8426339924636186</v>
      </c>
      <c r="DX142" s="63">
        <f>'WORKING WHOLESALE GRID'!CG14-('WORKING WHOLESALE GRID'!CG14*'READ THIS FIRST'!$F$3)</f>
        <v>3.6992493043512571</v>
      </c>
      <c r="DY142" s="63">
        <f>'WORKING WHOLESALE GRID'!CH14-('WORKING WHOLESALE GRID'!CH14*'READ THIS FIRST'!$F$3)</f>
        <v>3.1992493043512571</v>
      </c>
      <c r="DZ142" s="63">
        <f>'WORKING WHOLESALE GRID'!CI14-('WORKING WHOLESALE GRID'!CI14*'READ THIS FIRST'!$F$3)</f>
        <v>3.5453815088539753</v>
      </c>
      <c r="EA142" s="63">
        <f>'WORKING WHOLESALE GRID'!CJ14-('WORKING WHOLESALE GRID'!CJ14*'READ THIS FIRST'!$F$3)</f>
        <v>3.8426339924636186</v>
      </c>
      <c r="EB142" s="63">
        <f>'WORKING WHOLESALE GRID'!CK14-('WORKING WHOLESALE GRID'!CK14*'READ THIS FIRST'!$F$3)</f>
        <v>4.1425089760732616</v>
      </c>
      <c r="EC142" s="63">
        <f>'WORKING WHOLESALE GRID'!CL14-('WORKING WHOLESALE GRID'!CL14*'READ THIS FIRST'!$F$3)</f>
        <v>4.0453815088539749</v>
      </c>
      <c r="ED142" s="63">
        <f>'WORKING WHOLESALE GRID'!CM14-('WORKING WHOLESALE GRID'!CM14*'READ THIS FIRST'!$F$3)</f>
        <v>3.5453815088539753</v>
      </c>
      <c r="EE142" s="63">
        <f>'WORKING WHOLESALE GRID'!CN14-('WORKING WHOLESALE GRID'!CN14*'READ THIS FIRST'!$F$3)</f>
        <v>3.8426339924636186</v>
      </c>
      <c r="EF142" s="63">
        <f>'WORKING WHOLESALE GRID'!CO14-('WORKING WHOLESALE GRID'!CO14*'READ THIS FIRST'!$F$3)</f>
        <v>4.1425089760732616</v>
      </c>
      <c r="EG142" s="63">
        <f>'WORKING WHOLESALE GRID'!CP14-('WORKING WHOLESALE GRID'!CP14*'READ THIS FIRST'!$F$3)</f>
        <v>4.4450064596829044</v>
      </c>
      <c r="EH142" s="63">
        <f>'WORKING WHOLESALE GRID'!CQ14-('WORKING WHOLESALE GRID'!CQ14*'READ THIS FIRST'!$F$3)</f>
        <v>4.3426339924636181</v>
      </c>
      <c r="EI142" s="63">
        <f>'WORKING WHOLESALE GRID'!CR14-('WORKING WHOLESALE GRID'!CR14*'READ THIS FIRST'!$F$3)</f>
        <v>3.8426339924636186</v>
      </c>
      <c r="EJ142" s="63">
        <f>'WORKING WHOLESALE GRID'!CS14-('WORKING WHOLESALE GRID'!CS14*'READ THIS FIRST'!$F$3)</f>
        <v>4.1425089760732616</v>
      </c>
      <c r="EK142" s="63">
        <f>'WORKING WHOLESALE GRID'!CT14-('WORKING WHOLESALE GRID'!CT14*'READ THIS FIRST'!$F$3)</f>
        <v>4.4450064596829044</v>
      </c>
      <c r="EL142" s="63">
        <f>'WORKING WHOLESALE GRID'!CU14-('WORKING WHOLESALE GRID'!CU14*'READ THIS FIRST'!$F$3)</f>
        <v>4.7501264432925465</v>
      </c>
      <c r="EM142" s="63">
        <f>'WORKING WHOLESALE GRID'!CV14-('WORKING WHOLESALE GRID'!CV14*'READ THIS FIRST'!$F$3)</f>
        <v>4.6425089760732616</v>
      </c>
      <c r="EN142" s="63">
        <f>'WORKING WHOLESALE GRID'!CW14-('WORKING WHOLESALE GRID'!CW14*'READ THIS FIRST'!$F$3)</f>
        <v>4.1425089760732616</v>
      </c>
      <c r="EO142" s="63">
        <f>'WORKING WHOLESALE GRID'!CX14-('WORKING WHOLESALE GRID'!CX14*'READ THIS FIRST'!$F$3)</f>
        <v>4.4450064596829044</v>
      </c>
      <c r="EP142" s="63">
        <f>'WORKING WHOLESALE GRID'!CY14-('WORKING WHOLESALE GRID'!CY14*'READ THIS FIRST'!$F$3)</f>
        <v>4.7501264432925465</v>
      </c>
      <c r="EQ142" s="63"/>
      <c r="ER142" s="63">
        <f>'WORKING WHOLESALE GRID'!DA14-('WORKING WHOLESALE GRID'!DA14*'READ THIS FIRST'!$F$3)</f>
        <v>4.9450064596829044</v>
      </c>
      <c r="ES142" s="63">
        <f>'WORKING WHOLESALE GRID'!DB14-('WORKING WHOLESALE GRID'!DB14*'READ THIS FIRST'!$F$3)</f>
        <v>1.3143992696767768</v>
      </c>
      <c r="ET142" s="63">
        <f>'WORKING WHOLESALE GRID'!DC14-('WORKING WHOLESALE GRID'!DC14*'READ THIS FIRST'!$F$3)</f>
        <v>1.6542683100758273</v>
      </c>
      <c r="EU142" s="63">
        <f>'WORKING WHOLESALE GRID'!DD14-('WORKING WHOLESALE GRID'!DD14*'READ THIS FIRST'!$F$3)</f>
        <v>2.0021759612132355</v>
      </c>
      <c r="EV142" s="63">
        <f>'WORKING WHOLESALE GRID'!DE14-('WORKING WHOLESALE GRID'!DE14*'READ THIS FIRST'!$F$3)</f>
        <v>2.3533520355890012</v>
      </c>
      <c r="EW142" s="63">
        <f>'WORKING WHOLESALE GRID'!DF14-('WORKING WHOLESALE GRID'!DF14*'READ THIS FIRST'!$F$3)</f>
        <v>1.9542683100758274</v>
      </c>
      <c r="EX142" s="63"/>
      <c r="EY142" s="63">
        <f>'WORKING WHOLESALE GRID'!DH14-('WORKING WHOLESALE GRID'!DH14*'READ THIS FIRST'!$F$3)</f>
        <v>1.6542683100758273</v>
      </c>
      <c r="EZ142" s="63">
        <f>'WORKING WHOLESALE GRID'!DI14-('WORKING WHOLESALE GRID'!DI14*'READ THIS FIRST'!$F$3)</f>
        <v>2.0021759612132355</v>
      </c>
      <c r="FA142" s="63">
        <f>'WORKING WHOLESALE GRID'!DJ14-('WORKING WHOLESALE GRID'!DJ14*'READ THIS FIRST'!$F$3)</f>
        <v>2.3533520355890012</v>
      </c>
      <c r="FB142" s="63">
        <f>'WORKING WHOLESALE GRID'!DK14-('WORKING WHOLESALE GRID'!DK14*'READ THIS FIRST'!$F$3)</f>
        <v>2.707796533203124</v>
      </c>
      <c r="FC142" s="63">
        <f>'WORKING WHOLESALE GRID'!DL14-('WORKING WHOLESALE GRID'!DL14*'READ THIS FIRST'!$F$3)</f>
        <v>3.0021759612132355</v>
      </c>
      <c r="FD142" s="63">
        <f>'WORKING WHOLESALE GRID'!DM14-('WORKING WHOLESALE GRID'!DM14*'READ THIS FIRST'!$F$3)</f>
        <v>2.0021759612132355</v>
      </c>
      <c r="FE142" s="63">
        <f>'WORKING WHOLESALE GRID'!DN14-('WORKING WHOLESALE GRID'!DN14*'READ THIS FIRST'!$F$3)</f>
        <v>2.3533520355890012</v>
      </c>
      <c r="FF142" s="63">
        <f>'WORKING WHOLESALE GRID'!DO14-('WORKING WHOLESALE GRID'!DO14*'READ THIS FIRST'!$F$3)</f>
        <v>2.707796533203124</v>
      </c>
      <c r="FG142" s="63">
        <f>'WORKING WHOLESALE GRID'!DP14-('WORKING WHOLESALE GRID'!DP14*'READ THIS FIRST'!$F$3)</f>
        <v>3.0655094540556069</v>
      </c>
      <c r="FH142" s="63">
        <f>'WORKING WHOLESALE GRID'!DQ14-('WORKING WHOLESALE GRID'!DQ14*'READ THIS FIRST'!$F$3)</f>
        <v>3.3533520355890012</v>
      </c>
      <c r="FI142" s="63">
        <f>'WORKING WHOLESALE GRID'!DR14-('WORKING WHOLESALE GRID'!DR14*'READ THIS FIRST'!$F$3)</f>
        <v>2.3533520355890012</v>
      </c>
      <c r="FJ142" s="63">
        <f>'WORKING WHOLESALE GRID'!DS14-('WORKING WHOLESALE GRID'!DS14*'READ THIS FIRST'!$F$3)</f>
        <v>2.707796533203124</v>
      </c>
      <c r="FK142" s="63">
        <f>'WORKING WHOLESALE GRID'!DT14-('WORKING WHOLESALE GRID'!DT14*'READ THIS FIRST'!$F$3)</f>
        <v>3.0655094540556069</v>
      </c>
      <c r="FL142" s="63">
        <f>'WORKING WHOLESALE GRID'!DU14-('WORKING WHOLESALE GRID'!DU14*'READ THIS FIRST'!$F$3)</f>
        <v>3.4215816731464459</v>
      </c>
      <c r="FM142" s="63">
        <f>'WORKING WHOLESALE GRID'!DV14-('WORKING WHOLESALE GRID'!DV14*'READ THIS FIRST'!$F$3)</f>
        <v>3.7077965332031235</v>
      </c>
      <c r="FN142" s="63">
        <f>'WORKING WHOLESALE GRID'!DW14-('WORKING WHOLESALE GRID'!DW14*'READ THIS FIRST'!$F$3)</f>
        <v>2.707796533203124</v>
      </c>
      <c r="FO142" s="63">
        <f>'WORKING WHOLESALE GRID'!DX14-('WORKING WHOLESALE GRID'!DX14*'READ THIS FIRST'!$F$3)</f>
        <v>3.0655094540556069</v>
      </c>
      <c r="FP142" s="63">
        <f>'WORKING WHOLESALE GRID'!DY14-('WORKING WHOLESALE GRID'!DY14*'READ THIS FIRST'!$F$3)</f>
        <v>3.4215816731464459</v>
      </c>
      <c r="FQ142" s="63">
        <f>'WORKING WHOLESALE GRID'!DZ14-('WORKING WHOLESALE GRID'!DZ14*'READ THIS FIRST'!$F$3)</f>
        <v>3.7858082842256442</v>
      </c>
      <c r="FR142" s="63">
        <f>'WORKING WHOLESALE GRID'!EA14-('WORKING WHOLESALE GRID'!EA14*'READ THIS FIRST'!$F$3)</f>
        <v>4.065509454055606</v>
      </c>
      <c r="FS142" s="63">
        <f>'WORKING WHOLESALE GRID'!EB14-('WORKING WHOLESALE GRID'!EB14*'READ THIS FIRST'!$F$3)</f>
        <v>3.0655094540556069</v>
      </c>
      <c r="FT142" s="63">
        <f>'WORKING WHOLESALE GRID'!EC14-('WORKING WHOLESALE GRID'!EC14*'READ THIS FIRST'!$F$3)</f>
        <v>3.4215816731464459</v>
      </c>
      <c r="FU142" s="63">
        <f>'WORKING WHOLESALE GRID'!ED14-('WORKING WHOLESALE GRID'!ED14*'READ THIS FIRST'!$F$3)</f>
        <v>3.7858082842256442</v>
      </c>
      <c r="FV142" s="63">
        <f>'WORKING WHOLESALE GRID'!EE14-('WORKING WHOLESALE GRID'!EE14*'READ THIS FIRST'!$F$3)</f>
        <v>4.1085320320389105</v>
      </c>
      <c r="FW142" s="63">
        <f>'WORKING WHOLESALE GRID'!EF14-('WORKING WHOLESALE GRID'!EF14*'READ THIS FIRST'!$F$3)</f>
        <v>4.4215816731464468</v>
      </c>
      <c r="FX142" s="63">
        <f>'WORKING WHOLESALE GRID'!EG14-('WORKING WHOLESALE GRID'!EG14*'READ THIS FIRST'!$F$3)</f>
        <v>3.4215816731464459</v>
      </c>
      <c r="FY142" s="63">
        <f>'WORKING WHOLESALE GRID'!EH14-('WORKING WHOLESALE GRID'!EH14*'READ THIS FIRST'!$F$3)</f>
        <v>3.7858082842256442</v>
      </c>
      <c r="FZ142" s="63">
        <f>'WORKING WHOLESALE GRID'!EI14-('WORKING WHOLESALE GRID'!EI14*'READ THIS FIRST'!$F$3)</f>
        <v>4.1085320320389105</v>
      </c>
      <c r="GA142" s="63">
        <f>'WORKING WHOLESALE GRID'!EJ14-('WORKING WHOLESALE GRID'!EJ14*'READ THIS FIRST'!$F$3)</f>
        <v>4.4341057798521764</v>
      </c>
      <c r="GB142" s="63">
        <f>'WORKING WHOLESALE GRID'!EK14-('WORKING WHOLESALE GRID'!EK14*'READ THIS FIRST'!$F$3)</f>
        <v>4.7858082842256442</v>
      </c>
      <c r="GC142" s="63">
        <f>'WORKING WHOLESALE GRID'!EL14-('WORKING WHOLESALE GRID'!EL14*'READ THIS FIRST'!$F$3)</f>
        <v>3.7858082842256442</v>
      </c>
      <c r="GD142" s="63">
        <f>'WORKING WHOLESALE GRID'!EM14-('WORKING WHOLESALE GRID'!EM14*'READ THIS FIRST'!$F$3)</f>
        <v>4.1085320320389105</v>
      </c>
      <c r="GE142" s="63">
        <f>'WORKING WHOLESALE GRID'!EN14-('WORKING WHOLESALE GRID'!EN14*'READ THIS FIRST'!$F$3)</f>
        <v>4.4341057798521764</v>
      </c>
      <c r="GF142" s="63">
        <f>'WORKING WHOLESALE GRID'!EO14-('WORKING WHOLESALE GRID'!EO14*'READ THIS FIRST'!$F$3)</f>
        <v>4.7625295276654409</v>
      </c>
      <c r="GG142" s="63">
        <f>'WORKING WHOLESALE GRID'!EP14-('WORKING WHOLESALE GRID'!EP14*'READ THIS FIRST'!$F$3)</f>
        <v>5.1085320320389105</v>
      </c>
      <c r="GH142" s="63">
        <f>'WORKING WHOLESALE GRID'!EQ14-('WORKING WHOLESALE GRID'!EQ14*'READ THIS FIRST'!$F$3)</f>
        <v>4.1085320320389105</v>
      </c>
      <c r="GI142" s="63">
        <f>'WORKING WHOLESALE GRID'!ER14-('WORKING WHOLESALE GRID'!ER14*'READ THIS FIRST'!$F$3)</f>
        <v>4.4341057798521764</v>
      </c>
      <c r="GJ142" s="63">
        <f>'WORKING WHOLESALE GRID'!ES14-('WORKING WHOLESALE GRID'!ES14*'READ THIS FIRST'!$F$3)</f>
        <v>4.7625295276654409</v>
      </c>
      <c r="GK142" s="63">
        <f>'WORKING WHOLESALE GRID'!ET14-('WORKING WHOLESALE GRID'!ET14*'READ THIS FIRST'!$F$3)</f>
        <v>5.0938032754787068</v>
      </c>
      <c r="GL142" s="63">
        <f>'WORKING WHOLESALE GRID'!EU14-('WORKING WHOLESALE GRID'!EU14*'READ THIS FIRST'!$F$3)</f>
        <v>5.4341057798521764</v>
      </c>
      <c r="GM142" s="63">
        <f>'WORKING WHOLESALE GRID'!EV14-('WORKING WHOLESALE GRID'!EV14*'READ THIS FIRST'!$F$3)</f>
        <v>4.4341057798521764</v>
      </c>
      <c r="GN142" s="63">
        <f>'WORKING WHOLESALE GRID'!EW14-('WORKING WHOLESALE GRID'!EW14*'READ THIS FIRST'!$F$3)</f>
        <v>4.7625295276654409</v>
      </c>
      <c r="GO142" s="63">
        <f>'WORKING WHOLESALE GRID'!EX14-('WORKING WHOLESALE GRID'!EX14*'READ THIS FIRST'!$F$3)</f>
        <v>5.0938032754787068</v>
      </c>
      <c r="GP142" s="63"/>
      <c r="GQ142" s="63">
        <f>'WORKING WHOLESALE GRID'!EZ14-('WORKING WHOLESALE GRID'!EZ14*'READ THIS FIRST'!$F$3)</f>
        <v>5.7625295276654409</v>
      </c>
      <c r="GR142" s="63">
        <f>'WORKING WHOLESALE GRID'!FA14-('WORKING WHOLESALE GRID'!FA14*'READ THIS FIRST'!$F$3)</f>
        <v>1.8209643401525351</v>
      </c>
      <c r="GS142" s="63">
        <f>'WORKING WHOLESALE GRID'!FB14-('WORKING WHOLESALE GRID'!FB14*'READ THIS FIRST'!$F$3)</f>
        <v>2.2316344567139428</v>
      </c>
      <c r="GT142" s="63">
        <f>'WORKING WHOLESALE GRID'!FC14-('WORKING WHOLESALE GRID'!FC14*'READ THIS FIRST'!$F$3)</f>
        <v>2.6492575414090904</v>
      </c>
      <c r="GU142" s="63">
        <f>'WORKING WHOLESALE GRID'!FD14-('WORKING WHOLESALE GRID'!FD14*'READ THIS FIRST'!$F$3)</f>
        <v>3.0707925707379822</v>
      </c>
      <c r="GV142" s="63">
        <f>'WORKING WHOLESALE GRID'!FE14-('WORKING WHOLESALE GRID'!FE14*'READ THIS FIRST'!$F$3)</f>
        <v>4.2316344567139428</v>
      </c>
      <c r="GW142" s="63"/>
      <c r="GX142" s="63">
        <f>'WORKING WHOLESALE GRID'!FG14-('WORKING WHOLESALE GRID'!FG14*'READ THIS FIRST'!$F$3)</f>
        <v>2.2316344567139428</v>
      </c>
      <c r="GY142" s="63">
        <f>'WORKING WHOLESALE GRID'!FH14-('WORKING WHOLESALE GRID'!FH14*'READ THIS FIRST'!$F$3)</f>
        <v>2.6492575414090904</v>
      </c>
      <c r="GZ142" s="63">
        <f>'WORKING WHOLESALE GRID'!FI14-('WORKING WHOLESALE GRID'!FI14*'READ THIS FIRST'!$F$3)</f>
        <v>3.0707925707379822</v>
      </c>
      <c r="HA142" s="63">
        <f>'WORKING WHOLESALE GRID'!FJ14-('WORKING WHOLESALE GRID'!FJ14*'READ THIS FIRST'!$F$3)</f>
        <v>3.4962395447006127</v>
      </c>
      <c r="HB142" s="63">
        <f>'WORKING WHOLESALE GRID'!FK14-('WORKING WHOLESALE GRID'!FK14*'READ THIS FIRST'!$F$3)</f>
        <v>4.6492575414090904</v>
      </c>
      <c r="HC142" s="63">
        <f>'WORKING WHOLESALE GRID'!FL14-('WORKING WHOLESALE GRID'!FL14*'READ THIS FIRST'!$F$3)</f>
        <v>2.6492575414090904</v>
      </c>
      <c r="HD142" s="63">
        <f>'WORKING WHOLESALE GRID'!FM14-('WORKING WHOLESALE GRID'!FM14*'READ THIS FIRST'!$F$3)</f>
        <v>3.0707925707379822</v>
      </c>
      <c r="HE142" s="63">
        <f>'WORKING WHOLESALE GRID'!FN14-('WORKING WHOLESALE GRID'!FN14*'READ THIS FIRST'!$F$3)</f>
        <v>3.4962395447006127</v>
      </c>
      <c r="HF142" s="63">
        <f>'WORKING WHOLESALE GRID'!FO14-('WORKING WHOLESALE GRID'!FO14*'READ THIS FIRST'!$F$3)</f>
        <v>3.9224836285469848</v>
      </c>
      <c r="HG142" s="63">
        <f>'WORKING WHOLESALE GRID'!FP14-('WORKING WHOLESALE GRID'!FP14*'READ THIS FIRST'!$F$3)</f>
        <v>5.0707925707379822</v>
      </c>
      <c r="HH142" s="63">
        <f>'WORKING WHOLESALE GRID'!FQ14-('WORKING WHOLESALE GRID'!FQ14*'READ THIS FIRST'!$F$3)</f>
        <v>3.0707925707379822</v>
      </c>
      <c r="HI142" s="63">
        <f>'WORKING WHOLESALE GRID'!FR14-('WORKING WHOLESALE GRID'!FR14*'READ THIS FIRST'!$F$3)</f>
        <v>3.4962395447006127</v>
      </c>
      <c r="HJ142" s="63">
        <f>'WORKING WHOLESALE GRID'!FS14-('WORKING WHOLESALE GRID'!FS14*'READ THIS FIRST'!$F$3)</f>
        <v>3.9224836285469848</v>
      </c>
      <c r="HK142" s="63">
        <f>'WORKING WHOLESALE GRID'!FT14-('WORKING WHOLESALE GRID'!FT14*'READ THIS FIRST'!$F$3)</f>
        <v>4.3557397295270999</v>
      </c>
      <c r="HL142" s="63">
        <f>'WORKING WHOLESALE GRID'!FU14-('WORKING WHOLESALE GRID'!FU14*'READ THIS FIRST'!$F$3)</f>
        <v>5.4962395447006127</v>
      </c>
      <c r="HM142" s="63">
        <f>'WORKING WHOLESALE GRID'!FV14-('WORKING WHOLESALE GRID'!FV14*'READ THIS FIRST'!$F$3)</f>
        <v>3.4962395447006127</v>
      </c>
      <c r="HN142" s="63">
        <f>'WORKING WHOLESALE GRID'!FW14-('WORKING WHOLESALE GRID'!FW14*'READ THIS FIRST'!$F$3)</f>
        <v>3.9224836285469848</v>
      </c>
      <c r="HO142" s="63">
        <f>'WORKING WHOLESALE GRID'!FX14-('WORKING WHOLESALE GRID'!FX14*'READ THIS FIRST'!$F$3)</f>
        <v>4.3557397295270999</v>
      </c>
      <c r="HP142" s="63">
        <f>'WORKING WHOLESALE GRID'!FY14-('WORKING WHOLESALE GRID'!FY14*'READ THIS FIRST'!$F$3)</f>
        <v>4.7897634158909543</v>
      </c>
      <c r="HQ142" s="63">
        <f>'WORKING WHOLESALE GRID'!FZ14-('WORKING WHOLESALE GRID'!FZ14*'READ THIS FIRST'!$F$3)</f>
        <v>5.9224836285469848</v>
      </c>
      <c r="HR142" s="63">
        <f>'WORKING WHOLESALE GRID'!GA14-('WORKING WHOLESALE GRID'!GA14*'READ THIS FIRST'!$F$3)</f>
        <v>3.9224836285469848</v>
      </c>
      <c r="HS142" s="63">
        <f>'WORKING WHOLESALE GRID'!GB14-('WORKING WHOLESALE GRID'!GB14*'READ THIS FIRST'!$F$3)</f>
        <v>4.3557397295270999</v>
      </c>
      <c r="HT142" s="63">
        <f>'WORKING WHOLESALE GRID'!GC14-('WORKING WHOLESALE GRID'!GC14*'READ THIS FIRST'!$F$3)</f>
        <v>4.7897634158909543</v>
      </c>
      <c r="HU142" s="63">
        <f>'WORKING WHOLESALE GRID'!GD14-('WORKING WHOLESALE GRID'!GD14*'READ THIS FIRST'!$F$3)</f>
        <v>5.1281627180782356</v>
      </c>
      <c r="HV142" s="63">
        <f>'WORKING WHOLESALE GRID'!GE14-('WORKING WHOLESALE GRID'!GE14*'READ THIS FIRST'!$F$3)</f>
        <v>6.3557397295270999</v>
      </c>
      <c r="HW142" s="63">
        <f>'WORKING WHOLESALE GRID'!GF14-('WORKING WHOLESALE GRID'!GF14*'READ THIS FIRST'!$F$3)</f>
        <v>4.3557397295270999</v>
      </c>
      <c r="HX142" s="63">
        <f>'WORKING WHOLESALE GRID'!GG14-('WORKING WHOLESALE GRID'!GG14*'READ THIS FIRST'!$F$3)</f>
        <v>4.7897634158909543</v>
      </c>
      <c r="HY142" s="63">
        <f>'WORKING WHOLESALE GRID'!GH14-('WORKING WHOLESALE GRID'!GH14*'READ THIS FIRST'!$F$3)</f>
        <v>5.1281627180782356</v>
      </c>
      <c r="HZ142" s="63">
        <f>'WORKING WHOLESALE GRID'!GI14-('WORKING WHOLESALE GRID'!GI14*'READ THIS FIRST'!$F$3)</f>
        <v>5.4695144702655174</v>
      </c>
      <c r="IA142" s="63">
        <f>'WORKING WHOLESALE GRID'!GJ14-('WORKING WHOLESALE GRID'!GJ14*'READ THIS FIRST'!$F$3)</f>
        <v>6.7897634158909561</v>
      </c>
      <c r="IB142" s="63">
        <f>'WORKING WHOLESALE GRID'!GK14-('WORKING WHOLESALE GRID'!GK14*'READ THIS FIRST'!$F$3)</f>
        <v>4.7897634158909543</v>
      </c>
      <c r="IC142" s="63">
        <f>'WORKING WHOLESALE GRID'!GL14-('WORKING WHOLESALE GRID'!GL14*'READ THIS FIRST'!$F$3)</f>
        <v>5.1281627180782356</v>
      </c>
      <c r="ID142" s="63">
        <f>'WORKING WHOLESALE GRID'!GM14-('WORKING WHOLESALE GRID'!GM14*'READ THIS FIRST'!$F$3)</f>
        <v>5.4695144702655174</v>
      </c>
      <c r="IE142" s="63">
        <f>'WORKING WHOLESALE GRID'!GN14-('WORKING WHOLESALE GRID'!GN14*'READ THIS FIRST'!$F$3)</f>
        <v>5.8138186724528005</v>
      </c>
      <c r="IF142" s="63">
        <f>'WORKING WHOLESALE GRID'!GO14-('WORKING WHOLESALE GRID'!GO14*'READ THIS FIRST'!$F$3)</f>
        <v>7.1281627180782356</v>
      </c>
      <c r="IG142" s="63">
        <f>'WORKING WHOLESALE GRID'!GP14-('WORKING WHOLESALE GRID'!GP14*'READ THIS FIRST'!$F$3)</f>
        <v>5.1281627180782356</v>
      </c>
      <c r="IH142" s="63">
        <f>'WORKING WHOLESALE GRID'!GQ14-('WORKING WHOLESALE GRID'!GQ14*'READ THIS FIRST'!$F$3)</f>
        <v>5.4695144702655174</v>
      </c>
      <c r="II142" s="63">
        <f>'WORKING WHOLESALE GRID'!GR14-('WORKING WHOLESALE GRID'!GR14*'READ THIS FIRST'!$F$3)</f>
        <v>5.8138186724528005</v>
      </c>
      <c r="IJ142" s="63">
        <f>'WORKING WHOLESALE GRID'!GS14-('WORKING WHOLESALE GRID'!GS14*'READ THIS FIRST'!$F$3)</f>
        <v>6.1610753246400822</v>
      </c>
      <c r="IK142" s="63">
        <f>'WORKING WHOLESALE GRID'!GT14-('WORKING WHOLESALE GRID'!GT14*'READ THIS FIRST'!$F$3)</f>
        <v>7.4695144702655165</v>
      </c>
      <c r="IL142" s="63">
        <f>'WORKING WHOLESALE GRID'!GU14-('WORKING WHOLESALE GRID'!GU14*'READ THIS FIRST'!$F$3)</f>
        <v>5.4695144702655174</v>
      </c>
      <c r="IM142" s="63">
        <f>'WORKING WHOLESALE GRID'!GV14-('WORKING WHOLESALE GRID'!GV14*'READ THIS FIRST'!$F$3)</f>
        <v>5.8138186724528005</v>
      </c>
      <c r="IN142" s="63">
        <f>'WORKING WHOLESALE GRID'!GW14-('WORKING WHOLESALE GRID'!GW14*'READ THIS FIRST'!$F$3)</f>
        <v>6.1610753246400822</v>
      </c>
      <c r="IO142" s="63"/>
      <c r="IP142" s="63">
        <f>'WORKING WHOLESALE GRID'!GY14-('WORKING WHOLESALE GRID'!GY14*'READ THIS FIRST'!$F$3)</f>
        <v>7.8138186724527996</v>
      </c>
      <c r="IQ142" s="63">
        <f>'WORKING WHOLESALE GRID'!GZ14-('WORKING WHOLESALE GRID'!GZ14*'READ THIS FIRST'!$F$3)</f>
        <v>3.1353636098293123</v>
      </c>
      <c r="IR142" s="63">
        <f>'WORKING WHOLESALE GRID'!HA14-('WORKING WHOLESALE GRID'!HA14*'READ THIS FIRST'!$F$3)</f>
        <v>3.8859027667897701</v>
      </c>
      <c r="IS142" s="63">
        <f>'WORKING WHOLESALE GRID'!HB14-('WORKING WHOLESALE GRID'!HB14*'READ THIS FIRST'!$F$3)</f>
        <v>4.6514335026223268</v>
      </c>
      <c r="IT142" s="63">
        <f>'WORKING WHOLESALE GRID'!HC14-('WORKING WHOLESALE GRID'!HC14*'READ THIS FIRST'!$F$3)</f>
        <v>5.4241446063269851</v>
      </c>
      <c r="IU142" s="63">
        <f>'WORKING WHOLESALE GRID'!HD14-('WORKING WHOLESALE GRID'!HD14*'READ THIS FIRST'!$F$3)</f>
        <v>6.2859027667897696</v>
      </c>
      <c r="IV142" s="63"/>
      <c r="IW142" s="63">
        <f>'WORKING WHOLESALE GRID'!HF14-('WORKING WHOLESALE GRID'!HF14*'READ THIS FIRST'!$F$3)</f>
        <v>3.8859027667897701</v>
      </c>
      <c r="IX142" s="63">
        <f>'WORKING WHOLESALE GRID'!HG14-('WORKING WHOLESALE GRID'!HG14*'READ THIS FIRST'!$F$3)</f>
        <v>4.6514335026223268</v>
      </c>
      <c r="IY142" s="63">
        <f>'WORKING WHOLESALE GRID'!HH14-('WORKING WHOLESALE GRID'!HH14*'READ THIS FIRST'!$F$3)</f>
        <v>5.4241446063269851</v>
      </c>
      <c r="IZ142" s="63">
        <f>'WORKING WHOLESALE GRID'!HI14-('WORKING WHOLESALE GRID'!HI14*'READ THIS FIRST'!$F$3)</f>
        <v>6.2040360779037362</v>
      </c>
      <c r="JA142" s="63">
        <f>'WORKING WHOLESALE GRID'!HJ14-('WORKING WHOLESALE GRID'!HJ14*'READ THIS FIRST'!$F$3)</f>
        <v>7.0514335026223254</v>
      </c>
      <c r="JB142" s="63">
        <f>'WORKING WHOLESALE GRID'!HK14-('WORKING WHOLESALE GRID'!HK14*'READ THIS FIRST'!$F$3)</f>
        <v>4.6514335026223268</v>
      </c>
      <c r="JC142" s="63">
        <f>'WORKING WHOLESALE GRID'!HL14-('WORKING WHOLESALE GRID'!HL14*'READ THIS FIRST'!$F$3)</f>
        <v>5.4241446063269851</v>
      </c>
      <c r="JD142" s="63">
        <f>'WORKING WHOLESALE GRID'!HM14-('WORKING WHOLESALE GRID'!HM14*'READ THIS FIRST'!$F$3)</f>
        <v>6.2040360779037362</v>
      </c>
      <c r="JE142" s="63">
        <f>'WORKING WHOLESALE GRID'!HN14-('WORKING WHOLESALE GRID'!HN14*'READ THIS FIRST'!$F$3)</f>
        <v>6.9879930826025918</v>
      </c>
      <c r="JF142" s="63">
        <f>'WORKING WHOLESALE GRID'!HO14-('WORKING WHOLESALE GRID'!HO14*'READ THIS FIRST'!$F$3)</f>
        <v>7.8241446063269846</v>
      </c>
      <c r="JG142" s="63">
        <f>'WORKING WHOLESALE GRID'!HP14-('WORKING WHOLESALE GRID'!HP14*'READ THIS FIRST'!$F$3)</f>
        <v>5.4241446063269851</v>
      </c>
      <c r="JH142" s="63">
        <f>'WORKING WHOLESALE GRID'!HQ14-('WORKING WHOLESALE GRID'!HQ14*'READ THIS FIRST'!$F$3)</f>
        <v>6.2040360779037362</v>
      </c>
      <c r="JI142" s="63">
        <f>'WORKING WHOLESALE GRID'!HR14-('WORKING WHOLESALE GRID'!HR14*'READ THIS FIRST'!$F$3)</f>
        <v>6.9879930826025918</v>
      </c>
      <c r="JJ142" s="63">
        <f>'WORKING WHOLESALE GRID'!HS14-('WORKING WHOLESALE GRID'!HS14*'READ THIS FIRST'!$F$3)</f>
        <v>7.7773214026735467</v>
      </c>
      <c r="JK142" s="63">
        <f>'WORKING WHOLESALE GRID'!HT14-('WORKING WHOLESALE GRID'!HT14*'READ THIS FIRST'!$F$3)</f>
        <v>8.6040360779037357</v>
      </c>
      <c r="JL142" s="63">
        <f>'WORKING WHOLESALE GRID'!HU14-('WORKING WHOLESALE GRID'!HU14*'READ THIS FIRST'!$F$3)</f>
        <v>6.2040360779037362</v>
      </c>
      <c r="JM142" s="63">
        <f>'WORKING WHOLESALE GRID'!HV14-('WORKING WHOLESALE GRID'!HV14*'READ THIS FIRST'!$F$3)</f>
        <v>6.9879930826025918</v>
      </c>
      <c r="JN142" s="63">
        <f>'WORKING WHOLESALE GRID'!HW14-('WORKING WHOLESALE GRID'!HW14*'READ THIS FIRST'!$F$3)</f>
        <v>7.7773214026735467</v>
      </c>
      <c r="JO142" s="63">
        <f>'WORKING WHOLESALE GRID'!HX14-('WORKING WHOLESALE GRID'!HX14*'READ THIS FIRST'!$F$3)</f>
        <v>8.5755717001166012</v>
      </c>
      <c r="JP142" s="63">
        <f>'WORKING WHOLESALE GRID'!HY14-('WORKING WHOLESALE GRID'!HY14*'READ THIS FIRST'!$F$3)</f>
        <v>9.3879930826025912</v>
      </c>
      <c r="JQ142" s="63">
        <f>'WORKING WHOLESALE GRID'!HZ14-('WORKING WHOLESALE GRID'!HZ14*'READ THIS FIRST'!$F$3)</f>
        <v>6.9879930826025918</v>
      </c>
      <c r="JR142" s="63">
        <f>'WORKING WHOLESALE GRID'!IA14-('WORKING WHOLESALE GRID'!IA14*'READ THIS FIRST'!$F$3)</f>
        <v>7.7773214026735467</v>
      </c>
      <c r="JS142" s="63">
        <f>'WORKING WHOLESALE GRID'!IB14-('WORKING WHOLESALE GRID'!IB14*'READ THIS FIRST'!$F$3)</f>
        <v>8.5755717001166012</v>
      </c>
      <c r="JT142" s="63">
        <f>'WORKING WHOLESALE GRID'!IC14-('WORKING WHOLESALE GRID'!IC14*'READ THIS FIRST'!$F$3)</f>
        <v>9.2366947501171452</v>
      </c>
      <c r="JU142" s="63">
        <f>'WORKING WHOLESALE GRID'!ID14-('WORKING WHOLESALE GRID'!ID14*'READ THIS FIRST'!$F$3)</f>
        <v>10.177321402673545</v>
      </c>
      <c r="JV142" s="63">
        <f>'WORKING WHOLESALE GRID'!IE14-('WORKING WHOLESALE GRID'!IE14*'READ THIS FIRST'!$F$3)</f>
        <v>7.7773214026735467</v>
      </c>
      <c r="JW142" s="63">
        <f>'WORKING WHOLESALE GRID'!IF14-('WORKING WHOLESALE GRID'!IF14*'READ THIS FIRST'!$F$3)</f>
        <v>8.5755717001166012</v>
      </c>
      <c r="JX142" s="63">
        <f>'WORKING WHOLESALE GRID'!IG14-('WORKING WHOLESALE GRID'!IG14*'READ THIS FIRST'!$F$3)</f>
        <v>9.2366947501171452</v>
      </c>
      <c r="JY142" s="63">
        <f>'WORKING WHOLESALE GRID'!IH14-('WORKING WHOLESALE GRID'!IH14*'READ THIS FIRST'!$F$3)</f>
        <v>9.9036202501176938</v>
      </c>
      <c r="JZ142" s="63">
        <f>'WORKING WHOLESALE GRID'!II14-('WORKING WHOLESALE GRID'!II14*'READ THIS FIRST'!$F$3)</f>
        <v>10.9755717001166</v>
      </c>
      <c r="KA142" s="63">
        <f>'WORKING WHOLESALE GRID'!IJ14-('WORKING WHOLESALE GRID'!IJ14*'READ THIS FIRST'!$F$3)</f>
        <v>8.5755717001166012</v>
      </c>
      <c r="KB142" s="63">
        <f>'WORKING WHOLESALE GRID'!IK14-('WORKING WHOLESALE GRID'!IK14*'READ THIS FIRST'!$F$3)</f>
        <v>9.2366947501171452</v>
      </c>
      <c r="KC142" s="63">
        <f>'WORKING WHOLESALE GRID'!IL14-('WORKING WHOLESALE GRID'!IL14*'READ THIS FIRST'!$F$3)</f>
        <v>9.9036202501176938</v>
      </c>
      <c r="KD142" s="63">
        <f>'WORKING WHOLESALE GRID'!IM14-('WORKING WHOLESALE GRID'!IM14*'READ THIS FIRST'!$F$3)</f>
        <v>10.576348200118243</v>
      </c>
      <c r="KE142" s="63">
        <f>'WORKING WHOLESALE GRID'!IN14-('WORKING WHOLESALE GRID'!IN14*'READ THIS FIRST'!$F$3)</f>
        <v>11.636694750117147</v>
      </c>
      <c r="KF142" s="63">
        <f>'WORKING WHOLESALE GRID'!IO14-('WORKING WHOLESALE GRID'!IO14*'READ THIS FIRST'!$F$3)</f>
        <v>9.2366947501171452</v>
      </c>
      <c r="KG142" s="63">
        <f>'WORKING WHOLESALE GRID'!IP14-('WORKING WHOLESALE GRID'!IP14*'READ THIS FIRST'!$F$3)</f>
        <v>9.9036202501176938</v>
      </c>
      <c r="KH142" s="63">
        <f>'WORKING WHOLESALE GRID'!IQ14-('WORKING WHOLESALE GRID'!IQ14*'READ THIS FIRST'!$F$3)</f>
        <v>10.576348200118243</v>
      </c>
      <c r="KI142" s="63">
        <f>'WORKING WHOLESALE GRID'!IR14-('WORKING WHOLESALE GRID'!IR14*'READ THIS FIRST'!$F$3)</f>
        <v>11.254878600118793</v>
      </c>
      <c r="KJ142" s="63">
        <f>'WORKING WHOLESALE GRID'!IS14-('WORKING WHOLESALE GRID'!IS14*'READ THIS FIRST'!$F$3)</f>
        <v>12.303620250117696</v>
      </c>
      <c r="KK142" s="63">
        <f>'WORKING WHOLESALE GRID'!IT14-('WORKING WHOLESALE GRID'!IT14*'READ THIS FIRST'!$F$3)</f>
        <v>9.9036202501176938</v>
      </c>
      <c r="KL142" s="63">
        <f>'WORKING WHOLESALE GRID'!IU14-('WORKING WHOLESALE GRID'!IU14*'READ THIS FIRST'!$F$3)</f>
        <v>10.576348200118243</v>
      </c>
      <c r="KM142" s="63">
        <f>'WORKING WHOLESALE GRID'!IV14-('WORKING WHOLESALE GRID'!IV14*'READ THIS FIRST'!$F$3)</f>
        <v>11.254878600118793</v>
      </c>
      <c r="KN142" s="63"/>
      <c r="KO142" s="63">
        <f>'WORKING WHOLESALE GRID'!IX14-('WORKING WHOLESALE GRID'!IX14*'READ THIS FIRST'!$F$3)</f>
        <v>12.976348200118245</v>
      </c>
      <c r="KP142" s="23"/>
      <c r="KQ142" s="23"/>
      <c r="KR142" s="23"/>
      <c r="KS142" s="3">
        <v>0.5</v>
      </c>
      <c r="KT142" s="3">
        <v>0.83333333333333337</v>
      </c>
      <c r="KU142" s="3">
        <v>1.6666666666666667</v>
      </c>
      <c r="KV142" s="3">
        <v>3.3333333333333335</v>
      </c>
      <c r="KW142" s="3">
        <v>4</v>
      </c>
    </row>
    <row r="143" spans="2:309" s="6" customFormat="1" ht="14.5" hidden="1" customHeight="1" x14ac:dyDescent="0.35">
      <c r="B143" s="557"/>
      <c r="C143" s="34">
        <v>2500</v>
      </c>
      <c r="D143" s="35"/>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63">
        <f>'WORKING WHOLESALE GRID'!D15-('WORKING WHOLESALE GRID'!D15*'READ THIS FIRST'!$F$3)</f>
        <v>1.07511017578125</v>
      </c>
      <c r="AV143" s="63">
        <f>'WORKING WHOLESALE GRID'!E15-('WORKING WHOLESALE GRID'!E15*'READ THIS FIRST'!$F$3)</f>
        <v>1.3767806718749998</v>
      </c>
      <c r="AW143" s="63">
        <f>'WORKING WHOLESALE GRID'!F15-('WORKING WHOLESALE GRID'!F15*'READ THIS FIRST'!$F$3)</f>
        <v>1.6766405273437499</v>
      </c>
      <c r="AX143" s="63">
        <f>'WORKING WHOLESALE GRID'!G15-('WORKING WHOLESALE GRID'!G15*'READ THIS FIRST'!$F$3)</f>
        <v>1.9840306171874997</v>
      </c>
      <c r="AY143" s="63">
        <f>'WORKING WHOLESALE GRID'!H15-('WORKING WHOLESALE GRID'!H15*'READ THIS FIRST'!$F$3)</f>
        <v>1.6267806718749998</v>
      </c>
      <c r="AZ143" s="63"/>
      <c r="BA143" s="63">
        <f>'WORKING WHOLESALE GRID'!J15-('WORKING WHOLESALE GRID'!J15*'READ THIS FIRST'!$F$3)</f>
        <v>1.3767806718749998</v>
      </c>
      <c r="BB143" s="63">
        <f>'WORKING WHOLESALE GRID'!K15-('WORKING WHOLESALE GRID'!K15*'READ THIS FIRST'!$F$3)</f>
        <v>1.6766405273437499</v>
      </c>
      <c r="BC143" s="63">
        <f>'WORKING WHOLESALE GRID'!L15-('WORKING WHOLESALE GRID'!L15*'READ THIS FIRST'!$F$3)</f>
        <v>1.9840306171874997</v>
      </c>
      <c r="BD143" s="63">
        <f>'WORKING WHOLESALE GRID'!M15-('WORKING WHOLESALE GRID'!M15*'READ THIS FIRST'!$F$3)</f>
        <v>2.2942917851562497</v>
      </c>
      <c r="BE143" s="63">
        <f>'WORKING WHOLESALE GRID'!N15-('WORKING WHOLESALE GRID'!N15*'READ THIS FIRST'!$F$3)</f>
        <v>1.9266405273437499</v>
      </c>
      <c r="BF143" s="63">
        <f>'WORKING WHOLESALE GRID'!O15-('WORKING WHOLESALE GRID'!O15*'READ THIS FIRST'!$F$3)</f>
        <v>1.6766405273437499</v>
      </c>
      <c r="BG143" s="63">
        <f>'WORKING WHOLESALE GRID'!P15-('WORKING WHOLESALE GRID'!P15*'READ THIS FIRST'!$F$3)</f>
        <v>1.9840306171874997</v>
      </c>
      <c r="BH143" s="63">
        <f>'WORKING WHOLESALE GRID'!Q15-('WORKING WHOLESALE GRID'!Q15*'READ THIS FIRST'!$F$3)</f>
        <v>2.2942917851562497</v>
      </c>
      <c r="BI143" s="63">
        <f>'WORKING WHOLESALE GRID'!R15-('WORKING WHOLESALE GRID'!R15*'READ THIS FIRST'!$F$3)</f>
        <v>2.602674625000001</v>
      </c>
      <c r="BJ143" s="63">
        <f>'WORKING WHOLESALE GRID'!S15-('WORKING WHOLESALE GRID'!S15*'READ THIS FIRST'!$F$3)</f>
        <v>2.2340306171875</v>
      </c>
      <c r="BK143" s="63">
        <f>'WORKING WHOLESALE GRID'!T15-('WORKING WHOLESALE GRID'!T15*'READ THIS FIRST'!$F$3)</f>
        <v>1.9840306171874997</v>
      </c>
      <c r="BL143" s="63">
        <f>'WORKING WHOLESALE GRID'!U15-('WORKING WHOLESALE GRID'!U15*'READ THIS FIRST'!$F$3)</f>
        <v>2.2942917851562497</v>
      </c>
      <c r="BM143" s="63">
        <f>'WORKING WHOLESALE GRID'!V15-('WORKING WHOLESALE GRID'!V15*'READ THIS FIRST'!$F$3)</f>
        <v>2.602674625000001</v>
      </c>
      <c r="BN143" s="63">
        <f>'WORKING WHOLESALE GRID'!W15-('WORKING WHOLESALE GRID'!W15*'READ THIS FIRST'!$F$3)</f>
        <v>2.9186553867187506</v>
      </c>
      <c r="BO143" s="63">
        <f>'WORKING WHOLESALE GRID'!X15-('WORKING WHOLESALE GRID'!X15*'READ THIS FIRST'!$F$3)</f>
        <v>2.5442917851562497</v>
      </c>
      <c r="BP143" s="63">
        <f>'WORKING WHOLESALE GRID'!Y15-('WORKING WHOLESALE GRID'!Y15*'READ THIS FIRST'!$F$3)</f>
        <v>2.2942917851562497</v>
      </c>
      <c r="BQ143" s="63">
        <f>'WORKING WHOLESALE GRID'!Z15-('WORKING WHOLESALE GRID'!Z15*'READ THIS FIRST'!$F$3)</f>
        <v>2.602674625000001</v>
      </c>
      <c r="BR143" s="63">
        <f>'WORKING WHOLESALE GRID'!AA15-('WORKING WHOLESALE GRID'!AA15*'READ THIS FIRST'!$F$3)</f>
        <v>2.9186553867187506</v>
      </c>
      <c r="BS143" s="63">
        <f>'WORKING WHOLESALE GRID'!AB15-('WORKING WHOLESALE GRID'!AB15*'READ THIS FIRST'!$F$3)</f>
        <v>3.2375072265625002</v>
      </c>
      <c r="BT143" s="63">
        <f>'WORKING WHOLESALE GRID'!AC15-('WORKING WHOLESALE GRID'!AC15*'READ THIS FIRST'!$F$3)</f>
        <v>2.8526746250000015</v>
      </c>
      <c r="BU143" s="63">
        <f>'WORKING WHOLESALE GRID'!AD15-('WORKING WHOLESALE GRID'!AD15*'READ THIS FIRST'!$F$3)</f>
        <v>2.602674625000001</v>
      </c>
      <c r="BV143" s="63">
        <f>'WORKING WHOLESALE GRID'!AE15-('WORKING WHOLESALE GRID'!AE15*'READ THIS FIRST'!$F$3)</f>
        <v>2.9186553867187506</v>
      </c>
      <c r="BW143" s="63">
        <f>'WORKING WHOLESALE GRID'!AF15-('WORKING WHOLESALE GRID'!AF15*'READ THIS FIRST'!$F$3)</f>
        <v>3.2375072265625002</v>
      </c>
      <c r="BX143" s="63">
        <f>'WORKING WHOLESALE GRID'!AG15-('WORKING WHOLESALE GRID'!AG15*'READ THIS FIRST'!$F$3)</f>
        <v>3.5062738046874995</v>
      </c>
      <c r="BY143" s="63">
        <f>'WORKING WHOLESALE GRID'!AH15-('WORKING WHOLESALE GRID'!AH15*'READ THIS FIRST'!$F$3)</f>
        <v>3.1686553867187506</v>
      </c>
      <c r="BZ143" s="63">
        <f>'WORKING WHOLESALE GRID'!AI15-('WORKING WHOLESALE GRID'!AI15*'READ THIS FIRST'!$F$3)</f>
        <v>2.9186553867187506</v>
      </c>
      <c r="CA143" s="63">
        <f>'WORKING WHOLESALE GRID'!AJ15-('WORKING WHOLESALE GRID'!AJ15*'READ THIS FIRST'!$F$3)</f>
        <v>3.2375072265625002</v>
      </c>
      <c r="CB143" s="63">
        <f>'WORKING WHOLESALE GRID'!AK15-('WORKING WHOLESALE GRID'!AK15*'READ THIS FIRST'!$F$3)</f>
        <v>3.5062738046874995</v>
      </c>
      <c r="CC143" s="63">
        <f>'WORKING WHOLESALE GRID'!AL15-('WORKING WHOLESALE GRID'!AL15*'READ THIS FIRST'!$F$3)</f>
        <v>3.777415382812499</v>
      </c>
      <c r="CD143" s="63">
        <f>'WORKING WHOLESALE GRID'!AM15-('WORKING WHOLESALE GRID'!AM15*'READ THIS FIRST'!$F$3)</f>
        <v>3.4875072265625002</v>
      </c>
      <c r="CE143" s="63">
        <f>'WORKING WHOLESALE GRID'!AN15-('WORKING WHOLESALE GRID'!AN15*'READ THIS FIRST'!$F$3)</f>
        <v>3.2375072265625002</v>
      </c>
      <c r="CF143" s="63">
        <f>'WORKING WHOLESALE GRID'!AO15-('WORKING WHOLESALE GRID'!AO15*'READ THIS FIRST'!$F$3)</f>
        <v>3.5062738046874995</v>
      </c>
      <c r="CG143" s="63">
        <f>'WORKING WHOLESALE GRID'!AP15-('WORKING WHOLESALE GRID'!AP15*'READ THIS FIRST'!$F$3)</f>
        <v>3.777415382812499</v>
      </c>
      <c r="CH143" s="63">
        <f>'WORKING WHOLESALE GRID'!AQ15-('WORKING WHOLESALE GRID'!AQ15*'READ THIS FIRST'!$F$3)</f>
        <v>4.0509319609375005</v>
      </c>
      <c r="CI143" s="63">
        <f>'WORKING WHOLESALE GRID'!AR15-('WORKING WHOLESALE GRID'!AR15*'READ THIS FIRST'!$F$3)</f>
        <v>3.7562738046874999</v>
      </c>
      <c r="CJ143" s="63">
        <f>'WORKING WHOLESALE GRID'!AS15-('WORKING WHOLESALE GRID'!AS15*'READ THIS FIRST'!$F$3)</f>
        <v>3.5062738046874995</v>
      </c>
      <c r="CK143" s="63">
        <f>'WORKING WHOLESALE GRID'!AT15-('WORKING WHOLESALE GRID'!AT15*'READ THIS FIRST'!$F$3)</f>
        <v>3.777415382812499</v>
      </c>
      <c r="CL143" s="63">
        <f>'WORKING WHOLESALE GRID'!AU15-('WORKING WHOLESALE GRID'!AU15*'READ THIS FIRST'!$F$3)</f>
        <v>4.0509319609375005</v>
      </c>
      <c r="CM143" s="63">
        <f>'WORKING WHOLESALE GRID'!AV15-('WORKING WHOLESALE GRID'!AV15*'READ THIS FIRST'!$F$3)</f>
        <v>4.3268235390625005</v>
      </c>
      <c r="CN143" s="63">
        <f>'WORKING WHOLESALE GRID'!AW15-('WORKING WHOLESALE GRID'!AW15*'READ THIS FIRST'!$F$3)</f>
        <v>4.0274153828124994</v>
      </c>
      <c r="CO143" s="63">
        <f>'WORKING WHOLESALE GRID'!AX15-('WORKING WHOLESALE GRID'!AX15*'READ THIS FIRST'!$F$3)</f>
        <v>3.777415382812499</v>
      </c>
      <c r="CP143" s="63">
        <f>'WORKING WHOLESALE GRID'!AY15-('WORKING WHOLESALE GRID'!AY15*'READ THIS FIRST'!$F$3)</f>
        <v>4.0509319609375005</v>
      </c>
      <c r="CQ143" s="63">
        <f>'WORKING WHOLESALE GRID'!AZ15-('WORKING WHOLESALE GRID'!AZ15*'READ THIS FIRST'!$F$3)</f>
        <v>4.3268235390625005</v>
      </c>
      <c r="CR143" s="63"/>
      <c r="CS143" s="63">
        <f>'WORKING WHOLESALE GRID'!BB15-('WORKING WHOLESALE GRID'!BB15*'READ THIS FIRST'!$F$3)</f>
        <v>4.7509319609375007</v>
      </c>
      <c r="CT143" s="63">
        <f>'WORKING WHOLESALE GRID'!BC15-('WORKING WHOLESALE GRID'!BC15*'READ THIS FIRST'!$F$3)</f>
        <v>1.1347986001700798</v>
      </c>
      <c r="CU143" s="63">
        <f>'WORKING WHOLESALE GRID'!BD15-('WORKING WHOLESALE GRID'!BD15*'READ THIS FIRST'!$F$3)</f>
        <v>1.4436230406085753</v>
      </c>
      <c r="CV143" s="63">
        <f>'WORKING WHOLESALE GRID'!BE15-('WORKING WHOLESALE GRID'!BE15*'READ THIS FIRST'!$F$3)</f>
        <v>1.7539395529847628</v>
      </c>
      <c r="CW143" s="63">
        <f>'WORKING WHOLESALE GRID'!BF15-('WORKING WHOLESALE GRID'!BF15*'READ THIS FIRST'!$F$3)</f>
        <v>2.0702374684314542</v>
      </c>
      <c r="CX143" s="63">
        <f>'WORKING WHOLESALE GRID'!BG15-('WORKING WHOLESALE GRID'!BG15*'READ THIS FIRST'!$F$3)</f>
        <v>1.8436230406085754</v>
      </c>
      <c r="CY143" s="63"/>
      <c r="CZ143" s="63">
        <f>'WORKING WHOLESALE GRID'!BI15-('WORKING WHOLESALE GRID'!BI15*'READ THIS FIRST'!$F$3)</f>
        <v>1.4436230406085753</v>
      </c>
      <c r="DA143" s="63">
        <f>'WORKING WHOLESALE GRID'!BJ15-('WORKING WHOLESALE GRID'!BJ15*'READ THIS FIRST'!$F$3)</f>
        <v>1.7539395529847628</v>
      </c>
      <c r="DB143" s="63">
        <f>'WORKING WHOLESALE GRID'!BK15-('WORKING WHOLESALE GRID'!BK15*'READ THIS FIRST'!$F$3)</f>
        <v>2.0702374684314542</v>
      </c>
      <c r="DC143" s="63">
        <f>'WORKING WHOLESALE GRID'!BL15-('WORKING WHOLESALE GRID'!BL15*'READ THIS FIRST'!$F$3)</f>
        <v>2.3894883353861482</v>
      </c>
      <c r="DD143" s="63">
        <f>'WORKING WHOLESALE GRID'!BM15-('WORKING WHOLESALE GRID'!BM15*'READ THIS FIRST'!$F$3)</f>
        <v>2.1539395529847631</v>
      </c>
      <c r="DE143" s="63">
        <f>'WORKING WHOLESALE GRID'!BN15-('WORKING WHOLESALE GRID'!BN15*'READ THIS FIRST'!$F$3)</f>
        <v>1.7539395529847628</v>
      </c>
      <c r="DF143" s="63">
        <f>'WORKING WHOLESALE GRID'!BO15-('WORKING WHOLESALE GRID'!BO15*'READ THIS FIRST'!$F$3)</f>
        <v>2.0702374684314542</v>
      </c>
      <c r="DG143" s="63">
        <f>'WORKING WHOLESALE GRID'!BP15-('WORKING WHOLESALE GRID'!BP15*'READ THIS FIRST'!$F$3)</f>
        <v>2.3894883353861482</v>
      </c>
      <c r="DH143" s="63">
        <f>'WORKING WHOLESALE GRID'!BQ15-('WORKING WHOLESALE GRID'!BQ15*'READ THIS FIRST'!$F$3)</f>
        <v>2.7086050397863488</v>
      </c>
      <c r="DI143" s="63">
        <f>'WORKING WHOLESALE GRID'!BR15-('WORKING WHOLESALE GRID'!BR15*'READ THIS FIRST'!$F$3)</f>
        <v>2.4702374684314545</v>
      </c>
      <c r="DJ143" s="63">
        <f>'WORKING WHOLESALE GRID'!BS15-('WORKING WHOLESALE GRID'!BS15*'READ THIS FIRST'!$F$3)</f>
        <v>2.0702374684314542</v>
      </c>
      <c r="DK143" s="63">
        <f>'WORKING WHOLESALE GRID'!BT15-('WORKING WHOLESALE GRID'!BT15*'READ THIS FIRST'!$F$3)</f>
        <v>2.3894883353861482</v>
      </c>
      <c r="DL143" s="63">
        <f>'WORKING WHOLESALE GRID'!BU15-('WORKING WHOLESALE GRID'!BU15*'READ THIS FIRST'!$F$3)</f>
        <v>2.7086050397863488</v>
      </c>
      <c r="DM143" s="63">
        <f>'WORKING WHOLESALE GRID'!BV15-('WORKING WHOLESALE GRID'!BV15*'READ THIS FIRST'!$F$3)</f>
        <v>3.032118709796114</v>
      </c>
      <c r="DN143" s="63">
        <f>'WORKING WHOLESALE GRID'!BW15-('WORKING WHOLESALE GRID'!BW15*'READ THIS FIRST'!$F$3)</f>
        <v>2.7894883353861482</v>
      </c>
      <c r="DO143" s="63">
        <f>'WORKING WHOLESALE GRID'!BX15-('WORKING WHOLESALE GRID'!BX15*'READ THIS FIRST'!$F$3)</f>
        <v>2.3894883353861482</v>
      </c>
      <c r="DP143" s="63">
        <f>'WORKING WHOLESALE GRID'!BY15-('WORKING WHOLESALE GRID'!BY15*'READ THIS FIRST'!$F$3)</f>
        <v>2.7086050397863488</v>
      </c>
      <c r="DQ143" s="63">
        <f>'WORKING WHOLESALE GRID'!BZ15-('WORKING WHOLESALE GRID'!BZ15*'READ THIS FIRST'!$F$3)</f>
        <v>3.032118709796114</v>
      </c>
      <c r="DR143" s="63">
        <f>'WORKING WHOLESALE GRID'!CA15-('WORKING WHOLESALE GRID'!CA15*'READ THIS FIRST'!$F$3)</f>
        <v>3.3602060661966959</v>
      </c>
      <c r="DS143" s="63">
        <f>'WORKING WHOLESALE GRID'!CB15-('WORKING WHOLESALE GRID'!CB15*'READ THIS FIRST'!$F$3)</f>
        <v>3.1086050397863492</v>
      </c>
      <c r="DT143" s="63">
        <f>'WORKING WHOLESALE GRID'!CC15-('WORKING WHOLESALE GRID'!CC15*'READ THIS FIRST'!$F$3)</f>
        <v>2.7086050397863488</v>
      </c>
      <c r="DU143" s="63">
        <f>'WORKING WHOLESALE GRID'!CD15-('WORKING WHOLESALE GRID'!CD15*'READ THIS FIRST'!$F$3)</f>
        <v>3.032118709796114</v>
      </c>
      <c r="DV143" s="63">
        <f>'WORKING WHOLESALE GRID'!CE15-('WORKING WHOLESALE GRID'!CE15*'READ THIS FIRST'!$F$3)</f>
        <v>3.3602060661966959</v>
      </c>
      <c r="DW143" s="63">
        <f>'WORKING WHOLESALE GRID'!CF15-('WORKING WHOLESALE GRID'!CF15*'READ THIS FIRST'!$F$3)</f>
        <v>3.6419730818758573</v>
      </c>
      <c r="DX143" s="63">
        <f>'WORKING WHOLESALE GRID'!CG15-('WORKING WHOLESALE GRID'!CG15*'READ THIS FIRST'!$F$3)</f>
        <v>3.4321187097961139</v>
      </c>
      <c r="DY143" s="63">
        <f>'WORKING WHOLESALE GRID'!CH15-('WORKING WHOLESALE GRID'!CH15*'READ THIS FIRST'!$F$3)</f>
        <v>3.032118709796114</v>
      </c>
      <c r="DZ143" s="63">
        <f>'WORKING WHOLESALE GRID'!CI15-('WORKING WHOLESALE GRID'!CI15*'READ THIS FIRST'!$F$3)</f>
        <v>3.3602060661966959</v>
      </c>
      <c r="EA143" s="63">
        <f>'WORKING WHOLESALE GRID'!CJ15-('WORKING WHOLESALE GRID'!CJ15*'READ THIS FIRST'!$F$3)</f>
        <v>3.6419730818758573</v>
      </c>
      <c r="EB143" s="63">
        <f>'WORKING WHOLESALE GRID'!CK15-('WORKING WHOLESALE GRID'!CK15*'READ THIS FIRST'!$F$3)</f>
        <v>3.9262314725550174</v>
      </c>
      <c r="EC143" s="63">
        <f>'WORKING WHOLESALE GRID'!CL15-('WORKING WHOLESALE GRID'!CL15*'READ THIS FIRST'!$F$3)</f>
        <v>3.7602060661966954</v>
      </c>
      <c r="ED143" s="63">
        <f>'WORKING WHOLESALE GRID'!CM15-('WORKING WHOLESALE GRID'!CM15*'READ THIS FIRST'!$F$3)</f>
        <v>3.3602060661966959</v>
      </c>
      <c r="EE143" s="63">
        <f>'WORKING WHOLESALE GRID'!CN15-('WORKING WHOLESALE GRID'!CN15*'READ THIS FIRST'!$F$3)</f>
        <v>3.6419730818758573</v>
      </c>
      <c r="EF143" s="63">
        <f>'WORKING WHOLESALE GRID'!CO15-('WORKING WHOLESALE GRID'!CO15*'READ THIS FIRST'!$F$3)</f>
        <v>3.9262314725550174</v>
      </c>
      <c r="EG143" s="63">
        <f>'WORKING WHOLESALE GRID'!CP15-('WORKING WHOLESALE GRID'!CP15*'READ THIS FIRST'!$F$3)</f>
        <v>4.2129812382341782</v>
      </c>
      <c r="EH143" s="63">
        <f>'WORKING WHOLESALE GRID'!CQ15-('WORKING WHOLESALE GRID'!CQ15*'READ THIS FIRST'!$F$3)</f>
        <v>4.0419730818758577</v>
      </c>
      <c r="EI143" s="63">
        <f>'WORKING WHOLESALE GRID'!CR15-('WORKING WHOLESALE GRID'!CR15*'READ THIS FIRST'!$F$3)</f>
        <v>3.6419730818758573</v>
      </c>
      <c r="EJ143" s="63">
        <f>'WORKING WHOLESALE GRID'!CS15-('WORKING WHOLESALE GRID'!CS15*'READ THIS FIRST'!$F$3)</f>
        <v>3.9262314725550174</v>
      </c>
      <c r="EK143" s="63">
        <f>'WORKING WHOLESALE GRID'!CT15-('WORKING WHOLESALE GRID'!CT15*'READ THIS FIRST'!$F$3)</f>
        <v>4.2129812382341782</v>
      </c>
      <c r="EL143" s="63">
        <f>'WORKING WHOLESALE GRID'!CU15-('WORKING WHOLESALE GRID'!CU15*'READ THIS FIRST'!$F$3)</f>
        <v>4.5022223789133395</v>
      </c>
      <c r="EM143" s="63">
        <f>'WORKING WHOLESALE GRID'!CV15-('WORKING WHOLESALE GRID'!CV15*'READ THIS FIRST'!$F$3)</f>
        <v>4.3262314725550173</v>
      </c>
      <c r="EN143" s="63">
        <f>'WORKING WHOLESALE GRID'!CW15-('WORKING WHOLESALE GRID'!CW15*'READ THIS FIRST'!$F$3)</f>
        <v>3.9262314725550174</v>
      </c>
      <c r="EO143" s="63">
        <f>'WORKING WHOLESALE GRID'!CX15-('WORKING WHOLESALE GRID'!CX15*'READ THIS FIRST'!$F$3)</f>
        <v>4.2129812382341782</v>
      </c>
      <c r="EP143" s="63">
        <f>'WORKING WHOLESALE GRID'!CY15-('WORKING WHOLESALE GRID'!CY15*'READ THIS FIRST'!$F$3)</f>
        <v>4.5022223789133395</v>
      </c>
      <c r="EQ143" s="63"/>
      <c r="ER143" s="63">
        <f>'WORKING WHOLESALE GRID'!DA15-('WORKING WHOLESALE GRID'!DA15*'READ THIS FIRST'!$F$3)</f>
        <v>4.6129812382341777</v>
      </c>
      <c r="ES143" s="63">
        <f>'WORKING WHOLESALE GRID'!DB15-('WORKING WHOLESALE GRID'!DB15*'READ THIS FIRST'!$F$3)</f>
        <v>1.2456485311779066</v>
      </c>
      <c r="ET143" s="63">
        <f>'WORKING WHOLESALE GRID'!DC15-('WORKING WHOLESALE GRID'!DC15*'READ THIS FIRST'!$F$3)</f>
        <v>1.5677588682566448</v>
      </c>
      <c r="EU143" s="63">
        <f>'WORKING WHOLESALE GRID'!DD15-('WORKING WHOLESALE GRID'!DD15*'READ THIS FIRST'!$F$3)</f>
        <v>1.8974948863180723</v>
      </c>
      <c r="EV143" s="63">
        <f>'WORKING WHOLESALE GRID'!DE15-('WORKING WHOLESALE GRID'!DE15*'READ THIS FIRST'!$F$3)</f>
        <v>2.2303359064559398</v>
      </c>
      <c r="EW143" s="63">
        <f>'WORKING WHOLESALE GRID'!DF15-('WORKING WHOLESALE GRID'!DF15*'READ THIS FIRST'!$F$3)</f>
        <v>1.8177588682566448</v>
      </c>
      <c r="EX143" s="63"/>
      <c r="EY143" s="63">
        <f>'WORKING WHOLESALE GRID'!DH15-('WORKING WHOLESALE GRID'!DH15*'READ THIS FIRST'!$F$3)</f>
        <v>1.5677588682566448</v>
      </c>
      <c r="EZ143" s="63">
        <f>'WORKING WHOLESALE GRID'!DI15-('WORKING WHOLESALE GRID'!DI15*'READ THIS FIRST'!$F$3)</f>
        <v>1.8974948863180723</v>
      </c>
      <c r="FA143" s="63">
        <f>'WORKING WHOLESALE GRID'!DJ15-('WORKING WHOLESALE GRID'!DJ15*'READ THIS FIRST'!$F$3)</f>
        <v>2.2303359064559398</v>
      </c>
      <c r="FB143" s="63">
        <f>'WORKING WHOLESALE GRID'!DK15-('WORKING WHOLESALE GRID'!DK15*'READ THIS FIRST'!$F$3)</f>
        <v>2.5662819286702465</v>
      </c>
      <c r="FC143" s="63">
        <f>'WORKING WHOLESALE GRID'!DL15-('WORKING WHOLESALE GRID'!DL15*'READ THIS FIRST'!$F$3)</f>
        <v>2.697494886318073</v>
      </c>
      <c r="FD143" s="63">
        <f>'WORKING WHOLESALE GRID'!DM15-('WORKING WHOLESALE GRID'!DM15*'READ THIS FIRST'!$F$3)</f>
        <v>1.8974948863180723</v>
      </c>
      <c r="FE143" s="63">
        <f>'WORKING WHOLESALE GRID'!DN15-('WORKING WHOLESALE GRID'!DN15*'READ THIS FIRST'!$F$3)</f>
        <v>2.2303359064559398</v>
      </c>
      <c r="FF143" s="63">
        <f>'WORKING WHOLESALE GRID'!DO15-('WORKING WHOLESALE GRID'!DO15*'READ THIS FIRST'!$F$3)</f>
        <v>2.5662819286702465</v>
      </c>
      <c r="FG143" s="63">
        <f>'WORKING WHOLESALE GRID'!DP15-('WORKING WHOLESALE GRID'!DP15*'READ THIS FIRST'!$F$3)</f>
        <v>2.905332952960995</v>
      </c>
      <c r="FH143" s="63">
        <f>'WORKING WHOLESALE GRID'!DQ15-('WORKING WHOLESALE GRID'!DQ15*'READ THIS FIRST'!$F$3)</f>
        <v>3.0303359064559396</v>
      </c>
      <c r="FI143" s="63">
        <f>'WORKING WHOLESALE GRID'!DR15-('WORKING WHOLESALE GRID'!DR15*'READ THIS FIRST'!$F$3)</f>
        <v>2.2303359064559398</v>
      </c>
      <c r="FJ143" s="63">
        <f>'WORKING WHOLESALE GRID'!DS15-('WORKING WHOLESALE GRID'!DS15*'READ THIS FIRST'!$F$3)</f>
        <v>2.5662819286702465</v>
      </c>
      <c r="FK143" s="63">
        <f>'WORKING WHOLESALE GRID'!DT15-('WORKING WHOLESALE GRID'!DT15*'READ THIS FIRST'!$F$3)</f>
        <v>2.905332952960995</v>
      </c>
      <c r="FL143" s="63">
        <f>'WORKING WHOLESALE GRID'!DU15-('WORKING WHOLESALE GRID'!DU15*'READ THIS FIRST'!$F$3)</f>
        <v>3.2428363097969326</v>
      </c>
      <c r="FM143" s="63">
        <f>'WORKING WHOLESALE GRID'!DV15-('WORKING WHOLESALE GRID'!DV15*'READ THIS FIRST'!$F$3)</f>
        <v>3.3662819286702463</v>
      </c>
      <c r="FN143" s="63">
        <f>'WORKING WHOLESALE GRID'!DW15-('WORKING WHOLESALE GRID'!DW15*'READ THIS FIRST'!$F$3)</f>
        <v>2.5662819286702465</v>
      </c>
      <c r="FO143" s="63">
        <f>'WORKING WHOLESALE GRID'!DX15-('WORKING WHOLESALE GRID'!DX15*'READ THIS FIRST'!$F$3)</f>
        <v>2.905332952960995</v>
      </c>
      <c r="FP143" s="63">
        <f>'WORKING WHOLESALE GRID'!DY15-('WORKING WHOLESALE GRID'!DY15*'READ THIS FIRST'!$F$3)</f>
        <v>3.2428363097969326</v>
      </c>
      <c r="FQ143" s="63">
        <f>'WORKING WHOLESALE GRID'!DZ15-('WORKING WHOLESALE GRID'!DZ15*'READ THIS FIRST'!$F$3)</f>
        <v>3.5880753398030603</v>
      </c>
      <c r="FR143" s="63">
        <f>'WORKING WHOLESALE GRID'!EA15-('WORKING WHOLESALE GRID'!EA15*'READ THIS FIRST'!$F$3)</f>
        <v>3.7053329529609949</v>
      </c>
      <c r="FS143" s="63">
        <f>'WORKING WHOLESALE GRID'!EB15-('WORKING WHOLESALE GRID'!EB15*'READ THIS FIRST'!$F$3)</f>
        <v>2.905332952960995</v>
      </c>
      <c r="FT143" s="63">
        <f>'WORKING WHOLESALE GRID'!EC15-('WORKING WHOLESALE GRID'!EC15*'READ THIS FIRST'!$F$3)</f>
        <v>3.2428363097969326</v>
      </c>
      <c r="FU143" s="63">
        <f>'WORKING WHOLESALE GRID'!ED15-('WORKING WHOLESALE GRID'!ED15*'READ THIS FIRST'!$F$3)</f>
        <v>3.5880753398030603</v>
      </c>
      <c r="FV143" s="63">
        <f>'WORKING WHOLESALE GRID'!EE15-('WORKING WHOLESALE GRID'!EE15*'READ THIS FIRST'!$F$3)</f>
        <v>3.8939860252256633</v>
      </c>
      <c r="FW143" s="63">
        <f>'WORKING WHOLESALE GRID'!EF15-('WORKING WHOLESALE GRID'!EF15*'READ THIS FIRST'!$F$3)</f>
        <v>4.0428363097969324</v>
      </c>
      <c r="FX143" s="63">
        <f>'WORKING WHOLESALE GRID'!EG15-('WORKING WHOLESALE GRID'!EG15*'READ THIS FIRST'!$F$3)</f>
        <v>3.2428363097969326</v>
      </c>
      <c r="FY143" s="63">
        <f>'WORKING WHOLESALE GRID'!EH15-('WORKING WHOLESALE GRID'!EH15*'READ THIS FIRST'!$F$3)</f>
        <v>3.5880753398030603</v>
      </c>
      <c r="FZ143" s="63">
        <f>'WORKING WHOLESALE GRID'!EI15-('WORKING WHOLESALE GRID'!EI15*'READ THIS FIRST'!$F$3)</f>
        <v>3.8939860252256633</v>
      </c>
      <c r="GA143" s="63">
        <f>'WORKING WHOLESALE GRID'!EJ15-('WORKING WHOLESALE GRID'!EJ15*'READ THIS FIRST'!$F$3)</f>
        <v>4.2026042106482659</v>
      </c>
      <c r="GB143" s="63">
        <f>'WORKING WHOLESALE GRID'!EK15-('WORKING WHOLESALE GRID'!EK15*'READ THIS FIRST'!$F$3)</f>
        <v>4.388075339803061</v>
      </c>
      <c r="GC143" s="63">
        <f>'WORKING WHOLESALE GRID'!EL15-('WORKING WHOLESALE GRID'!EL15*'READ THIS FIRST'!$F$3)</f>
        <v>3.5880753398030603</v>
      </c>
      <c r="GD143" s="63">
        <f>'WORKING WHOLESALE GRID'!EM15-('WORKING WHOLESALE GRID'!EM15*'READ THIS FIRST'!$F$3)</f>
        <v>3.8939860252256633</v>
      </c>
      <c r="GE143" s="63">
        <f>'WORKING WHOLESALE GRID'!EN15-('WORKING WHOLESALE GRID'!EN15*'READ THIS FIRST'!$F$3)</f>
        <v>4.2026042106482659</v>
      </c>
      <c r="GF143" s="63">
        <f>'WORKING WHOLESALE GRID'!EO15-('WORKING WHOLESALE GRID'!EO15*'READ THIS FIRST'!$F$3)</f>
        <v>4.5139298960708674</v>
      </c>
      <c r="GG143" s="63">
        <f>'WORKING WHOLESALE GRID'!EP15-('WORKING WHOLESALE GRID'!EP15*'READ THIS FIRST'!$F$3)</f>
        <v>4.6939860252256631</v>
      </c>
      <c r="GH143" s="63">
        <f>'WORKING WHOLESALE GRID'!EQ15-('WORKING WHOLESALE GRID'!EQ15*'READ THIS FIRST'!$F$3)</f>
        <v>3.8939860252256633</v>
      </c>
      <c r="GI143" s="63">
        <f>'WORKING WHOLESALE GRID'!ER15-('WORKING WHOLESALE GRID'!ER15*'READ THIS FIRST'!$F$3)</f>
        <v>4.2026042106482659</v>
      </c>
      <c r="GJ143" s="63">
        <f>'WORKING WHOLESALE GRID'!ES15-('WORKING WHOLESALE GRID'!ES15*'READ THIS FIRST'!$F$3)</f>
        <v>4.5139298960708674</v>
      </c>
      <c r="GK143" s="63">
        <f>'WORKING WHOLESALE GRID'!ET15-('WORKING WHOLESALE GRID'!ET15*'READ THIS FIRST'!$F$3)</f>
        <v>4.8279630814934702</v>
      </c>
      <c r="GL143" s="63">
        <f>'WORKING WHOLESALE GRID'!EU15-('WORKING WHOLESALE GRID'!EU15*'READ THIS FIRST'!$F$3)</f>
        <v>5.0026042106482658</v>
      </c>
      <c r="GM143" s="63">
        <f>'WORKING WHOLESALE GRID'!EV15-('WORKING WHOLESALE GRID'!EV15*'READ THIS FIRST'!$F$3)</f>
        <v>4.2026042106482659</v>
      </c>
      <c r="GN143" s="63">
        <f>'WORKING WHOLESALE GRID'!EW15-('WORKING WHOLESALE GRID'!EW15*'READ THIS FIRST'!$F$3)</f>
        <v>4.5139298960708674</v>
      </c>
      <c r="GO143" s="63">
        <f>'WORKING WHOLESALE GRID'!EX15-('WORKING WHOLESALE GRID'!EX15*'READ THIS FIRST'!$F$3)</f>
        <v>4.8279630814934702</v>
      </c>
      <c r="GP143" s="63"/>
      <c r="GQ143" s="63">
        <f>'WORKING WHOLESALE GRID'!EZ15-('WORKING WHOLESALE GRID'!EZ15*'READ THIS FIRST'!$F$3)</f>
        <v>5.3139298960708672</v>
      </c>
      <c r="GR143" s="63">
        <f>'WORKING WHOLESALE GRID'!FA15-('WORKING WHOLESALE GRID'!FA15*'READ THIS FIRST'!$F$3)</f>
        <v>1.7257172976032944</v>
      </c>
      <c r="GS143" s="63">
        <f>'WORKING WHOLESALE GRID'!FB15-('WORKING WHOLESALE GRID'!FB15*'READ THIS FIRST'!$F$3)</f>
        <v>2.1149318335548681</v>
      </c>
      <c r="GT143" s="63">
        <f>'WORKING WHOLESALE GRID'!FC15-('WORKING WHOLESALE GRID'!FC15*'READ THIS FIRST'!$F$3)</f>
        <v>2.510744677164745</v>
      </c>
      <c r="GU143" s="63">
        <f>'WORKING WHOLESALE GRID'!FD15-('WORKING WHOLESALE GRID'!FD15*'READ THIS FIRST'!$F$3)</f>
        <v>2.9102738681766782</v>
      </c>
      <c r="GV143" s="63">
        <f>'WORKING WHOLESALE GRID'!FE15-('WORKING WHOLESALE GRID'!FE15*'READ THIS FIRST'!$F$3)</f>
        <v>3.7149318335548678</v>
      </c>
      <c r="GW143" s="63"/>
      <c r="GX143" s="63">
        <f>'WORKING WHOLESALE GRID'!FG15-('WORKING WHOLESALE GRID'!FG15*'READ THIS FIRST'!$F$3)</f>
        <v>2.1149318335548681</v>
      </c>
      <c r="GY143" s="63">
        <f>'WORKING WHOLESALE GRID'!FH15-('WORKING WHOLESALE GRID'!FH15*'READ THIS FIRST'!$F$3)</f>
        <v>2.510744677164745</v>
      </c>
      <c r="GZ143" s="63">
        <f>'WORKING WHOLESALE GRID'!FI15-('WORKING WHOLESALE GRID'!FI15*'READ THIS FIRST'!$F$3)</f>
        <v>2.9102738681766782</v>
      </c>
      <c r="HA143" s="63">
        <f>'WORKING WHOLESALE GRID'!FJ15-('WORKING WHOLESALE GRID'!FJ15*'READ THIS FIRST'!$F$3)</f>
        <v>3.3135194065906637</v>
      </c>
      <c r="HB143" s="63">
        <f>'WORKING WHOLESALE GRID'!FK15-('WORKING WHOLESALE GRID'!FK15*'READ THIS FIRST'!$F$3)</f>
        <v>4.1107446771647451</v>
      </c>
      <c r="HC143" s="63">
        <f>'WORKING WHOLESALE GRID'!FL15-('WORKING WHOLESALE GRID'!FL15*'READ THIS FIRST'!$F$3)</f>
        <v>2.510744677164745</v>
      </c>
      <c r="HD143" s="63">
        <f>'WORKING WHOLESALE GRID'!FM15-('WORKING WHOLESALE GRID'!FM15*'READ THIS FIRST'!$F$3)</f>
        <v>2.9102738681766782</v>
      </c>
      <c r="HE143" s="63">
        <f>'WORKING WHOLESALE GRID'!FN15-('WORKING WHOLESALE GRID'!FN15*'READ THIS FIRST'!$F$3)</f>
        <v>3.3135194065906637</v>
      </c>
      <c r="HF143" s="63">
        <f>'WORKING WHOLESALE GRID'!FO15-('WORKING WHOLESALE GRID'!FO15*'READ THIS FIRST'!$F$3)</f>
        <v>3.7175292114629537</v>
      </c>
      <c r="HG143" s="63">
        <f>'WORKING WHOLESALE GRID'!FP15-('WORKING WHOLESALE GRID'!FP15*'READ THIS FIRST'!$F$3)</f>
        <v>4.5102738681766787</v>
      </c>
      <c r="HH143" s="63">
        <f>'WORKING WHOLESALE GRID'!FQ15-('WORKING WHOLESALE GRID'!FQ15*'READ THIS FIRST'!$F$3)</f>
        <v>2.9102738681766782</v>
      </c>
      <c r="HI143" s="63">
        <f>'WORKING WHOLESALE GRID'!FR15-('WORKING WHOLESALE GRID'!FR15*'READ THIS FIRST'!$F$3)</f>
        <v>3.3135194065906637</v>
      </c>
      <c r="HJ143" s="63">
        <f>'WORKING WHOLESALE GRID'!FS15-('WORKING WHOLESALE GRID'!FS15*'READ THIS FIRST'!$F$3)</f>
        <v>3.7175292114629537</v>
      </c>
      <c r="HK143" s="63">
        <f>'WORKING WHOLESALE GRID'!FT15-('WORKING WHOLESALE GRID'!FT15*'READ THIS FIRST'!$F$3)</f>
        <v>4.1281934205435498</v>
      </c>
      <c r="HL143" s="63">
        <f>'WORKING WHOLESALE GRID'!FU15-('WORKING WHOLESALE GRID'!FU15*'READ THIS FIRST'!$F$3)</f>
        <v>4.9135194065906633</v>
      </c>
      <c r="HM143" s="63">
        <f>'WORKING WHOLESALE GRID'!FV15-('WORKING WHOLESALE GRID'!FV15*'READ THIS FIRST'!$F$3)</f>
        <v>3.3135194065906637</v>
      </c>
      <c r="HN143" s="63">
        <f>'WORKING WHOLESALE GRID'!FW15-('WORKING WHOLESALE GRID'!FW15*'READ THIS FIRST'!$F$3)</f>
        <v>3.7175292114629537</v>
      </c>
      <c r="HO143" s="63">
        <f>'WORKING WHOLESALE GRID'!FX15-('WORKING WHOLESALE GRID'!FX15*'READ THIS FIRST'!$F$3)</f>
        <v>4.1281934205435498</v>
      </c>
      <c r="HP143" s="63">
        <f>'WORKING WHOLESALE GRID'!FY15-('WORKING WHOLESALE GRID'!FY15*'READ THIS FIRST'!$F$3)</f>
        <v>4.5395938478074491</v>
      </c>
      <c r="HQ143" s="63">
        <f>'WORKING WHOLESALE GRID'!FZ15-('WORKING WHOLESALE GRID'!FZ15*'READ THIS FIRST'!$F$3)</f>
        <v>5.3175292114629542</v>
      </c>
      <c r="HR143" s="63">
        <f>'WORKING WHOLESALE GRID'!GA15-('WORKING WHOLESALE GRID'!GA15*'READ THIS FIRST'!$F$3)</f>
        <v>3.7175292114629537</v>
      </c>
      <c r="HS143" s="63">
        <f>'WORKING WHOLESALE GRID'!GB15-('WORKING WHOLESALE GRID'!GB15*'READ THIS FIRST'!$F$3)</f>
        <v>4.1281934205435498</v>
      </c>
      <c r="HT143" s="63">
        <f>'WORKING WHOLESALE GRID'!GC15-('WORKING WHOLESALE GRID'!GC15*'READ THIS FIRST'!$F$3)</f>
        <v>4.5395938478074491</v>
      </c>
      <c r="HU143" s="63">
        <f>'WORKING WHOLESALE GRID'!GD15-('WORKING WHOLESALE GRID'!GD15*'READ THIS FIRST'!$F$3)</f>
        <v>4.8603719780103649</v>
      </c>
      <c r="HV143" s="63">
        <f>'WORKING WHOLESALE GRID'!GE15-('WORKING WHOLESALE GRID'!GE15*'READ THIS FIRST'!$F$3)</f>
        <v>5.7281934205435503</v>
      </c>
      <c r="HW143" s="63">
        <f>'WORKING WHOLESALE GRID'!GF15-('WORKING WHOLESALE GRID'!GF15*'READ THIS FIRST'!$F$3)</f>
        <v>4.1281934205435498</v>
      </c>
      <c r="HX143" s="63">
        <f>'WORKING WHOLESALE GRID'!GG15-('WORKING WHOLESALE GRID'!GG15*'READ THIS FIRST'!$F$3)</f>
        <v>4.5395938478074491</v>
      </c>
      <c r="HY143" s="63">
        <f>'WORKING WHOLESALE GRID'!GH15-('WORKING WHOLESALE GRID'!GH15*'READ THIS FIRST'!$F$3)</f>
        <v>4.8603719780103649</v>
      </c>
      <c r="HZ143" s="63">
        <f>'WORKING WHOLESALE GRID'!GI15-('WORKING WHOLESALE GRID'!GI15*'READ THIS FIRST'!$F$3)</f>
        <v>5.1839549357132828</v>
      </c>
      <c r="IA143" s="63">
        <f>'WORKING WHOLESALE GRID'!GJ15-('WORKING WHOLESALE GRID'!GJ15*'READ THIS FIRST'!$F$3)</f>
        <v>6.1395938478074488</v>
      </c>
      <c r="IB143" s="63">
        <f>'WORKING WHOLESALE GRID'!GK15-('WORKING WHOLESALE GRID'!GK15*'READ THIS FIRST'!$F$3)</f>
        <v>4.5395938478074491</v>
      </c>
      <c r="IC143" s="63">
        <f>'WORKING WHOLESALE GRID'!GL15-('WORKING WHOLESALE GRID'!GL15*'READ THIS FIRST'!$F$3)</f>
        <v>4.8603719780103649</v>
      </c>
      <c r="ID143" s="63">
        <f>'WORKING WHOLESALE GRID'!GM15-('WORKING WHOLESALE GRID'!GM15*'READ THIS FIRST'!$F$3)</f>
        <v>5.1839549357132828</v>
      </c>
      <c r="IE143" s="63">
        <f>'WORKING WHOLESALE GRID'!GN15-('WORKING WHOLESALE GRID'!GN15*'READ THIS FIRST'!$F$3)</f>
        <v>5.5103427209161993</v>
      </c>
      <c r="IF143" s="63">
        <f>'WORKING WHOLESALE GRID'!GO15-('WORKING WHOLESALE GRID'!GO15*'READ THIS FIRST'!$F$3)</f>
        <v>6.4603719780103646</v>
      </c>
      <c r="IG143" s="63">
        <f>'WORKING WHOLESALE GRID'!GP15-('WORKING WHOLESALE GRID'!GP15*'READ THIS FIRST'!$F$3)</f>
        <v>4.8603719780103649</v>
      </c>
      <c r="IH143" s="63">
        <f>'WORKING WHOLESALE GRID'!GQ15-('WORKING WHOLESALE GRID'!GQ15*'READ THIS FIRST'!$F$3)</f>
        <v>5.1839549357132828</v>
      </c>
      <c r="II143" s="63">
        <f>'WORKING WHOLESALE GRID'!GR15-('WORKING WHOLESALE GRID'!GR15*'READ THIS FIRST'!$F$3)</f>
        <v>5.5103427209161993</v>
      </c>
      <c r="IJ143" s="63">
        <f>'WORKING WHOLESALE GRID'!GS15-('WORKING WHOLESALE GRID'!GS15*'READ THIS FIRST'!$F$3)</f>
        <v>5.8395353336191178</v>
      </c>
      <c r="IK143" s="63">
        <f>'WORKING WHOLESALE GRID'!GT15-('WORKING WHOLESALE GRID'!GT15*'READ THIS FIRST'!$F$3)</f>
        <v>6.7839549357132825</v>
      </c>
      <c r="IL143" s="63">
        <f>'WORKING WHOLESALE GRID'!GU15-('WORKING WHOLESALE GRID'!GU15*'READ THIS FIRST'!$F$3)</f>
        <v>5.1839549357132828</v>
      </c>
      <c r="IM143" s="63">
        <f>'WORKING WHOLESALE GRID'!GV15-('WORKING WHOLESALE GRID'!GV15*'READ THIS FIRST'!$F$3)</f>
        <v>5.5103427209161993</v>
      </c>
      <c r="IN143" s="63">
        <f>'WORKING WHOLESALE GRID'!GW15-('WORKING WHOLESALE GRID'!GW15*'READ THIS FIRST'!$F$3)</f>
        <v>5.8395353336191178</v>
      </c>
      <c r="IO143" s="63"/>
      <c r="IP143" s="63">
        <f>'WORKING WHOLESALE GRID'!GY15-('WORKING WHOLESALE GRID'!GY15*'READ THIS FIRST'!$F$3)</f>
        <v>7.1103427209161998</v>
      </c>
      <c r="IQ143" s="63">
        <f>'WORKING WHOLESALE GRID'!GZ15-('WORKING WHOLESALE GRID'!GZ15*'READ THIS FIRST'!$F$3)</f>
        <v>2.9713658287812006</v>
      </c>
      <c r="IR143" s="63">
        <f>'WORKING WHOLESALE GRID'!HA15-('WORKING WHOLESALE GRID'!HA15*'READ THIS FIRST'!$F$3)</f>
        <v>3.6826907018115125</v>
      </c>
      <c r="IS143" s="63">
        <f>'WORKING WHOLESALE GRID'!HB15-('WORKING WHOLESALE GRID'!HB15*'READ THIS FIRST'!$F$3)</f>
        <v>4.4082395634828178</v>
      </c>
      <c r="IT143" s="63">
        <f>'WORKING WHOLESALE GRID'!HC15-('WORKING WHOLESALE GRID'!HC15*'READ THIS FIRST'!$F$3)</f>
        <v>5.1406097746326171</v>
      </c>
      <c r="IU143" s="63">
        <f>'WORKING WHOLESALE GRID'!HD15-('WORKING WHOLESALE GRID'!HD15*'READ THIS FIRST'!$F$3)</f>
        <v>5.6826907018115129</v>
      </c>
      <c r="IV143" s="63"/>
      <c r="IW143" s="63">
        <f>'WORKING WHOLESALE GRID'!HF15-('WORKING WHOLESALE GRID'!HF15*'READ THIS FIRST'!$F$3)</f>
        <v>3.6826907018115125</v>
      </c>
      <c r="IX143" s="63">
        <f>'WORKING WHOLESALE GRID'!HG15-('WORKING WHOLESALE GRID'!HG15*'READ THIS FIRST'!$F$3)</f>
        <v>4.4082395634828178</v>
      </c>
      <c r="IY143" s="63">
        <f>'WORKING WHOLESALE GRID'!HH15-('WORKING WHOLESALE GRID'!HH15*'READ THIS FIRST'!$F$3)</f>
        <v>5.1406097746326171</v>
      </c>
      <c r="IZ143" s="63">
        <f>'WORKING WHOLESALE GRID'!HI15-('WORKING WHOLESALE GRID'!HI15*'READ THIS FIRST'!$F$3)</f>
        <v>5.8798013352609093</v>
      </c>
      <c r="JA143" s="63">
        <f>'WORKING WHOLESALE GRID'!HJ15-('WORKING WHOLESALE GRID'!HJ15*'READ THIS FIRST'!$F$3)</f>
        <v>6.4082395634828178</v>
      </c>
      <c r="JB143" s="63">
        <f>'WORKING WHOLESALE GRID'!HK15-('WORKING WHOLESALE GRID'!HK15*'READ THIS FIRST'!$F$3)</f>
        <v>4.4082395634828178</v>
      </c>
      <c r="JC143" s="63">
        <f>'WORKING WHOLESALE GRID'!HL15-('WORKING WHOLESALE GRID'!HL15*'READ THIS FIRST'!$F$3)</f>
        <v>5.1406097746326171</v>
      </c>
      <c r="JD143" s="63">
        <f>'WORKING WHOLESALE GRID'!HM15-('WORKING WHOLESALE GRID'!HM15*'READ THIS FIRST'!$F$3)</f>
        <v>5.8798013352609093</v>
      </c>
      <c r="JE143" s="63">
        <f>'WORKING WHOLESALE GRID'!HN15-('WORKING WHOLESALE GRID'!HN15*'READ THIS FIRST'!$F$3)</f>
        <v>6.6228621644239478</v>
      </c>
      <c r="JF143" s="63">
        <f>'WORKING WHOLESALE GRID'!HO15-('WORKING WHOLESALE GRID'!HO15*'READ THIS FIRST'!$F$3)</f>
        <v>7.1406097746326189</v>
      </c>
      <c r="JG143" s="63">
        <f>'WORKING WHOLESALE GRID'!HP15-('WORKING WHOLESALE GRID'!HP15*'READ THIS FIRST'!$F$3)</f>
        <v>5.1406097746326171</v>
      </c>
      <c r="JH143" s="63">
        <f>'WORKING WHOLESALE GRID'!HQ15-('WORKING WHOLESALE GRID'!HQ15*'READ THIS FIRST'!$F$3)</f>
        <v>5.8798013352609093</v>
      </c>
      <c r="JI143" s="63">
        <f>'WORKING WHOLESALE GRID'!HR15-('WORKING WHOLESALE GRID'!HR15*'READ THIS FIRST'!$F$3)</f>
        <v>6.6228621644239478</v>
      </c>
      <c r="JJ143" s="63">
        <f>'WORKING WHOLESALE GRID'!HS15-('WORKING WHOLESALE GRID'!HS15*'READ THIS FIRST'!$F$3)</f>
        <v>7.3710297303404806</v>
      </c>
      <c r="JK143" s="63">
        <f>'WORKING WHOLESALE GRID'!HT15-('WORKING WHOLESALE GRID'!HT15*'READ THIS FIRST'!$F$3)</f>
        <v>7.8798013352609093</v>
      </c>
      <c r="JL143" s="63">
        <f>'WORKING WHOLESALE GRID'!HU15-('WORKING WHOLESALE GRID'!HU15*'READ THIS FIRST'!$F$3)</f>
        <v>5.8798013352609093</v>
      </c>
      <c r="JM143" s="63">
        <f>'WORKING WHOLESALE GRID'!HV15-('WORKING WHOLESALE GRID'!HV15*'READ THIS FIRST'!$F$3)</f>
        <v>6.6228621644239478</v>
      </c>
      <c r="JN143" s="63">
        <f>'WORKING WHOLESALE GRID'!HW15-('WORKING WHOLESALE GRID'!HW15*'READ THIS FIRST'!$F$3)</f>
        <v>7.3710297303404806</v>
      </c>
      <c r="JO143" s="63">
        <f>'WORKING WHOLESALE GRID'!HX15-('WORKING WHOLESALE GRID'!HX15*'READ THIS FIRST'!$F$3)</f>
        <v>8.1276691876105076</v>
      </c>
      <c r="JP143" s="63">
        <f>'WORKING WHOLESALE GRID'!HY15-('WORKING WHOLESALE GRID'!HY15*'READ THIS FIRST'!$F$3)</f>
        <v>8.6228621644239478</v>
      </c>
      <c r="JQ143" s="63">
        <f>'WORKING WHOLESALE GRID'!HZ15-('WORKING WHOLESALE GRID'!HZ15*'READ THIS FIRST'!$F$3)</f>
        <v>6.6228621644239478</v>
      </c>
      <c r="JR143" s="63">
        <f>'WORKING WHOLESALE GRID'!IA15-('WORKING WHOLESALE GRID'!IA15*'READ THIS FIRST'!$F$3)</f>
        <v>7.3710297303404806</v>
      </c>
      <c r="JS143" s="63">
        <f>'WORKING WHOLESALE GRID'!IB15-('WORKING WHOLESALE GRID'!IB15*'READ THIS FIRST'!$F$3)</f>
        <v>8.1276691876105076</v>
      </c>
      <c r="JT143" s="63">
        <f>'WORKING WHOLESALE GRID'!IC15-('WORKING WHOLESALE GRID'!IC15*'READ THIS FIRST'!$F$3)</f>
        <v>8.7543580032360282</v>
      </c>
      <c r="JU143" s="63">
        <f>'WORKING WHOLESALE GRID'!ID15-('WORKING WHOLESALE GRID'!ID15*'READ THIS FIRST'!$F$3)</f>
        <v>9.3710297303404815</v>
      </c>
      <c r="JV143" s="63">
        <f>'WORKING WHOLESALE GRID'!IE15-('WORKING WHOLESALE GRID'!IE15*'READ THIS FIRST'!$F$3)</f>
        <v>7.3710297303404806</v>
      </c>
      <c r="JW143" s="63">
        <f>'WORKING WHOLESALE GRID'!IF15-('WORKING WHOLESALE GRID'!IF15*'READ THIS FIRST'!$F$3)</f>
        <v>8.1276691876105076</v>
      </c>
      <c r="JX143" s="63">
        <f>'WORKING WHOLESALE GRID'!IG15-('WORKING WHOLESALE GRID'!IG15*'READ THIS FIRST'!$F$3)</f>
        <v>8.7543580032360282</v>
      </c>
      <c r="JY143" s="63">
        <f>'WORKING WHOLESALE GRID'!IH15-('WORKING WHOLESALE GRID'!IH15*'READ THIS FIRST'!$F$3)</f>
        <v>9.3865591463615488</v>
      </c>
      <c r="JZ143" s="63">
        <f>'WORKING WHOLESALE GRID'!II15-('WORKING WHOLESALE GRID'!II15*'READ THIS FIRST'!$F$3)</f>
        <v>10.127669187610508</v>
      </c>
      <c r="KA143" s="63">
        <f>'WORKING WHOLESALE GRID'!IJ15-('WORKING WHOLESALE GRID'!IJ15*'READ THIS FIRST'!$F$3)</f>
        <v>8.1276691876105076</v>
      </c>
      <c r="KB143" s="63">
        <f>'WORKING WHOLESALE GRID'!IK15-('WORKING WHOLESALE GRID'!IK15*'READ THIS FIRST'!$F$3)</f>
        <v>8.7543580032360282</v>
      </c>
      <c r="KC143" s="63">
        <f>'WORKING WHOLESALE GRID'!IL15-('WORKING WHOLESALE GRID'!IL15*'READ THIS FIRST'!$F$3)</f>
        <v>9.3865591463615488</v>
      </c>
      <c r="KD143" s="63">
        <f>'WORKING WHOLESALE GRID'!IM15-('WORKING WHOLESALE GRID'!IM15*'READ THIS FIRST'!$F$3)</f>
        <v>10.024272616987069</v>
      </c>
      <c r="KE143" s="63">
        <f>'WORKING WHOLESALE GRID'!IN15-('WORKING WHOLESALE GRID'!IN15*'READ THIS FIRST'!$F$3)</f>
        <v>10.754358003236028</v>
      </c>
      <c r="KF143" s="63">
        <f>'WORKING WHOLESALE GRID'!IO15-('WORKING WHOLESALE GRID'!IO15*'READ THIS FIRST'!$F$3)</f>
        <v>8.7543580032360282</v>
      </c>
      <c r="KG143" s="63">
        <f>'WORKING WHOLESALE GRID'!IP15-('WORKING WHOLESALE GRID'!IP15*'READ THIS FIRST'!$F$3)</f>
        <v>9.3865591463615488</v>
      </c>
      <c r="KH143" s="63">
        <f>'WORKING WHOLESALE GRID'!IQ15-('WORKING WHOLESALE GRID'!IQ15*'READ THIS FIRST'!$F$3)</f>
        <v>10.024272616987069</v>
      </c>
      <c r="KI143" s="63">
        <f>'WORKING WHOLESALE GRID'!IR15-('WORKING WHOLESALE GRID'!IR15*'READ THIS FIRST'!$F$3)</f>
        <v>10.66749841511259</v>
      </c>
      <c r="KJ143" s="63">
        <f>'WORKING WHOLESALE GRID'!IS15-('WORKING WHOLESALE GRID'!IS15*'READ THIS FIRST'!$F$3)</f>
        <v>11.386559146361551</v>
      </c>
      <c r="KK143" s="63">
        <f>'WORKING WHOLESALE GRID'!IT15-('WORKING WHOLESALE GRID'!IT15*'READ THIS FIRST'!$F$3)</f>
        <v>9.3865591463615488</v>
      </c>
      <c r="KL143" s="63">
        <f>'WORKING WHOLESALE GRID'!IU15-('WORKING WHOLESALE GRID'!IU15*'READ THIS FIRST'!$F$3)</f>
        <v>10.024272616987069</v>
      </c>
      <c r="KM143" s="63">
        <f>'WORKING WHOLESALE GRID'!IV15-('WORKING WHOLESALE GRID'!IV15*'READ THIS FIRST'!$F$3)</f>
        <v>10.66749841511259</v>
      </c>
      <c r="KN143" s="63"/>
      <c r="KO143" s="63">
        <f>'WORKING WHOLESALE GRID'!IX15-('WORKING WHOLESALE GRID'!IX15*'READ THIS FIRST'!$F$3)</f>
        <v>12.024272616987069</v>
      </c>
      <c r="KP143" s="23"/>
      <c r="KQ143" s="23"/>
      <c r="KR143" s="23"/>
      <c r="KS143" s="3">
        <v>0.41666666666666669</v>
      </c>
      <c r="KT143" s="3">
        <v>0.66666666666666674</v>
      </c>
      <c r="KU143" s="3">
        <v>1.3333333333333335</v>
      </c>
      <c r="KV143" s="3">
        <v>2.666666666666667</v>
      </c>
      <c r="KW143" s="3">
        <v>3.3333333333333335</v>
      </c>
    </row>
    <row r="144" spans="2:309" s="6" customFormat="1" ht="14.5" hidden="1" customHeight="1" x14ac:dyDescent="0.35">
      <c r="B144" s="557"/>
      <c r="C144" s="34">
        <v>5000</v>
      </c>
      <c r="D144" s="35"/>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63">
        <f>'WORKING WHOLESALE GRID'!D16-('WORKING WHOLESALE GRID'!D16*'READ THIS FIRST'!$F$3)</f>
        <v>1.018869619140625</v>
      </c>
      <c r="AV144" s="63">
        <f>'WORKING WHOLESALE GRID'!E16-('WORKING WHOLESALE GRID'!E16*'READ THIS FIRST'!$F$3)</f>
        <v>1.3047747093749997</v>
      </c>
      <c r="AW144" s="63">
        <f>'WORKING WHOLESALE GRID'!F16-('WORKING WHOLESALE GRID'!F16*'READ THIS FIRST'!$F$3)</f>
        <v>1.5889704082031251</v>
      </c>
      <c r="AX144" s="63">
        <f>'WORKING WHOLESALE GRID'!G16-('WORKING WHOLESALE GRID'!G16*'READ THIS FIRST'!$F$3)</f>
        <v>1.8803091124999993</v>
      </c>
      <c r="AY144" s="63">
        <f>'WORKING WHOLESALE GRID'!H16-('WORKING WHOLESALE GRID'!H16*'READ THIS FIRST'!$F$3)</f>
        <v>1.5047747093749997</v>
      </c>
      <c r="AZ144" s="63"/>
      <c r="BA144" s="63">
        <f>'WORKING WHOLESALE GRID'!J16-('WORKING WHOLESALE GRID'!J16*'READ THIS FIRST'!$F$3)</f>
        <v>1.3047747093749997</v>
      </c>
      <c r="BB144" s="63">
        <f>'WORKING WHOLESALE GRID'!K16-('WORKING WHOLESALE GRID'!K16*'READ THIS FIRST'!$F$3)</f>
        <v>1.5889704082031251</v>
      </c>
      <c r="BC144" s="63">
        <f>'WORKING WHOLESALE GRID'!L16-('WORKING WHOLESALE GRID'!L16*'READ THIS FIRST'!$F$3)</f>
        <v>1.8803091124999993</v>
      </c>
      <c r="BD144" s="63">
        <f>'WORKING WHOLESALE GRID'!M16-('WORKING WHOLESALE GRID'!M16*'READ THIS FIRST'!$F$3)</f>
        <v>2.1743753410156246</v>
      </c>
      <c r="BE144" s="63">
        <f>'WORKING WHOLESALE GRID'!N16-('WORKING WHOLESALE GRID'!N16*'READ THIS FIRST'!$F$3)</f>
        <v>1.7889704082031253</v>
      </c>
      <c r="BF144" s="63">
        <f>'WORKING WHOLESALE GRID'!O16-('WORKING WHOLESALE GRID'!O16*'READ THIS FIRST'!$F$3)</f>
        <v>1.5889704082031251</v>
      </c>
      <c r="BG144" s="63">
        <f>'WORKING WHOLESALE GRID'!P16-('WORKING WHOLESALE GRID'!P16*'READ THIS FIRST'!$F$3)</f>
        <v>1.8803091124999993</v>
      </c>
      <c r="BH144" s="63">
        <f>'WORKING WHOLESALE GRID'!Q16-('WORKING WHOLESALE GRID'!Q16*'READ THIS FIRST'!$F$3)</f>
        <v>2.1743753410156246</v>
      </c>
      <c r="BI144" s="63">
        <f>'WORKING WHOLESALE GRID'!R16-('WORKING WHOLESALE GRID'!R16*'READ THIS FIRST'!$F$3)</f>
        <v>2.4666678750000006</v>
      </c>
      <c r="BJ144" s="63">
        <f>'WORKING WHOLESALE GRID'!S16-('WORKING WHOLESALE GRID'!S16*'READ THIS FIRST'!$F$3)</f>
        <v>2.0803091124999993</v>
      </c>
      <c r="BK144" s="63">
        <f>'WORKING WHOLESALE GRID'!T16-('WORKING WHOLESALE GRID'!T16*'READ THIS FIRST'!$F$3)</f>
        <v>1.8803091124999993</v>
      </c>
      <c r="BL144" s="63">
        <f>'WORKING WHOLESALE GRID'!U16-('WORKING WHOLESALE GRID'!U16*'READ THIS FIRST'!$F$3)</f>
        <v>2.1743753410156246</v>
      </c>
      <c r="BM144" s="63">
        <f>'WORKING WHOLESALE GRID'!V16-('WORKING WHOLESALE GRID'!V16*'READ THIS FIRST'!$F$3)</f>
        <v>2.4666678750000006</v>
      </c>
      <c r="BN144" s="63">
        <f>'WORKING WHOLESALE GRID'!W16-('WORKING WHOLESALE GRID'!W16*'READ THIS FIRST'!$F$3)</f>
        <v>2.7661677175781252</v>
      </c>
      <c r="BO144" s="63">
        <f>'WORKING WHOLESALE GRID'!X16-('WORKING WHOLESALE GRID'!X16*'READ THIS FIRST'!$F$3)</f>
        <v>2.3743753410156248</v>
      </c>
      <c r="BP144" s="63">
        <f>'WORKING WHOLESALE GRID'!Y16-('WORKING WHOLESALE GRID'!Y16*'READ THIS FIRST'!$F$3)</f>
        <v>2.1743753410156246</v>
      </c>
      <c r="BQ144" s="63">
        <f>'WORKING WHOLESALE GRID'!Z16-('WORKING WHOLESALE GRID'!Z16*'READ THIS FIRST'!$F$3)</f>
        <v>2.4666678750000006</v>
      </c>
      <c r="BR144" s="63">
        <f>'WORKING WHOLESALE GRID'!AA16-('WORKING WHOLESALE GRID'!AA16*'READ THIS FIRST'!$F$3)</f>
        <v>2.7661677175781252</v>
      </c>
      <c r="BS144" s="63">
        <f>'WORKING WHOLESALE GRID'!AB16-('WORKING WHOLESALE GRID'!AB16*'READ THIS FIRST'!$F$3)</f>
        <v>3.0683950843749996</v>
      </c>
      <c r="BT144" s="63">
        <f>'WORKING WHOLESALE GRID'!AC16-('WORKING WHOLESALE GRID'!AC16*'READ THIS FIRST'!$F$3)</f>
        <v>2.6666678750000008</v>
      </c>
      <c r="BU144" s="63">
        <f>'WORKING WHOLESALE GRID'!AD16-('WORKING WHOLESALE GRID'!AD16*'READ THIS FIRST'!$F$3)</f>
        <v>2.4666678750000006</v>
      </c>
      <c r="BV144" s="63">
        <f>'WORKING WHOLESALE GRID'!AE16-('WORKING WHOLESALE GRID'!AE16*'READ THIS FIRST'!$F$3)</f>
        <v>2.7661677175781252</v>
      </c>
      <c r="BW144" s="63">
        <f>'WORKING WHOLESALE GRID'!AF16-('WORKING WHOLESALE GRID'!AF16*'READ THIS FIRST'!$F$3)</f>
        <v>3.0683950843749996</v>
      </c>
      <c r="BX144" s="63">
        <f>'WORKING WHOLESALE GRID'!AG16-('WORKING WHOLESALE GRID'!AG16*'READ THIS FIRST'!$F$3)</f>
        <v>3.3231592710937492</v>
      </c>
      <c r="BY144" s="63">
        <f>'WORKING WHOLESALE GRID'!AH16-('WORKING WHOLESALE GRID'!AH16*'READ THIS FIRST'!$F$3)</f>
        <v>2.9661677175781254</v>
      </c>
      <c r="BZ144" s="63">
        <f>'WORKING WHOLESALE GRID'!AI16-('WORKING WHOLESALE GRID'!AI16*'READ THIS FIRST'!$F$3)</f>
        <v>2.7661677175781252</v>
      </c>
      <c r="CA144" s="63">
        <f>'WORKING WHOLESALE GRID'!AJ16-('WORKING WHOLESALE GRID'!AJ16*'READ THIS FIRST'!$F$3)</f>
        <v>3.0683950843749996</v>
      </c>
      <c r="CB144" s="63">
        <f>'WORKING WHOLESALE GRID'!AK16-('WORKING WHOLESALE GRID'!AK16*'READ THIS FIRST'!$F$3)</f>
        <v>3.3231592710937492</v>
      </c>
      <c r="CC144" s="63">
        <f>'WORKING WHOLESALE GRID'!AL16-('WORKING WHOLESALE GRID'!AL16*'READ THIS FIRST'!$F$3)</f>
        <v>3.5801797078124995</v>
      </c>
      <c r="CD144" s="63">
        <f>'WORKING WHOLESALE GRID'!AM16-('WORKING WHOLESALE GRID'!AM16*'READ THIS FIRST'!$F$3)</f>
        <v>3.2683950843749994</v>
      </c>
      <c r="CE144" s="63">
        <f>'WORKING WHOLESALE GRID'!AN16-('WORKING WHOLESALE GRID'!AN16*'READ THIS FIRST'!$F$3)</f>
        <v>3.0683950843749996</v>
      </c>
      <c r="CF144" s="63">
        <f>'WORKING WHOLESALE GRID'!AO16-('WORKING WHOLESALE GRID'!AO16*'READ THIS FIRST'!$F$3)</f>
        <v>3.3231592710937492</v>
      </c>
      <c r="CG144" s="63">
        <f>'WORKING WHOLESALE GRID'!AP16-('WORKING WHOLESALE GRID'!AP16*'READ THIS FIRST'!$F$3)</f>
        <v>3.5801797078124995</v>
      </c>
      <c r="CH144" s="63">
        <f>'WORKING WHOLESALE GRID'!AQ16-('WORKING WHOLESALE GRID'!AQ16*'READ THIS FIRST'!$F$3)</f>
        <v>3.8394563945312501</v>
      </c>
      <c r="CI144" s="63">
        <f>'WORKING WHOLESALE GRID'!AR16-('WORKING WHOLESALE GRID'!AR16*'READ THIS FIRST'!$F$3)</f>
        <v>3.5231592710937489</v>
      </c>
      <c r="CJ144" s="63">
        <f>'WORKING WHOLESALE GRID'!AS16-('WORKING WHOLESALE GRID'!AS16*'READ THIS FIRST'!$F$3)</f>
        <v>3.3231592710937492</v>
      </c>
      <c r="CK144" s="63">
        <f>'WORKING WHOLESALE GRID'!AT16-('WORKING WHOLESALE GRID'!AT16*'READ THIS FIRST'!$F$3)</f>
        <v>3.5801797078124995</v>
      </c>
      <c r="CL144" s="63">
        <f>'WORKING WHOLESALE GRID'!AU16-('WORKING WHOLESALE GRID'!AU16*'READ THIS FIRST'!$F$3)</f>
        <v>3.8394563945312501</v>
      </c>
      <c r="CM144" s="63">
        <f>'WORKING WHOLESALE GRID'!AV16-('WORKING WHOLESALE GRID'!AV16*'READ THIS FIRST'!$F$3)</f>
        <v>4.100989331250001</v>
      </c>
      <c r="CN144" s="63">
        <f>'WORKING WHOLESALE GRID'!AW16-('WORKING WHOLESALE GRID'!AW16*'READ THIS FIRST'!$F$3)</f>
        <v>3.7801797078124992</v>
      </c>
      <c r="CO144" s="63">
        <f>'WORKING WHOLESALE GRID'!AX16-('WORKING WHOLESALE GRID'!AX16*'READ THIS FIRST'!$F$3)</f>
        <v>3.5801797078124995</v>
      </c>
      <c r="CP144" s="63">
        <f>'WORKING WHOLESALE GRID'!AY16-('WORKING WHOLESALE GRID'!AY16*'READ THIS FIRST'!$F$3)</f>
        <v>3.8394563945312501</v>
      </c>
      <c r="CQ144" s="63">
        <f>'WORKING WHOLESALE GRID'!AZ16-('WORKING WHOLESALE GRID'!AZ16*'READ THIS FIRST'!$F$3)</f>
        <v>4.100989331250001</v>
      </c>
      <c r="CR144" s="63"/>
      <c r="CS144" s="63">
        <f>'WORKING WHOLESALE GRID'!BB16-('WORKING WHOLESALE GRID'!BB16*'READ THIS FIRST'!$F$3)</f>
        <v>4.5394563945312498</v>
      </c>
      <c r="CT144" s="63">
        <f>'WORKING WHOLESALE GRID'!BC16-('WORKING WHOLESALE GRID'!BC16*'READ THIS FIRST'!$F$3)</f>
        <v>1.075435656365562</v>
      </c>
      <c r="CU144" s="63">
        <f>'WORKING WHOLESALE GRID'!BD16-('WORKING WHOLESALE GRID'!BD16*'READ THIS FIRST'!$F$3)</f>
        <v>1.3681212060392165</v>
      </c>
      <c r="CV144" s="63">
        <f>'WORKING WHOLESALE GRID'!BE16-('WORKING WHOLESALE GRID'!BE16*'READ THIS FIRST'!$F$3)</f>
        <v>1.6622275329853182</v>
      </c>
      <c r="CW144" s="63">
        <f>'WORKING WHOLESALE GRID'!BF16-('WORKING WHOLESALE GRID'!BF16*'READ THIS FIRST'!$F$3)</f>
        <v>1.9620092266765241</v>
      </c>
      <c r="CX144" s="63">
        <f>'WORKING WHOLESALE GRID'!BG16-('WORKING WHOLESALE GRID'!BG16*'READ THIS FIRST'!$F$3)</f>
        <v>1.6681212060392165</v>
      </c>
      <c r="CY144" s="63"/>
      <c r="CZ144" s="63">
        <f>'WORKING WHOLESALE GRID'!BI16-('WORKING WHOLESALE GRID'!BI16*'READ THIS FIRST'!$F$3)</f>
        <v>1.3681212060392165</v>
      </c>
      <c r="DA144" s="63">
        <f>'WORKING WHOLESALE GRID'!BJ16-('WORKING WHOLESALE GRID'!BJ16*'READ THIS FIRST'!$F$3)</f>
        <v>1.6622275329853182</v>
      </c>
      <c r="DB144" s="63">
        <f>'WORKING WHOLESALE GRID'!BK16-('WORKING WHOLESALE GRID'!BK16*'READ THIS FIRST'!$F$3)</f>
        <v>1.9620092266765241</v>
      </c>
      <c r="DC144" s="63">
        <f>'WORKING WHOLESALE GRID'!BL16-('WORKING WHOLESALE GRID'!BL16*'READ THIS FIRST'!$F$3)</f>
        <v>2.2645962243003326</v>
      </c>
      <c r="DD144" s="63">
        <f>'WORKING WHOLESALE GRID'!BM16-('WORKING WHOLESALE GRID'!BM16*'READ THIS FIRST'!$F$3)</f>
        <v>1.9622275329853183</v>
      </c>
      <c r="DE144" s="63">
        <f>'WORKING WHOLESALE GRID'!BN16-('WORKING WHOLESALE GRID'!BN16*'READ THIS FIRST'!$F$3)</f>
        <v>1.6622275329853182</v>
      </c>
      <c r="DF144" s="63">
        <f>'WORKING WHOLESALE GRID'!BO16-('WORKING WHOLESALE GRID'!BO16*'READ THIS FIRST'!$F$3)</f>
        <v>1.9620092266765241</v>
      </c>
      <c r="DG144" s="63">
        <f>'WORKING WHOLESALE GRID'!BP16-('WORKING WHOLESALE GRID'!BP16*'READ THIS FIRST'!$F$3)</f>
        <v>2.2645962243003326</v>
      </c>
      <c r="DH144" s="63">
        <f>'WORKING WHOLESALE GRID'!BQ16-('WORKING WHOLESALE GRID'!BQ16*'READ THIS FIRST'!$F$3)</f>
        <v>2.5670627336692471</v>
      </c>
      <c r="DI144" s="63">
        <f>'WORKING WHOLESALE GRID'!BR16-('WORKING WHOLESALE GRID'!BR16*'READ THIS FIRST'!$F$3)</f>
        <v>2.2620092266765242</v>
      </c>
      <c r="DJ144" s="63">
        <f>'WORKING WHOLESALE GRID'!BS16-('WORKING WHOLESALE GRID'!BS16*'READ THIS FIRST'!$F$3)</f>
        <v>1.9620092266765241</v>
      </c>
      <c r="DK144" s="63">
        <f>'WORKING WHOLESALE GRID'!BT16-('WORKING WHOLESALE GRID'!BT16*'READ THIS FIRST'!$F$3)</f>
        <v>2.2645962243003326</v>
      </c>
      <c r="DL144" s="63">
        <f>'WORKING WHOLESALE GRID'!BU16-('WORKING WHOLESALE GRID'!BU16*'READ THIS FIRST'!$F$3)</f>
        <v>2.5670627336692471</v>
      </c>
      <c r="DM144" s="63">
        <f>'WORKING WHOLESALE GRID'!BV16-('WORKING WHOLESALE GRID'!BV16*'READ THIS FIRST'!$F$3)</f>
        <v>2.8737030514356077</v>
      </c>
      <c r="DN144" s="63">
        <f>'WORKING WHOLESALE GRID'!BW16-('WORKING WHOLESALE GRID'!BW16*'READ THIS FIRST'!$F$3)</f>
        <v>2.5645962243003328</v>
      </c>
      <c r="DO144" s="63">
        <f>'WORKING WHOLESALE GRID'!BX16-('WORKING WHOLESALE GRID'!BX16*'READ THIS FIRST'!$F$3)</f>
        <v>2.2645962243003326</v>
      </c>
      <c r="DP144" s="63">
        <f>'WORKING WHOLESALE GRID'!BY16-('WORKING WHOLESALE GRID'!BY16*'READ THIS FIRST'!$F$3)</f>
        <v>2.5670627336692471</v>
      </c>
      <c r="DQ144" s="63">
        <f>'WORKING WHOLESALE GRID'!BZ16-('WORKING WHOLESALE GRID'!BZ16*'READ THIS FIRST'!$F$3)</f>
        <v>2.8737030514356077</v>
      </c>
      <c r="DR144" s="63">
        <f>'WORKING WHOLESALE GRID'!CA16-('WORKING WHOLESALE GRID'!CA16*'READ THIS FIRST'!$F$3)</f>
        <v>3.1846847140330095</v>
      </c>
      <c r="DS144" s="63">
        <f>'WORKING WHOLESALE GRID'!CB16-('WORKING WHOLESALE GRID'!CB16*'READ THIS FIRST'!$F$3)</f>
        <v>2.8670627336692469</v>
      </c>
      <c r="DT144" s="63">
        <f>'WORKING WHOLESALE GRID'!CC16-('WORKING WHOLESALE GRID'!CC16*'READ THIS FIRST'!$F$3)</f>
        <v>2.5670627336692471</v>
      </c>
      <c r="DU144" s="63">
        <f>'WORKING WHOLESALE GRID'!CD16-('WORKING WHOLESALE GRID'!CD16*'READ THIS FIRST'!$F$3)</f>
        <v>2.8737030514356077</v>
      </c>
      <c r="DV144" s="63">
        <f>'WORKING WHOLESALE GRID'!CE16-('WORKING WHOLESALE GRID'!CE16*'READ THIS FIRST'!$F$3)</f>
        <v>3.1846847140330095</v>
      </c>
      <c r="DW144" s="63">
        <f>'WORKING WHOLESALE GRID'!CF16-('WORKING WHOLESALE GRID'!CF16*'READ THIS FIRST'!$F$3)</f>
        <v>3.4517716773657119</v>
      </c>
      <c r="DX144" s="63">
        <f>'WORKING WHOLESALE GRID'!CG16-('WORKING WHOLESALE GRID'!CG16*'READ THIS FIRST'!$F$3)</f>
        <v>3.1737030514356075</v>
      </c>
      <c r="DY144" s="63">
        <f>'WORKING WHOLESALE GRID'!CH16-('WORKING WHOLESALE GRID'!CH16*'READ THIS FIRST'!$F$3)</f>
        <v>2.8737030514356077</v>
      </c>
      <c r="DZ144" s="63">
        <f>'WORKING WHOLESALE GRID'!CI16-('WORKING WHOLESALE GRID'!CI16*'READ THIS FIRST'!$F$3)</f>
        <v>3.1846847140330095</v>
      </c>
      <c r="EA144" s="63">
        <f>'WORKING WHOLESALE GRID'!CJ16-('WORKING WHOLESALE GRID'!CJ16*'READ THIS FIRST'!$F$3)</f>
        <v>3.4517716773657119</v>
      </c>
      <c r="EB144" s="63">
        <f>'WORKING WHOLESALE GRID'!CK16-('WORKING WHOLESALE GRID'!CK16*'READ THIS FIRST'!$F$3)</f>
        <v>3.7212254469484147</v>
      </c>
      <c r="EC144" s="63">
        <f>'WORKING WHOLESALE GRID'!CL16-('WORKING WHOLESALE GRID'!CL16*'READ THIS FIRST'!$F$3)</f>
        <v>3.4846847140330097</v>
      </c>
      <c r="ED144" s="63">
        <f>'WORKING WHOLESALE GRID'!CM16-('WORKING WHOLESALE GRID'!CM16*'READ THIS FIRST'!$F$3)</f>
        <v>3.1846847140330095</v>
      </c>
      <c r="EE144" s="63">
        <f>'WORKING WHOLESALE GRID'!CN16-('WORKING WHOLESALE GRID'!CN16*'READ THIS FIRST'!$F$3)</f>
        <v>3.4517716773657119</v>
      </c>
      <c r="EF144" s="63">
        <f>'WORKING WHOLESALE GRID'!CO16-('WORKING WHOLESALE GRID'!CO16*'READ THIS FIRST'!$F$3)</f>
        <v>3.7212254469484147</v>
      </c>
      <c r="EG144" s="63">
        <f>'WORKING WHOLESALE GRID'!CP16-('WORKING WHOLESALE GRID'!CP16*'READ THIS FIRST'!$F$3)</f>
        <v>3.993046022781118</v>
      </c>
      <c r="EH144" s="63">
        <f>'WORKING WHOLESALE GRID'!CQ16-('WORKING WHOLESALE GRID'!CQ16*'READ THIS FIRST'!$F$3)</f>
        <v>3.7517716773657122</v>
      </c>
      <c r="EI144" s="63">
        <f>'WORKING WHOLESALE GRID'!CR16-('WORKING WHOLESALE GRID'!CR16*'READ THIS FIRST'!$F$3)</f>
        <v>3.4517716773657119</v>
      </c>
      <c r="EJ144" s="63">
        <f>'WORKING WHOLESALE GRID'!CS16-('WORKING WHOLESALE GRID'!CS16*'READ THIS FIRST'!$F$3)</f>
        <v>3.7212254469484147</v>
      </c>
      <c r="EK144" s="63">
        <f>'WORKING WHOLESALE GRID'!CT16-('WORKING WHOLESALE GRID'!CT16*'READ THIS FIRST'!$F$3)</f>
        <v>3.993046022781118</v>
      </c>
      <c r="EL144" s="63">
        <f>'WORKING WHOLESALE GRID'!CU16-('WORKING WHOLESALE GRID'!CU16*'READ THIS FIRST'!$F$3)</f>
        <v>4.2672334048638207</v>
      </c>
      <c r="EM144" s="63">
        <f>'WORKING WHOLESALE GRID'!CV16-('WORKING WHOLESALE GRID'!CV16*'READ THIS FIRST'!$F$3)</f>
        <v>4.0212254469484154</v>
      </c>
      <c r="EN144" s="63">
        <f>'WORKING WHOLESALE GRID'!CW16-('WORKING WHOLESALE GRID'!CW16*'READ THIS FIRST'!$F$3)</f>
        <v>3.7212254469484147</v>
      </c>
      <c r="EO144" s="63">
        <f>'WORKING WHOLESALE GRID'!CX16-('WORKING WHOLESALE GRID'!CX16*'READ THIS FIRST'!$F$3)</f>
        <v>3.993046022781118</v>
      </c>
      <c r="EP144" s="63">
        <f>'WORKING WHOLESALE GRID'!CY16-('WORKING WHOLESALE GRID'!CY16*'READ THIS FIRST'!$F$3)</f>
        <v>4.2672334048638207</v>
      </c>
      <c r="EQ144" s="63"/>
      <c r="ER144" s="63">
        <f>'WORKING WHOLESALE GRID'!DA16-('WORKING WHOLESALE GRID'!DA16*'READ THIS FIRST'!$F$3)</f>
        <v>4.2930460227811178</v>
      </c>
      <c r="ES144" s="63">
        <f>'WORKING WHOLESALE GRID'!DB16-('WORKING WHOLESALE GRID'!DB16*'READ THIS FIRST'!$F$3)</f>
        <v>1.1804868683547314</v>
      </c>
      <c r="ET144" s="63">
        <f>'WORKING WHOLESALE GRID'!DC16-('WORKING WHOLESALE GRID'!DC16*'READ THIS FIRST'!$F$3)</f>
        <v>1.4857646998441902</v>
      </c>
      <c r="EU144" s="63">
        <f>'WORKING WHOLESALE GRID'!DD16-('WORKING WHOLESALE GRID'!DD16*'READ THIS FIRST'!$F$3)</f>
        <v>1.7982764790093921</v>
      </c>
      <c r="EV144" s="63">
        <f>'WORKING WHOLESALE GRID'!DE16-('WORKING WHOLESALE GRID'!DE16*'READ THIS FIRST'!$F$3)</f>
        <v>2.1137380101472116</v>
      </c>
      <c r="EW144" s="63">
        <f>'WORKING WHOLESALE GRID'!DF16-('WORKING WHOLESALE GRID'!DF16*'READ THIS FIRST'!$F$3)</f>
        <v>1.6857646998441904</v>
      </c>
      <c r="EX144" s="63"/>
      <c r="EY144" s="63">
        <f>'WORKING WHOLESALE GRID'!DH16-('WORKING WHOLESALE GRID'!DH16*'READ THIS FIRST'!$F$3)</f>
        <v>1.4857646998441902</v>
      </c>
      <c r="EZ144" s="63">
        <f>'WORKING WHOLESALE GRID'!DI16-('WORKING WHOLESALE GRID'!DI16*'READ THIS FIRST'!$F$3)</f>
        <v>1.7982764790093921</v>
      </c>
      <c r="FA144" s="63">
        <f>'WORKING WHOLESALE GRID'!DJ16-('WORKING WHOLESALE GRID'!DJ16*'READ THIS FIRST'!$F$3)</f>
        <v>2.1137380101472116</v>
      </c>
      <c r="FB144" s="63">
        <f>'WORKING WHOLESALE GRID'!DK16-('WORKING WHOLESALE GRID'!DK16*'READ THIS FIRST'!$F$3)</f>
        <v>2.4321492932576478</v>
      </c>
      <c r="FC144" s="63">
        <f>'WORKING WHOLESALE GRID'!DL16-('WORKING WHOLESALE GRID'!DL16*'READ THIS FIRST'!$F$3)</f>
        <v>2.3982764790093922</v>
      </c>
      <c r="FD144" s="63">
        <f>'WORKING WHOLESALE GRID'!DM16-('WORKING WHOLESALE GRID'!DM16*'READ THIS FIRST'!$F$3)</f>
        <v>1.7982764790093921</v>
      </c>
      <c r="FE144" s="63">
        <f>'WORKING WHOLESALE GRID'!DN16-('WORKING WHOLESALE GRID'!DN16*'READ THIS FIRST'!$F$3)</f>
        <v>2.1137380101472116</v>
      </c>
      <c r="FF144" s="63">
        <f>'WORKING WHOLESALE GRID'!DO16-('WORKING WHOLESALE GRID'!DO16*'READ THIS FIRST'!$F$3)</f>
        <v>2.4321492932576478</v>
      </c>
      <c r="FG144" s="63">
        <f>'WORKING WHOLESALE GRID'!DP16-('WORKING WHOLESALE GRID'!DP16*'READ THIS FIRST'!$F$3)</f>
        <v>2.7535103283407052</v>
      </c>
      <c r="FH144" s="63">
        <f>'WORKING WHOLESALE GRID'!DQ16-('WORKING WHOLESALE GRID'!DQ16*'READ THIS FIRST'!$F$3)</f>
        <v>2.7137380101472113</v>
      </c>
      <c r="FI144" s="63">
        <f>'WORKING WHOLESALE GRID'!DR16-('WORKING WHOLESALE GRID'!DR16*'READ THIS FIRST'!$F$3)</f>
        <v>2.1137380101472116</v>
      </c>
      <c r="FJ144" s="63">
        <f>'WORKING WHOLESALE GRID'!DS16-('WORKING WHOLESALE GRID'!DS16*'READ THIS FIRST'!$F$3)</f>
        <v>2.4321492932576478</v>
      </c>
      <c r="FK144" s="63">
        <f>'WORKING WHOLESALE GRID'!DT16-('WORKING WHOLESALE GRID'!DT16*'READ THIS FIRST'!$F$3)</f>
        <v>2.7535103283407052</v>
      </c>
      <c r="FL144" s="63">
        <f>'WORKING WHOLESALE GRID'!DU16-('WORKING WHOLESALE GRID'!DU16*'READ THIS FIRST'!$F$3)</f>
        <v>3.0734115285995038</v>
      </c>
      <c r="FM144" s="63">
        <f>'WORKING WHOLESALE GRID'!DV16-('WORKING WHOLESALE GRID'!DV16*'READ THIS FIRST'!$F$3)</f>
        <v>3.0321492932576479</v>
      </c>
      <c r="FN144" s="63">
        <f>'WORKING WHOLESALE GRID'!DW16-('WORKING WHOLESALE GRID'!DW16*'READ THIS FIRST'!$F$3)</f>
        <v>2.4321492932576478</v>
      </c>
      <c r="FO144" s="63">
        <f>'WORKING WHOLESALE GRID'!DX16-('WORKING WHOLESALE GRID'!DX16*'READ THIS FIRST'!$F$3)</f>
        <v>2.7535103283407052</v>
      </c>
      <c r="FP144" s="63">
        <f>'WORKING WHOLESALE GRID'!DY16-('WORKING WHOLESALE GRID'!DY16*'READ THIS FIRST'!$F$3)</f>
        <v>3.0734115285995038</v>
      </c>
      <c r="FQ144" s="63">
        <f>'WORKING WHOLESALE GRID'!DZ16-('WORKING WHOLESALE GRID'!DZ16*'READ THIS FIRST'!$F$3)</f>
        <v>3.4006511691121704</v>
      </c>
      <c r="FR144" s="63">
        <f>'WORKING WHOLESALE GRID'!EA16-('WORKING WHOLESALE GRID'!EA16*'READ THIS FIRST'!$F$3)</f>
        <v>3.3535103283407053</v>
      </c>
      <c r="FS144" s="63">
        <f>'WORKING WHOLESALE GRID'!EB16-('WORKING WHOLESALE GRID'!EB16*'READ THIS FIRST'!$F$3)</f>
        <v>2.7535103283407052</v>
      </c>
      <c r="FT144" s="63">
        <f>'WORKING WHOLESALE GRID'!EC16-('WORKING WHOLESALE GRID'!EC16*'READ THIS FIRST'!$F$3)</f>
        <v>3.0734115285995038</v>
      </c>
      <c r="FU144" s="63">
        <f>'WORKING WHOLESALE GRID'!ED16-('WORKING WHOLESALE GRID'!ED16*'READ THIS FIRST'!$F$3)</f>
        <v>3.4006511691121704</v>
      </c>
      <c r="FV144" s="63">
        <f>'WORKING WHOLESALE GRID'!EE16-('WORKING WHOLESALE GRID'!EE16*'READ THIS FIRST'!$F$3)</f>
        <v>3.6906232890136437</v>
      </c>
      <c r="FW144" s="63">
        <f>'WORKING WHOLESALE GRID'!EF16-('WORKING WHOLESALE GRID'!EF16*'READ THIS FIRST'!$F$3)</f>
        <v>3.6734115285995039</v>
      </c>
      <c r="FX144" s="63">
        <f>'WORKING WHOLESALE GRID'!EG16-('WORKING WHOLESALE GRID'!EG16*'READ THIS FIRST'!$F$3)</f>
        <v>3.0734115285995038</v>
      </c>
      <c r="FY144" s="63">
        <f>'WORKING WHOLESALE GRID'!EH16-('WORKING WHOLESALE GRID'!EH16*'READ THIS FIRST'!$F$3)</f>
        <v>3.4006511691121704</v>
      </c>
      <c r="FZ144" s="63">
        <f>'WORKING WHOLESALE GRID'!EI16-('WORKING WHOLESALE GRID'!EI16*'READ THIS FIRST'!$F$3)</f>
        <v>3.6906232890136437</v>
      </c>
      <c r="GA144" s="63">
        <f>'WORKING WHOLESALE GRID'!EJ16-('WORKING WHOLESALE GRID'!EJ16*'READ THIS FIRST'!$F$3)</f>
        <v>3.983167533915116</v>
      </c>
      <c r="GB144" s="63">
        <f>'WORKING WHOLESALE GRID'!EK16-('WORKING WHOLESALE GRID'!EK16*'READ THIS FIRST'!$F$3)</f>
        <v>4.0006511691121709</v>
      </c>
      <c r="GC144" s="63">
        <f>'WORKING WHOLESALE GRID'!EL16-('WORKING WHOLESALE GRID'!EL16*'READ THIS FIRST'!$F$3)</f>
        <v>3.4006511691121704</v>
      </c>
      <c r="GD144" s="63">
        <f>'WORKING WHOLESALE GRID'!EM16-('WORKING WHOLESALE GRID'!EM16*'READ THIS FIRST'!$F$3)</f>
        <v>3.6906232890136437</v>
      </c>
      <c r="GE144" s="63">
        <f>'WORKING WHOLESALE GRID'!EN16-('WORKING WHOLESALE GRID'!EN16*'READ THIS FIRST'!$F$3)</f>
        <v>3.983167533915116</v>
      </c>
      <c r="GF144" s="63">
        <f>'WORKING WHOLESALE GRID'!EO16-('WORKING WHOLESALE GRID'!EO16*'READ THIS FIRST'!$F$3)</f>
        <v>4.2782839038165879</v>
      </c>
      <c r="GG144" s="63">
        <f>'WORKING WHOLESALE GRID'!EP16-('WORKING WHOLESALE GRID'!EP16*'READ THIS FIRST'!$F$3)</f>
        <v>4.2906232890136442</v>
      </c>
      <c r="GH144" s="63">
        <f>'WORKING WHOLESALE GRID'!EQ16-('WORKING WHOLESALE GRID'!EQ16*'READ THIS FIRST'!$F$3)</f>
        <v>3.6906232890136437</v>
      </c>
      <c r="GI144" s="63">
        <f>'WORKING WHOLESALE GRID'!ER16-('WORKING WHOLESALE GRID'!ER16*'READ THIS FIRST'!$F$3)</f>
        <v>3.983167533915116</v>
      </c>
      <c r="GJ144" s="63">
        <f>'WORKING WHOLESALE GRID'!ES16-('WORKING WHOLESALE GRID'!ES16*'READ THIS FIRST'!$F$3)</f>
        <v>4.2782839038165879</v>
      </c>
      <c r="GK144" s="63">
        <f>'WORKING WHOLESALE GRID'!ET16-('WORKING WHOLESALE GRID'!ET16*'READ THIS FIRST'!$F$3)</f>
        <v>4.5759723987180587</v>
      </c>
      <c r="GL144" s="63">
        <f>'WORKING WHOLESALE GRID'!EU16-('WORKING WHOLESALE GRID'!EU16*'READ THIS FIRST'!$F$3)</f>
        <v>4.5831675339151161</v>
      </c>
      <c r="GM144" s="63">
        <f>'WORKING WHOLESALE GRID'!EV16-('WORKING WHOLESALE GRID'!EV16*'READ THIS FIRST'!$F$3)</f>
        <v>3.983167533915116</v>
      </c>
      <c r="GN144" s="63">
        <f>'WORKING WHOLESALE GRID'!EW16-('WORKING WHOLESALE GRID'!EW16*'READ THIS FIRST'!$F$3)</f>
        <v>4.2782839038165879</v>
      </c>
      <c r="GO144" s="63">
        <f>'WORKING WHOLESALE GRID'!EX16-('WORKING WHOLESALE GRID'!EX16*'READ THIS FIRST'!$F$3)</f>
        <v>4.5759723987180587</v>
      </c>
      <c r="GP144" s="63"/>
      <c r="GQ144" s="63">
        <f>'WORKING WHOLESALE GRID'!EZ16-('WORKING WHOLESALE GRID'!EZ16*'READ THIS FIRST'!$F$3)</f>
        <v>4.8782839038165875</v>
      </c>
      <c r="GR144" s="63">
        <f>'WORKING WHOLESALE GRID'!FA16-('WORKING WHOLESALE GRID'!FA16*'READ THIS FIRST'!$F$3)</f>
        <v>1.6354425484585964</v>
      </c>
      <c r="GS144" s="63">
        <f>'WORKING WHOLESALE GRID'!FB16-('WORKING WHOLESALE GRID'!FB16*'READ THIS FIRST'!$F$3)</f>
        <v>2.004320386569916</v>
      </c>
      <c r="GT144" s="63">
        <f>'WORKING WHOLESALE GRID'!FC16-('WORKING WHOLESALE GRID'!FC16*'READ THIS FIRST'!$F$3)</f>
        <v>2.3794599554913112</v>
      </c>
      <c r="GU144" s="63">
        <f>'WORKING WHOLESALE GRID'!FD16-('WORKING WHOLESALE GRID'!FD16*'READ THIS FIRST'!$F$3)</f>
        <v>2.7581300544446608</v>
      </c>
      <c r="GV144" s="63">
        <f>'WORKING WHOLESALE GRID'!FE16-('WORKING WHOLESALE GRID'!FE16*'READ THIS FIRST'!$F$3)</f>
        <v>3.2043203865699166</v>
      </c>
      <c r="GW144" s="63"/>
      <c r="GX144" s="63">
        <f>'WORKING WHOLESALE GRID'!FG16-('WORKING WHOLESALE GRID'!FG16*'READ THIS FIRST'!$F$3)</f>
        <v>2.004320386569916</v>
      </c>
      <c r="GY144" s="63">
        <f>'WORKING WHOLESALE GRID'!FH16-('WORKING WHOLESALE GRID'!FH16*'READ THIS FIRST'!$F$3)</f>
        <v>2.3794599554913112</v>
      </c>
      <c r="GZ144" s="63">
        <f>'WORKING WHOLESALE GRID'!FI16-('WORKING WHOLESALE GRID'!FI16*'READ THIS FIRST'!$F$3)</f>
        <v>2.7581300544446608</v>
      </c>
      <c r="HA144" s="63">
        <f>'WORKING WHOLESALE GRID'!FJ16-('WORKING WHOLESALE GRID'!FJ16*'READ THIS FIRST'!$F$3)</f>
        <v>3.140330683429958</v>
      </c>
      <c r="HB144" s="63">
        <f>'WORKING WHOLESALE GRID'!FK16-('WORKING WHOLESALE GRID'!FK16*'READ THIS FIRST'!$F$3)</f>
        <v>3.5794599554913114</v>
      </c>
      <c r="HC144" s="63">
        <f>'WORKING WHOLESALE GRID'!FL16-('WORKING WHOLESALE GRID'!FL16*'READ THIS FIRST'!$F$3)</f>
        <v>2.3794599554913112</v>
      </c>
      <c r="HD144" s="63">
        <f>'WORKING WHOLESALE GRID'!FM16-('WORKING WHOLESALE GRID'!FM16*'READ THIS FIRST'!$F$3)</f>
        <v>2.7581300544446608</v>
      </c>
      <c r="HE144" s="63">
        <f>'WORKING WHOLESALE GRID'!FN16-('WORKING WHOLESALE GRID'!FN16*'READ THIS FIRST'!$F$3)</f>
        <v>3.140330683429958</v>
      </c>
      <c r="HF144" s="63">
        <f>'WORKING WHOLESALE GRID'!FO16-('WORKING WHOLESALE GRID'!FO16*'READ THIS FIRST'!$F$3)</f>
        <v>3.5232640270159581</v>
      </c>
      <c r="HG144" s="63">
        <f>'WORKING WHOLESALE GRID'!FP16-('WORKING WHOLESALE GRID'!FP16*'READ THIS FIRST'!$F$3)</f>
        <v>3.9581300544446609</v>
      </c>
      <c r="HH144" s="63">
        <f>'WORKING WHOLESALE GRID'!FQ16-('WORKING WHOLESALE GRID'!FQ16*'READ THIS FIRST'!$F$3)</f>
        <v>2.7581300544446608</v>
      </c>
      <c r="HI144" s="63">
        <f>'WORKING WHOLESALE GRID'!FR16-('WORKING WHOLESALE GRID'!FR16*'READ THIS FIRST'!$F$3)</f>
        <v>3.140330683429958</v>
      </c>
      <c r="HJ144" s="63">
        <f>'WORKING WHOLESALE GRID'!FS16-('WORKING WHOLESALE GRID'!FS16*'READ THIS FIRST'!$F$3)</f>
        <v>3.5232640270159581</v>
      </c>
      <c r="HK144" s="63">
        <f>'WORKING WHOLESALE GRID'!FT16-('WORKING WHOLESALE GRID'!FT16*'READ THIS FIRST'!$F$3)</f>
        <v>3.9125123931345356</v>
      </c>
      <c r="HL144" s="63">
        <f>'WORKING WHOLESALE GRID'!FU16-('WORKING WHOLESALE GRID'!FU16*'READ THIS FIRST'!$F$3)</f>
        <v>4.3403306834299578</v>
      </c>
      <c r="HM144" s="63">
        <f>'WORKING WHOLESALE GRID'!FV16-('WORKING WHOLESALE GRID'!FV16*'READ THIS FIRST'!$F$3)</f>
        <v>3.140330683429958</v>
      </c>
      <c r="HN144" s="63">
        <f>'WORKING WHOLESALE GRID'!FW16-('WORKING WHOLESALE GRID'!FW16*'READ THIS FIRST'!$F$3)</f>
        <v>3.5232640270159581</v>
      </c>
      <c r="HO144" s="63">
        <f>'WORKING WHOLESALE GRID'!FX16-('WORKING WHOLESALE GRID'!FX16*'READ THIS FIRST'!$F$3)</f>
        <v>3.9125123931345356</v>
      </c>
      <c r="HP144" s="63">
        <f>'WORKING WHOLESALE GRID'!FY16-('WORKING WHOLESALE GRID'!FY16*'READ THIS FIRST'!$F$3)</f>
        <v>4.302466827992566</v>
      </c>
      <c r="HQ144" s="63">
        <f>'WORKING WHOLESALE GRID'!FZ16-('WORKING WHOLESALE GRID'!FZ16*'READ THIS FIRST'!$F$3)</f>
        <v>4.7232640270159578</v>
      </c>
      <c r="HR144" s="63">
        <f>'WORKING WHOLESALE GRID'!GA16-('WORKING WHOLESALE GRID'!GA16*'READ THIS FIRST'!$F$3)</f>
        <v>3.5232640270159581</v>
      </c>
      <c r="HS144" s="63">
        <f>'WORKING WHOLESALE GRID'!GB16-('WORKING WHOLESALE GRID'!GB16*'READ THIS FIRST'!$F$3)</f>
        <v>3.9125123931345356</v>
      </c>
      <c r="HT144" s="63">
        <f>'WORKING WHOLESALE GRID'!GC16-('WORKING WHOLESALE GRID'!GC16*'READ THIS FIRST'!$F$3)</f>
        <v>4.302466827992566</v>
      </c>
      <c r="HU144" s="63">
        <f>'WORKING WHOLESALE GRID'!GD16-('WORKING WHOLESALE GRID'!GD16*'READ THIS FIRST'!$F$3)</f>
        <v>4.6065399051540856</v>
      </c>
      <c r="HV144" s="63">
        <f>'WORKING WHOLESALE GRID'!GE16-('WORKING WHOLESALE GRID'!GE16*'READ THIS FIRST'!$F$3)</f>
        <v>5.1125123931345353</v>
      </c>
      <c r="HW144" s="63">
        <f>'WORKING WHOLESALE GRID'!GF16-('WORKING WHOLESALE GRID'!GF16*'READ THIS FIRST'!$F$3)</f>
        <v>3.9125123931345356</v>
      </c>
      <c r="HX144" s="63">
        <f>'WORKING WHOLESALE GRID'!GG16-('WORKING WHOLESALE GRID'!GG16*'READ THIS FIRST'!$F$3)</f>
        <v>4.302466827992566</v>
      </c>
      <c r="HY144" s="63">
        <f>'WORKING WHOLESALE GRID'!GH16-('WORKING WHOLESALE GRID'!GH16*'READ THIS FIRST'!$F$3)</f>
        <v>4.6065399051540856</v>
      </c>
      <c r="HZ144" s="63">
        <f>'WORKING WHOLESALE GRID'!GI16-('WORKING WHOLESALE GRID'!GI16*'READ THIS FIRST'!$F$3)</f>
        <v>4.9132775684406074</v>
      </c>
      <c r="IA144" s="63">
        <f>'WORKING WHOLESALE GRID'!GJ16-('WORKING WHOLESALE GRID'!GJ16*'READ THIS FIRST'!$F$3)</f>
        <v>5.502466827992567</v>
      </c>
      <c r="IB144" s="63">
        <f>'WORKING WHOLESALE GRID'!GK16-('WORKING WHOLESALE GRID'!GK16*'READ THIS FIRST'!$F$3)</f>
        <v>4.302466827992566</v>
      </c>
      <c r="IC144" s="63">
        <f>'WORKING WHOLESALE GRID'!GL16-('WORKING WHOLESALE GRID'!GL16*'READ THIS FIRST'!$F$3)</f>
        <v>4.6065399051540856</v>
      </c>
      <c r="ID144" s="63">
        <f>'WORKING WHOLESALE GRID'!GM16-('WORKING WHOLESALE GRID'!GM16*'READ THIS FIRST'!$F$3)</f>
        <v>4.9132775684406074</v>
      </c>
      <c r="IE144" s="63">
        <f>'WORKING WHOLESALE GRID'!GN16-('WORKING WHOLESALE GRID'!GN16*'READ THIS FIRST'!$F$3)</f>
        <v>5.2226798178521285</v>
      </c>
      <c r="IF144" s="63">
        <f>'WORKING WHOLESALE GRID'!GO16-('WORKING WHOLESALE GRID'!GO16*'READ THIS FIRST'!$F$3)</f>
        <v>5.8065399051540858</v>
      </c>
      <c r="IG144" s="63">
        <f>'WORKING WHOLESALE GRID'!GP16-('WORKING WHOLESALE GRID'!GP16*'READ THIS FIRST'!$F$3)</f>
        <v>4.6065399051540856</v>
      </c>
      <c r="IH144" s="63">
        <f>'WORKING WHOLESALE GRID'!GQ16-('WORKING WHOLESALE GRID'!GQ16*'READ THIS FIRST'!$F$3)</f>
        <v>4.9132775684406074</v>
      </c>
      <c r="II144" s="63">
        <f>'WORKING WHOLESALE GRID'!GR16-('WORKING WHOLESALE GRID'!GR16*'READ THIS FIRST'!$F$3)</f>
        <v>5.2226798178521285</v>
      </c>
      <c r="IJ144" s="63">
        <f>'WORKING WHOLESALE GRID'!GS16-('WORKING WHOLESALE GRID'!GS16*'READ THIS FIRST'!$F$3)</f>
        <v>5.53474665338865</v>
      </c>
      <c r="IK144" s="63">
        <f>'WORKING WHOLESALE GRID'!GT16-('WORKING WHOLESALE GRID'!GT16*'READ THIS FIRST'!$F$3)</f>
        <v>6.1132775684406075</v>
      </c>
      <c r="IL144" s="63">
        <f>'WORKING WHOLESALE GRID'!GU16-('WORKING WHOLESALE GRID'!GU16*'READ THIS FIRST'!$F$3)</f>
        <v>4.9132775684406074</v>
      </c>
      <c r="IM144" s="63">
        <f>'WORKING WHOLESALE GRID'!GV16-('WORKING WHOLESALE GRID'!GV16*'READ THIS FIRST'!$F$3)</f>
        <v>5.2226798178521285</v>
      </c>
      <c r="IN144" s="63">
        <f>'WORKING WHOLESALE GRID'!GW16-('WORKING WHOLESALE GRID'!GW16*'READ THIS FIRST'!$F$3)</f>
        <v>5.53474665338865</v>
      </c>
      <c r="IO144" s="63"/>
      <c r="IP144" s="63">
        <f>'WORKING WHOLESALE GRID'!GY16-('WORKING WHOLESALE GRID'!GY16*'READ THIS FIRST'!$F$3)</f>
        <v>6.4226798178521296</v>
      </c>
      <c r="IQ144" s="63">
        <f>'WORKING WHOLESALE GRID'!GZ16-('WORKING WHOLESALE GRID'!GZ16*'READ THIS FIRST'!$F$3)</f>
        <v>2.8159294168133275</v>
      </c>
      <c r="IR144" s="63">
        <f>'WORKING WHOLESALE GRID'!HA16-('WORKING WHOLESALE GRID'!HA16*'READ THIS FIRST'!$F$3)</f>
        <v>3.4900850864141058</v>
      </c>
      <c r="IS144" s="63">
        <f>'WORKING WHOLESALE GRID'!HB16-('WORKING WHOLESALE GRID'!HB16*'READ THIS FIRST'!$F$3)</f>
        <v>4.1777364345007033</v>
      </c>
      <c r="IT144" s="63">
        <f>'WORKING WHOLESALE GRID'!HC16-('WORKING WHOLESALE GRID'!HC16*'READ THIS FIRST'!$F$3)</f>
        <v>4.8718680645918724</v>
      </c>
      <c r="IU144" s="63">
        <f>'WORKING WHOLESALE GRID'!HD16-('WORKING WHOLESALE GRID'!HD16*'READ THIS FIRST'!$F$3)</f>
        <v>5.0900850864141054</v>
      </c>
      <c r="IV144" s="63"/>
      <c r="IW144" s="63">
        <f>'WORKING WHOLESALE GRID'!HF16-('WORKING WHOLESALE GRID'!HF16*'READ THIS FIRST'!$F$3)</f>
        <v>3.4900850864141058</v>
      </c>
      <c r="IX144" s="63">
        <f>'WORKING WHOLESALE GRID'!HG16-('WORKING WHOLESALE GRID'!HG16*'READ THIS FIRST'!$F$3)</f>
        <v>4.1777364345007033</v>
      </c>
      <c r="IY144" s="63">
        <f>'WORKING WHOLESALE GRID'!HH16-('WORKING WHOLESALE GRID'!HH16*'READ THIS FIRST'!$F$3)</f>
        <v>4.8718680645918724</v>
      </c>
      <c r="IZ144" s="63">
        <f>'WORKING WHOLESALE GRID'!HI16-('WORKING WHOLESALE GRID'!HI16*'READ THIS FIRST'!$F$3)</f>
        <v>5.5724799766876068</v>
      </c>
      <c r="JA144" s="63">
        <f>'WORKING WHOLESALE GRID'!HJ16-('WORKING WHOLESALE GRID'!HJ16*'READ THIS FIRST'!$F$3)</f>
        <v>5.7777364345007038</v>
      </c>
      <c r="JB144" s="63">
        <f>'WORKING WHOLESALE GRID'!HK16-('WORKING WHOLESALE GRID'!HK16*'READ THIS FIRST'!$F$3)</f>
        <v>4.1777364345007033</v>
      </c>
      <c r="JC144" s="63">
        <f>'WORKING WHOLESALE GRID'!HL16-('WORKING WHOLESALE GRID'!HL16*'READ THIS FIRST'!$F$3)</f>
        <v>4.8718680645918724</v>
      </c>
      <c r="JD144" s="63">
        <f>'WORKING WHOLESALE GRID'!HM16-('WORKING WHOLESALE GRID'!HM16*'READ THIS FIRST'!$F$3)</f>
        <v>5.5724799766876068</v>
      </c>
      <c r="JE144" s="63">
        <f>'WORKING WHOLESALE GRID'!HN16-('WORKING WHOLESALE GRID'!HN16*'READ THIS FIRST'!$F$3)</f>
        <v>6.2767743553566628</v>
      </c>
      <c r="JF144" s="63">
        <f>'WORKING WHOLESALE GRID'!HO16-('WORKING WHOLESALE GRID'!HO16*'READ THIS FIRST'!$F$3)</f>
        <v>6.471868064591872</v>
      </c>
      <c r="JG144" s="63">
        <f>'WORKING WHOLESALE GRID'!HP16-('WORKING WHOLESALE GRID'!HP16*'READ THIS FIRST'!$F$3)</f>
        <v>4.8718680645918724</v>
      </c>
      <c r="JH144" s="63">
        <f>'WORKING WHOLESALE GRID'!HQ16-('WORKING WHOLESALE GRID'!HQ16*'READ THIS FIRST'!$F$3)</f>
        <v>5.5724799766876068</v>
      </c>
      <c r="JI144" s="63">
        <f>'WORKING WHOLESALE GRID'!HR16-('WORKING WHOLESALE GRID'!HR16*'READ THIS FIRST'!$F$3)</f>
        <v>6.2767743553566628</v>
      </c>
      <c r="JJ144" s="63">
        <f>'WORKING WHOLESALE GRID'!HS16-('WORKING WHOLESALE GRID'!HS16*'READ THIS FIRST'!$F$3)</f>
        <v>6.9859239217340399</v>
      </c>
      <c r="JK144" s="63">
        <f>'WORKING WHOLESALE GRID'!HT16-('WORKING WHOLESALE GRID'!HT16*'READ THIS FIRST'!$F$3)</f>
        <v>7.1724799766876064</v>
      </c>
      <c r="JL144" s="63">
        <f>'WORKING WHOLESALE GRID'!HU16-('WORKING WHOLESALE GRID'!HU16*'READ THIS FIRST'!$F$3)</f>
        <v>5.5724799766876068</v>
      </c>
      <c r="JM144" s="63">
        <f>'WORKING WHOLESALE GRID'!HV16-('WORKING WHOLESALE GRID'!HV16*'READ THIS FIRST'!$F$3)</f>
        <v>6.2767743553566628</v>
      </c>
      <c r="JN144" s="63">
        <f>'WORKING WHOLESALE GRID'!HW16-('WORKING WHOLESALE GRID'!HW16*'READ THIS FIRST'!$F$3)</f>
        <v>6.9859239217340399</v>
      </c>
      <c r="JO144" s="63">
        <f>'WORKING WHOLESALE GRID'!HX16-('WORKING WHOLESALE GRID'!HX16*'READ THIS FIRST'!$F$3)</f>
        <v>7.7031179971047363</v>
      </c>
      <c r="JP144" s="63">
        <f>'WORKING WHOLESALE GRID'!HY16-('WORKING WHOLESALE GRID'!HY16*'READ THIS FIRST'!$F$3)</f>
        <v>7.8767743553566625</v>
      </c>
      <c r="JQ144" s="63">
        <f>'WORKING WHOLESALE GRID'!HZ16-('WORKING WHOLESALE GRID'!HZ16*'READ THIS FIRST'!$F$3)</f>
        <v>6.2767743553566628</v>
      </c>
      <c r="JR144" s="63">
        <f>'WORKING WHOLESALE GRID'!IA16-('WORKING WHOLESALE GRID'!IA16*'READ THIS FIRST'!$F$3)</f>
        <v>6.9859239217340399</v>
      </c>
      <c r="JS144" s="63">
        <f>'WORKING WHOLESALE GRID'!IB16-('WORKING WHOLESALE GRID'!IB16*'READ THIS FIRST'!$F$3)</f>
        <v>7.7031179971047363</v>
      </c>
      <c r="JT144" s="63">
        <f>'WORKING WHOLESALE GRID'!IC16-('WORKING WHOLESALE GRID'!IC16*'READ THIS FIRST'!$F$3)</f>
        <v>8.2971631941677302</v>
      </c>
      <c r="JU144" s="63">
        <f>'WORKING WHOLESALE GRID'!ID16-('WORKING WHOLESALE GRID'!ID16*'READ THIS FIRST'!$F$3)</f>
        <v>8.5859239217340395</v>
      </c>
      <c r="JV144" s="63">
        <f>'WORKING WHOLESALE GRID'!IE16-('WORKING WHOLESALE GRID'!IE16*'READ THIS FIRST'!$F$3)</f>
        <v>6.9859239217340399</v>
      </c>
      <c r="JW144" s="63">
        <f>'WORKING WHOLESALE GRID'!IF16-('WORKING WHOLESALE GRID'!IF16*'READ THIS FIRST'!$F$3)</f>
        <v>7.7031179971047363</v>
      </c>
      <c r="JX144" s="63">
        <f>'WORKING WHOLESALE GRID'!IG16-('WORKING WHOLESALE GRID'!IG16*'READ THIS FIRST'!$F$3)</f>
        <v>8.2971631941677302</v>
      </c>
      <c r="JY144" s="63">
        <f>'WORKING WHOLESALE GRID'!IH16-('WORKING WHOLESALE GRID'!IH16*'READ THIS FIRST'!$F$3)</f>
        <v>8.8964451023557221</v>
      </c>
      <c r="JZ144" s="63">
        <f>'WORKING WHOLESALE GRID'!II16-('WORKING WHOLESALE GRID'!II16*'READ THIS FIRST'!$F$3)</f>
        <v>9.3031179971047351</v>
      </c>
      <c r="KA144" s="63">
        <f>'WORKING WHOLESALE GRID'!IJ16-('WORKING WHOLESALE GRID'!IJ16*'READ THIS FIRST'!$F$3)</f>
        <v>7.7031179971047363</v>
      </c>
      <c r="KB144" s="63">
        <f>'WORKING WHOLESALE GRID'!IK16-('WORKING WHOLESALE GRID'!IK16*'READ THIS FIRST'!$F$3)</f>
        <v>8.2971631941677302</v>
      </c>
      <c r="KC144" s="63">
        <f>'WORKING WHOLESALE GRID'!IL16-('WORKING WHOLESALE GRID'!IL16*'READ THIS FIRST'!$F$3)</f>
        <v>8.8964451023557221</v>
      </c>
      <c r="KD144" s="63">
        <f>'WORKING WHOLESALE GRID'!IM16-('WORKING WHOLESALE GRID'!IM16*'READ THIS FIRST'!$F$3)</f>
        <v>9.5009637216687146</v>
      </c>
      <c r="KE144" s="63">
        <f>'WORKING WHOLESALE GRID'!IN16-('WORKING WHOLESALE GRID'!IN16*'READ THIS FIRST'!$F$3)</f>
        <v>9.8971631941677316</v>
      </c>
      <c r="KF144" s="63">
        <f>'WORKING WHOLESALE GRID'!IO16-('WORKING WHOLESALE GRID'!IO16*'READ THIS FIRST'!$F$3)</f>
        <v>8.2971631941677302</v>
      </c>
      <c r="KG144" s="63">
        <f>'WORKING WHOLESALE GRID'!IP16-('WORKING WHOLESALE GRID'!IP16*'READ THIS FIRST'!$F$3)</f>
        <v>8.8964451023557221</v>
      </c>
      <c r="KH144" s="63">
        <f>'WORKING WHOLESALE GRID'!IQ16-('WORKING WHOLESALE GRID'!IQ16*'READ THIS FIRST'!$F$3)</f>
        <v>9.5009637216687146</v>
      </c>
      <c r="KI144" s="63">
        <f>'WORKING WHOLESALE GRID'!IR16-('WORKING WHOLESALE GRID'!IR16*'READ THIS FIRST'!$F$3)</f>
        <v>10.110719052106706</v>
      </c>
      <c r="KJ144" s="63">
        <f>'WORKING WHOLESALE GRID'!IS16-('WORKING WHOLESALE GRID'!IS16*'READ THIS FIRST'!$F$3)</f>
        <v>10.496445102355722</v>
      </c>
      <c r="KK144" s="63">
        <f>'WORKING WHOLESALE GRID'!IT16-('WORKING WHOLESALE GRID'!IT16*'READ THIS FIRST'!$F$3)</f>
        <v>8.8964451023557221</v>
      </c>
      <c r="KL144" s="63">
        <f>'WORKING WHOLESALE GRID'!IU16-('WORKING WHOLESALE GRID'!IU16*'READ THIS FIRST'!$F$3)</f>
        <v>9.5009637216687146</v>
      </c>
      <c r="KM144" s="63">
        <f>'WORKING WHOLESALE GRID'!IV16-('WORKING WHOLESALE GRID'!IV16*'READ THIS FIRST'!$F$3)</f>
        <v>10.110719052106706</v>
      </c>
      <c r="KN144" s="63"/>
      <c r="KO144" s="63">
        <f>'WORKING WHOLESALE GRID'!IX16-('WORKING WHOLESALE GRID'!IX16*'READ THIS FIRST'!$F$3)</f>
        <v>11.100963721668712</v>
      </c>
      <c r="KP144" s="23"/>
      <c r="KQ144" s="23"/>
      <c r="KR144" s="23"/>
      <c r="KS144" s="3">
        <v>0.33333333333333337</v>
      </c>
      <c r="KT144" s="3">
        <v>0.50000000000000011</v>
      </c>
      <c r="KU144" s="3">
        <v>1.0000000000000002</v>
      </c>
      <c r="KV144" s="3">
        <v>2.0000000000000004</v>
      </c>
      <c r="KW144" s="3">
        <v>2.666666666666667</v>
      </c>
    </row>
    <row r="145" spans="2:309" s="6" customFormat="1" ht="14.5" hidden="1" customHeight="1" x14ac:dyDescent="0.35">
      <c r="B145" s="557"/>
      <c r="C145" s="34">
        <v>7500</v>
      </c>
      <c r="D145" s="35"/>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63">
        <f>'WORKING WHOLESALE GRID'!D17-('WORKING WHOLESALE GRID'!D17*'READ THIS FIRST'!$F$3)</f>
        <v>0.96792613818359396</v>
      </c>
      <c r="AV145" s="63">
        <f>'WORKING WHOLESALE GRID'!E17-('WORKING WHOLESALE GRID'!E17*'READ THIS FIRST'!$F$3)</f>
        <v>1.2395359739062499</v>
      </c>
      <c r="AW145" s="63">
        <f>'WORKING WHOLESALE GRID'!F17-('WORKING WHOLESALE GRID'!F17*'READ THIS FIRST'!$F$3)</f>
        <v>1.5095218877929684</v>
      </c>
      <c r="AX145" s="63">
        <f>'WORKING WHOLESALE GRID'!G17-('WORKING WHOLESALE GRID'!G17*'READ THIS FIRST'!$F$3)</f>
        <v>1.7862936568749994</v>
      </c>
      <c r="AY145" s="63">
        <f>'WORKING WHOLESALE GRID'!H17-('WORKING WHOLESALE GRID'!H17*'READ THIS FIRST'!$F$3)</f>
        <v>1.3895359739062501</v>
      </c>
      <c r="AZ145" s="63"/>
      <c r="BA145" s="63">
        <f>'WORKING WHOLESALE GRID'!J17-('WORKING WHOLESALE GRID'!J17*'READ THIS FIRST'!$F$3)</f>
        <v>1.2395359739062499</v>
      </c>
      <c r="BB145" s="63">
        <f>'WORKING WHOLESALE GRID'!K17-('WORKING WHOLESALE GRID'!K17*'READ THIS FIRST'!$F$3)</f>
        <v>1.5095218877929684</v>
      </c>
      <c r="BC145" s="63">
        <f>'WORKING WHOLESALE GRID'!L17-('WORKING WHOLESALE GRID'!L17*'READ THIS FIRST'!$F$3)</f>
        <v>1.7862936568749994</v>
      </c>
      <c r="BD145" s="63">
        <f>'WORKING WHOLESALE GRID'!M17-('WORKING WHOLESALE GRID'!M17*'READ THIS FIRST'!$F$3)</f>
        <v>2.0656565739648434</v>
      </c>
      <c r="BE145" s="63">
        <f>'WORKING WHOLESALE GRID'!N17-('WORKING WHOLESALE GRID'!N17*'READ THIS FIRST'!$F$3)</f>
        <v>1.6595218877929685</v>
      </c>
      <c r="BF145" s="63">
        <f>'WORKING WHOLESALE GRID'!O17-('WORKING WHOLESALE GRID'!O17*'READ THIS FIRST'!$F$3)</f>
        <v>1.5095218877929684</v>
      </c>
      <c r="BG145" s="63">
        <f>'WORKING WHOLESALE GRID'!P17-('WORKING WHOLESALE GRID'!P17*'READ THIS FIRST'!$F$3)</f>
        <v>1.7862936568749994</v>
      </c>
      <c r="BH145" s="63">
        <f>'WORKING WHOLESALE GRID'!Q17-('WORKING WHOLESALE GRID'!Q17*'READ THIS FIRST'!$F$3)</f>
        <v>2.0656565739648434</v>
      </c>
      <c r="BI145" s="63">
        <f>'WORKING WHOLESALE GRID'!R17-('WORKING WHOLESALE GRID'!R17*'READ THIS FIRST'!$F$3)</f>
        <v>2.3433344812500003</v>
      </c>
      <c r="BJ145" s="63">
        <f>'WORKING WHOLESALE GRID'!S17-('WORKING WHOLESALE GRID'!S17*'READ THIS FIRST'!$F$3)</f>
        <v>1.9362936568749995</v>
      </c>
      <c r="BK145" s="63">
        <f>'WORKING WHOLESALE GRID'!T17-('WORKING WHOLESALE GRID'!T17*'READ THIS FIRST'!$F$3)</f>
        <v>1.7862936568749994</v>
      </c>
      <c r="BL145" s="63">
        <f>'WORKING WHOLESALE GRID'!U17-('WORKING WHOLESALE GRID'!U17*'READ THIS FIRST'!$F$3)</f>
        <v>2.0656565739648434</v>
      </c>
      <c r="BM145" s="63">
        <f>'WORKING WHOLESALE GRID'!V17-('WORKING WHOLESALE GRID'!V17*'READ THIS FIRST'!$F$3)</f>
        <v>2.3433344812500003</v>
      </c>
      <c r="BN145" s="63">
        <f>'WORKING WHOLESALE GRID'!W17-('WORKING WHOLESALE GRID'!W17*'READ THIS FIRST'!$F$3)</f>
        <v>2.6278593316992183</v>
      </c>
      <c r="BO145" s="63">
        <f>'WORKING WHOLESALE GRID'!X17-('WORKING WHOLESALE GRID'!X17*'READ THIS FIRST'!$F$3)</f>
        <v>2.2156565739648437</v>
      </c>
      <c r="BP145" s="63">
        <f>'WORKING WHOLESALE GRID'!Y17-('WORKING WHOLESALE GRID'!Y17*'READ THIS FIRST'!$F$3)</f>
        <v>2.0656565739648434</v>
      </c>
      <c r="BQ145" s="63">
        <f>'WORKING WHOLESALE GRID'!Z17-('WORKING WHOLESALE GRID'!Z17*'READ THIS FIRST'!$F$3)</f>
        <v>2.3433344812500003</v>
      </c>
      <c r="BR145" s="63">
        <f>'WORKING WHOLESALE GRID'!AA17-('WORKING WHOLESALE GRID'!AA17*'READ THIS FIRST'!$F$3)</f>
        <v>2.6278593316992183</v>
      </c>
      <c r="BS145" s="63">
        <f>'WORKING WHOLESALE GRID'!AB17-('WORKING WHOLESALE GRID'!AB17*'READ THIS FIRST'!$F$3)</f>
        <v>2.91497533015625</v>
      </c>
      <c r="BT145" s="63">
        <f>'WORKING WHOLESALE GRID'!AC17-('WORKING WHOLESALE GRID'!AC17*'READ THIS FIRST'!$F$3)</f>
        <v>2.4933344812500002</v>
      </c>
      <c r="BU145" s="63">
        <f>'WORKING WHOLESALE GRID'!AD17-('WORKING WHOLESALE GRID'!AD17*'READ THIS FIRST'!$F$3)</f>
        <v>2.3433344812500003</v>
      </c>
      <c r="BV145" s="63">
        <f>'WORKING WHOLESALE GRID'!AE17-('WORKING WHOLESALE GRID'!AE17*'READ THIS FIRST'!$F$3)</f>
        <v>2.6278593316992183</v>
      </c>
      <c r="BW145" s="63">
        <f>'WORKING WHOLESALE GRID'!AF17-('WORKING WHOLESALE GRID'!AF17*'READ THIS FIRST'!$F$3)</f>
        <v>2.91497533015625</v>
      </c>
      <c r="BX145" s="63">
        <f>'WORKING WHOLESALE GRID'!AG17-('WORKING WHOLESALE GRID'!AG17*'READ THIS FIRST'!$F$3)</f>
        <v>3.1570013075390619</v>
      </c>
      <c r="BY145" s="63">
        <f>'WORKING WHOLESALE GRID'!AH17-('WORKING WHOLESALE GRID'!AH17*'READ THIS FIRST'!$F$3)</f>
        <v>2.7778593316992186</v>
      </c>
      <c r="BZ145" s="63">
        <f>'WORKING WHOLESALE GRID'!AI17-('WORKING WHOLESALE GRID'!AI17*'READ THIS FIRST'!$F$3)</f>
        <v>2.6278593316992183</v>
      </c>
      <c r="CA145" s="63">
        <f>'WORKING WHOLESALE GRID'!AJ17-('WORKING WHOLESALE GRID'!AJ17*'READ THIS FIRST'!$F$3)</f>
        <v>2.91497533015625</v>
      </c>
      <c r="CB145" s="63">
        <f>'WORKING WHOLESALE GRID'!AK17-('WORKING WHOLESALE GRID'!AK17*'READ THIS FIRST'!$F$3)</f>
        <v>3.1570013075390619</v>
      </c>
      <c r="CC145" s="63">
        <f>'WORKING WHOLESALE GRID'!AL17-('WORKING WHOLESALE GRID'!AL17*'READ THIS FIRST'!$F$3)</f>
        <v>3.4011707224218743</v>
      </c>
      <c r="CD145" s="63">
        <f>'WORKING WHOLESALE GRID'!AM17-('WORKING WHOLESALE GRID'!AM17*'READ THIS FIRST'!$F$3)</f>
        <v>3.0649753301562503</v>
      </c>
      <c r="CE145" s="63">
        <f>'WORKING WHOLESALE GRID'!AN17-('WORKING WHOLESALE GRID'!AN17*'READ THIS FIRST'!$F$3)</f>
        <v>2.91497533015625</v>
      </c>
      <c r="CF145" s="63">
        <f>'WORKING WHOLESALE GRID'!AO17-('WORKING WHOLESALE GRID'!AO17*'READ THIS FIRST'!$F$3)</f>
        <v>3.1570013075390619</v>
      </c>
      <c r="CG145" s="63">
        <f>'WORKING WHOLESALE GRID'!AP17-('WORKING WHOLESALE GRID'!AP17*'READ THIS FIRST'!$F$3)</f>
        <v>3.4011707224218743</v>
      </c>
      <c r="CH145" s="63">
        <f>'WORKING WHOLESALE GRID'!AQ17-('WORKING WHOLESALE GRID'!AQ17*'READ THIS FIRST'!$F$3)</f>
        <v>3.6474835748046868</v>
      </c>
      <c r="CI145" s="63">
        <f>'WORKING WHOLESALE GRID'!AR17-('WORKING WHOLESALE GRID'!AR17*'READ THIS FIRST'!$F$3)</f>
        <v>3.3070013075390623</v>
      </c>
      <c r="CJ145" s="63">
        <f>'WORKING WHOLESALE GRID'!AS17-('WORKING WHOLESALE GRID'!AS17*'READ THIS FIRST'!$F$3)</f>
        <v>3.1570013075390619</v>
      </c>
      <c r="CK145" s="63">
        <f>'WORKING WHOLESALE GRID'!AT17-('WORKING WHOLESALE GRID'!AT17*'READ THIS FIRST'!$F$3)</f>
        <v>3.4011707224218743</v>
      </c>
      <c r="CL145" s="63">
        <f>'WORKING WHOLESALE GRID'!AU17-('WORKING WHOLESALE GRID'!AU17*'READ THIS FIRST'!$F$3)</f>
        <v>3.6474835748046868</v>
      </c>
      <c r="CM145" s="63">
        <f>'WORKING WHOLESALE GRID'!AV17-('WORKING WHOLESALE GRID'!AV17*'READ THIS FIRST'!$F$3)</f>
        <v>3.8959398646875001</v>
      </c>
      <c r="CN145" s="63">
        <f>'WORKING WHOLESALE GRID'!AW17-('WORKING WHOLESALE GRID'!AW17*'READ THIS FIRST'!$F$3)</f>
        <v>3.5511707224218743</v>
      </c>
      <c r="CO145" s="63">
        <f>'WORKING WHOLESALE GRID'!AX17-('WORKING WHOLESALE GRID'!AX17*'READ THIS FIRST'!$F$3)</f>
        <v>3.4011707224218743</v>
      </c>
      <c r="CP145" s="63">
        <f>'WORKING WHOLESALE GRID'!AY17-('WORKING WHOLESALE GRID'!AY17*'READ THIS FIRST'!$F$3)</f>
        <v>3.6474835748046868</v>
      </c>
      <c r="CQ145" s="63">
        <f>'WORKING WHOLESALE GRID'!AZ17-('WORKING WHOLESALE GRID'!AZ17*'READ THIS FIRST'!$F$3)</f>
        <v>3.8959398646875001</v>
      </c>
      <c r="CR145" s="63"/>
      <c r="CS145" s="63">
        <f>'WORKING WHOLESALE GRID'!BB17-('WORKING WHOLESALE GRID'!BB17*'READ THIS FIRST'!$F$3)</f>
        <v>4.3474835748046869</v>
      </c>
      <c r="CT145" s="63">
        <f>'WORKING WHOLESALE GRID'!BC17-('WORKING WHOLESALE GRID'!BC17*'READ THIS FIRST'!$F$3)</f>
        <v>1.0216638735472841</v>
      </c>
      <c r="CU145" s="63">
        <f>'WORKING WHOLESALE GRID'!BD17-('WORKING WHOLESALE GRID'!BD17*'READ THIS FIRST'!$F$3)</f>
        <v>1.2997151457372556</v>
      </c>
      <c r="CV145" s="63">
        <f>'WORKING WHOLESALE GRID'!BE17-('WORKING WHOLESALE GRID'!BE17*'READ THIS FIRST'!$F$3)</f>
        <v>1.5791161563360525</v>
      </c>
      <c r="CW145" s="63">
        <f>'WORKING WHOLESALE GRID'!BF17-('WORKING WHOLESALE GRID'!BF17*'READ THIS FIRST'!$F$3)</f>
        <v>1.863908765342698</v>
      </c>
      <c r="CX145" s="63">
        <f>'WORKING WHOLESALE GRID'!BG17-('WORKING WHOLESALE GRID'!BG17*'READ THIS FIRST'!$F$3)</f>
        <v>1.4997151457372555</v>
      </c>
      <c r="CY145" s="63"/>
      <c r="CZ145" s="63">
        <f>'WORKING WHOLESALE GRID'!BI17-('WORKING WHOLESALE GRID'!BI17*'READ THIS FIRST'!$F$3)</f>
        <v>1.2997151457372556</v>
      </c>
      <c r="DA145" s="63">
        <f>'WORKING WHOLESALE GRID'!BJ17-('WORKING WHOLESALE GRID'!BJ17*'READ THIS FIRST'!$F$3)</f>
        <v>1.5791161563360525</v>
      </c>
      <c r="DB145" s="63">
        <f>'WORKING WHOLESALE GRID'!BK17-('WORKING WHOLESALE GRID'!BK17*'READ THIS FIRST'!$F$3)</f>
        <v>1.863908765342698</v>
      </c>
      <c r="DC145" s="63">
        <f>'WORKING WHOLESALE GRID'!BL17-('WORKING WHOLESALE GRID'!BL17*'READ THIS FIRST'!$F$3)</f>
        <v>2.1513664130853165</v>
      </c>
      <c r="DD145" s="63">
        <f>'WORKING WHOLESALE GRID'!BM17-('WORKING WHOLESALE GRID'!BM17*'READ THIS FIRST'!$F$3)</f>
        <v>1.7791161563360525</v>
      </c>
      <c r="DE145" s="63">
        <f>'WORKING WHOLESALE GRID'!BN17-('WORKING WHOLESALE GRID'!BN17*'READ THIS FIRST'!$F$3)</f>
        <v>1.5791161563360525</v>
      </c>
      <c r="DF145" s="63">
        <f>'WORKING WHOLESALE GRID'!BO17-('WORKING WHOLESALE GRID'!BO17*'READ THIS FIRST'!$F$3)</f>
        <v>1.863908765342698</v>
      </c>
      <c r="DG145" s="63">
        <f>'WORKING WHOLESALE GRID'!BP17-('WORKING WHOLESALE GRID'!BP17*'READ THIS FIRST'!$F$3)</f>
        <v>2.1513664130853165</v>
      </c>
      <c r="DH145" s="63">
        <f>'WORKING WHOLESALE GRID'!BQ17-('WORKING WHOLESALE GRID'!BQ17*'READ THIS FIRST'!$F$3)</f>
        <v>2.4387095969857846</v>
      </c>
      <c r="DI145" s="63">
        <f>'WORKING WHOLESALE GRID'!BR17-('WORKING WHOLESALE GRID'!BR17*'READ THIS FIRST'!$F$3)</f>
        <v>2.0639087653426982</v>
      </c>
      <c r="DJ145" s="63">
        <f>'WORKING WHOLESALE GRID'!BS17-('WORKING WHOLESALE GRID'!BS17*'READ THIS FIRST'!$F$3)</f>
        <v>1.863908765342698</v>
      </c>
      <c r="DK145" s="63">
        <f>'WORKING WHOLESALE GRID'!BT17-('WORKING WHOLESALE GRID'!BT17*'READ THIS FIRST'!$F$3)</f>
        <v>2.1513664130853165</v>
      </c>
      <c r="DL145" s="63">
        <f>'WORKING WHOLESALE GRID'!BU17-('WORKING WHOLESALE GRID'!BU17*'READ THIS FIRST'!$F$3)</f>
        <v>2.4387095969857846</v>
      </c>
      <c r="DM145" s="63">
        <f>'WORKING WHOLESALE GRID'!BV17-('WORKING WHOLESALE GRID'!BV17*'READ THIS FIRST'!$F$3)</f>
        <v>2.7300178988638271</v>
      </c>
      <c r="DN145" s="63">
        <f>'WORKING WHOLESALE GRID'!BW17-('WORKING WHOLESALE GRID'!BW17*'READ THIS FIRST'!$F$3)</f>
        <v>2.3513664130853167</v>
      </c>
      <c r="DO145" s="63">
        <f>'WORKING WHOLESALE GRID'!BX17-('WORKING WHOLESALE GRID'!BX17*'READ THIS FIRST'!$F$3)</f>
        <v>2.1513664130853165</v>
      </c>
      <c r="DP145" s="63">
        <f>'WORKING WHOLESALE GRID'!BY17-('WORKING WHOLESALE GRID'!BY17*'READ THIS FIRST'!$F$3)</f>
        <v>2.4387095969857846</v>
      </c>
      <c r="DQ145" s="63">
        <f>'WORKING WHOLESALE GRID'!BZ17-('WORKING WHOLESALE GRID'!BZ17*'READ THIS FIRST'!$F$3)</f>
        <v>2.7300178988638271</v>
      </c>
      <c r="DR145" s="63">
        <f>'WORKING WHOLESALE GRID'!CA17-('WORKING WHOLESALE GRID'!CA17*'READ THIS FIRST'!$F$3)</f>
        <v>3.0254504783313592</v>
      </c>
      <c r="DS145" s="63">
        <f>'WORKING WHOLESALE GRID'!CB17-('WORKING WHOLESALE GRID'!CB17*'READ THIS FIRST'!$F$3)</f>
        <v>2.6387095969857848</v>
      </c>
      <c r="DT145" s="63">
        <f>'WORKING WHOLESALE GRID'!CC17-('WORKING WHOLESALE GRID'!CC17*'READ THIS FIRST'!$F$3)</f>
        <v>2.4387095969857846</v>
      </c>
      <c r="DU145" s="63">
        <f>'WORKING WHOLESALE GRID'!CD17-('WORKING WHOLESALE GRID'!CD17*'READ THIS FIRST'!$F$3)</f>
        <v>2.7300178988638271</v>
      </c>
      <c r="DV145" s="63">
        <f>'WORKING WHOLESALE GRID'!CE17-('WORKING WHOLESALE GRID'!CE17*'READ THIS FIRST'!$F$3)</f>
        <v>3.0254504783313592</v>
      </c>
      <c r="DW145" s="63">
        <f>'WORKING WHOLESALE GRID'!CF17-('WORKING WHOLESALE GRID'!CF17*'READ THIS FIRST'!$F$3)</f>
        <v>3.2791830934974264</v>
      </c>
      <c r="DX145" s="63">
        <f>'WORKING WHOLESALE GRID'!CG17-('WORKING WHOLESALE GRID'!CG17*'READ THIS FIRST'!$F$3)</f>
        <v>2.9300178988638268</v>
      </c>
      <c r="DY145" s="63">
        <f>'WORKING WHOLESALE GRID'!CH17-('WORKING WHOLESALE GRID'!CH17*'READ THIS FIRST'!$F$3)</f>
        <v>2.7300178988638271</v>
      </c>
      <c r="DZ145" s="63">
        <f>'WORKING WHOLESALE GRID'!CI17-('WORKING WHOLESALE GRID'!CI17*'READ THIS FIRST'!$F$3)</f>
        <v>3.0254504783313592</v>
      </c>
      <c r="EA145" s="63">
        <f>'WORKING WHOLESALE GRID'!CJ17-('WORKING WHOLESALE GRID'!CJ17*'READ THIS FIRST'!$F$3)</f>
        <v>3.2791830934974264</v>
      </c>
      <c r="EB145" s="63">
        <f>'WORKING WHOLESALE GRID'!CK17-('WORKING WHOLESALE GRID'!CK17*'READ THIS FIRST'!$F$3)</f>
        <v>3.535164174600995</v>
      </c>
      <c r="EC145" s="63">
        <f>'WORKING WHOLESALE GRID'!CL17-('WORKING WHOLESALE GRID'!CL17*'READ THIS FIRST'!$F$3)</f>
        <v>3.2254504783313589</v>
      </c>
      <c r="ED145" s="63">
        <f>'WORKING WHOLESALE GRID'!CM17-('WORKING WHOLESALE GRID'!CM17*'READ THIS FIRST'!$F$3)</f>
        <v>3.0254504783313592</v>
      </c>
      <c r="EE145" s="63">
        <f>'WORKING WHOLESALE GRID'!CN17-('WORKING WHOLESALE GRID'!CN17*'READ THIS FIRST'!$F$3)</f>
        <v>3.2791830934974264</v>
      </c>
      <c r="EF145" s="63">
        <f>'WORKING WHOLESALE GRID'!CO17-('WORKING WHOLESALE GRID'!CO17*'READ THIS FIRST'!$F$3)</f>
        <v>3.535164174600995</v>
      </c>
      <c r="EG145" s="63">
        <f>'WORKING WHOLESALE GRID'!CP17-('WORKING WHOLESALE GRID'!CP17*'READ THIS FIRST'!$F$3)</f>
        <v>3.7933937216420617</v>
      </c>
      <c r="EH145" s="63">
        <f>'WORKING WHOLESALE GRID'!CQ17-('WORKING WHOLESALE GRID'!CQ17*'READ THIS FIRST'!$F$3)</f>
        <v>3.4791830934974262</v>
      </c>
      <c r="EI145" s="63">
        <f>'WORKING WHOLESALE GRID'!CR17-('WORKING WHOLESALE GRID'!CR17*'READ THIS FIRST'!$F$3)</f>
        <v>3.2791830934974264</v>
      </c>
      <c r="EJ145" s="63">
        <f>'WORKING WHOLESALE GRID'!CS17-('WORKING WHOLESALE GRID'!CS17*'READ THIS FIRST'!$F$3)</f>
        <v>3.535164174600995</v>
      </c>
      <c r="EK145" s="63">
        <f>'WORKING WHOLESALE GRID'!CT17-('WORKING WHOLESALE GRID'!CT17*'READ THIS FIRST'!$F$3)</f>
        <v>3.7933937216420617</v>
      </c>
      <c r="EL145" s="63">
        <f>'WORKING WHOLESALE GRID'!CU17-('WORKING WHOLESALE GRID'!CU17*'READ THIS FIRST'!$F$3)</f>
        <v>4.0538717346206301</v>
      </c>
      <c r="EM145" s="63">
        <f>'WORKING WHOLESALE GRID'!CV17-('WORKING WHOLESALE GRID'!CV17*'READ THIS FIRST'!$F$3)</f>
        <v>3.7351641746009947</v>
      </c>
      <c r="EN145" s="63">
        <f>'WORKING WHOLESALE GRID'!CW17-('WORKING WHOLESALE GRID'!CW17*'READ THIS FIRST'!$F$3)</f>
        <v>3.535164174600995</v>
      </c>
      <c r="EO145" s="63">
        <f>'WORKING WHOLESALE GRID'!CX17-('WORKING WHOLESALE GRID'!CX17*'READ THIS FIRST'!$F$3)</f>
        <v>3.7933937216420617</v>
      </c>
      <c r="EP145" s="63">
        <f>'WORKING WHOLESALE GRID'!CY17-('WORKING WHOLESALE GRID'!CY17*'READ THIS FIRST'!$F$3)</f>
        <v>4.0538717346206301</v>
      </c>
      <c r="EQ145" s="63"/>
      <c r="ER145" s="63">
        <f>'WORKING WHOLESALE GRID'!DA17-('WORKING WHOLESALE GRID'!DA17*'READ THIS FIRST'!$F$3)</f>
        <v>3.9933937216420619</v>
      </c>
      <c r="ES145" s="63">
        <f>'WORKING WHOLESALE GRID'!DB17-('WORKING WHOLESALE GRID'!DB17*'READ THIS FIRST'!$F$3)</f>
        <v>1.1214625249369945</v>
      </c>
      <c r="ET145" s="63">
        <f>'WORKING WHOLESALE GRID'!DC17-('WORKING WHOLESALE GRID'!DC17*'READ THIS FIRST'!$F$3)</f>
        <v>1.4114764648519809</v>
      </c>
      <c r="EU145" s="63">
        <f>'WORKING WHOLESALE GRID'!DD17-('WORKING WHOLESALE GRID'!DD17*'READ THIS FIRST'!$F$3)</f>
        <v>1.7083626550589228</v>
      </c>
      <c r="EV145" s="63">
        <f>'WORKING WHOLESALE GRID'!DE17-('WORKING WHOLESALE GRID'!DE17*'READ THIS FIRST'!$F$3)</f>
        <v>2.0080511096398515</v>
      </c>
      <c r="EW145" s="63">
        <f>'WORKING WHOLESALE GRID'!DF17-('WORKING WHOLESALE GRID'!DF17*'READ THIS FIRST'!$F$3)</f>
        <v>1.5614764648519808</v>
      </c>
      <c r="EX145" s="63"/>
      <c r="EY145" s="63">
        <f>'WORKING WHOLESALE GRID'!DH17-('WORKING WHOLESALE GRID'!DH17*'READ THIS FIRST'!$F$3)</f>
        <v>1.4114764648519809</v>
      </c>
      <c r="EZ145" s="63">
        <f>'WORKING WHOLESALE GRID'!DI17-('WORKING WHOLESALE GRID'!DI17*'READ THIS FIRST'!$F$3)</f>
        <v>1.7083626550589228</v>
      </c>
      <c r="FA145" s="63">
        <f>'WORKING WHOLESALE GRID'!DJ17-('WORKING WHOLESALE GRID'!DJ17*'READ THIS FIRST'!$F$3)</f>
        <v>2.0080511096398515</v>
      </c>
      <c r="FB145" s="63">
        <f>'WORKING WHOLESALE GRID'!DK17-('WORKING WHOLESALE GRID'!DK17*'READ THIS FIRST'!$F$3)</f>
        <v>2.3105418285947659</v>
      </c>
      <c r="FC145" s="63">
        <f>'WORKING WHOLESALE GRID'!DL17-('WORKING WHOLESALE GRID'!DL17*'READ THIS FIRST'!$F$3)</f>
        <v>2.1083626550589227</v>
      </c>
      <c r="FD145" s="63">
        <f>'WORKING WHOLESALE GRID'!DM17-('WORKING WHOLESALE GRID'!DM17*'READ THIS FIRST'!$F$3)</f>
        <v>1.7083626550589228</v>
      </c>
      <c r="FE145" s="63">
        <f>'WORKING WHOLESALE GRID'!DN17-('WORKING WHOLESALE GRID'!DN17*'READ THIS FIRST'!$F$3)</f>
        <v>2.0080511096398515</v>
      </c>
      <c r="FF145" s="63">
        <f>'WORKING WHOLESALE GRID'!DO17-('WORKING WHOLESALE GRID'!DO17*'READ THIS FIRST'!$F$3)</f>
        <v>2.3105418285947659</v>
      </c>
      <c r="FG145" s="63">
        <f>'WORKING WHOLESALE GRID'!DP17-('WORKING WHOLESALE GRID'!DP17*'READ THIS FIRST'!$F$3)</f>
        <v>2.6158348119236701</v>
      </c>
      <c r="FH145" s="63">
        <f>'WORKING WHOLESALE GRID'!DQ17-('WORKING WHOLESALE GRID'!DQ17*'READ THIS FIRST'!$F$3)</f>
        <v>2.4080511096398514</v>
      </c>
      <c r="FI145" s="63">
        <f>'WORKING WHOLESALE GRID'!DR17-('WORKING WHOLESALE GRID'!DR17*'READ THIS FIRST'!$F$3)</f>
        <v>2.0080511096398515</v>
      </c>
      <c r="FJ145" s="63">
        <f>'WORKING WHOLESALE GRID'!DS17-('WORKING WHOLESALE GRID'!DS17*'READ THIS FIRST'!$F$3)</f>
        <v>2.3105418285947659</v>
      </c>
      <c r="FK145" s="63">
        <f>'WORKING WHOLESALE GRID'!DT17-('WORKING WHOLESALE GRID'!DT17*'READ THIS FIRST'!$F$3)</f>
        <v>2.6158348119236701</v>
      </c>
      <c r="FL145" s="63">
        <f>'WORKING WHOLESALE GRID'!DU17-('WORKING WHOLESALE GRID'!DU17*'READ THIS FIRST'!$F$3)</f>
        <v>2.9197409521695281</v>
      </c>
      <c r="FM145" s="63">
        <f>'WORKING WHOLESALE GRID'!DV17-('WORKING WHOLESALE GRID'!DV17*'READ THIS FIRST'!$F$3)</f>
        <v>2.7105418285947658</v>
      </c>
      <c r="FN145" s="63">
        <f>'WORKING WHOLESALE GRID'!DW17-('WORKING WHOLESALE GRID'!DW17*'READ THIS FIRST'!$F$3)</f>
        <v>2.3105418285947659</v>
      </c>
      <c r="FO145" s="63">
        <f>'WORKING WHOLESALE GRID'!DX17-('WORKING WHOLESALE GRID'!DX17*'READ THIS FIRST'!$F$3)</f>
        <v>2.6158348119236701</v>
      </c>
      <c r="FP145" s="63">
        <f>'WORKING WHOLESALE GRID'!DY17-('WORKING WHOLESALE GRID'!DY17*'READ THIS FIRST'!$F$3)</f>
        <v>2.9197409521695281</v>
      </c>
      <c r="FQ145" s="63">
        <f>'WORKING WHOLESALE GRID'!DZ17-('WORKING WHOLESALE GRID'!DZ17*'READ THIS FIRST'!$F$3)</f>
        <v>3.2306186106565624</v>
      </c>
      <c r="FR145" s="63">
        <f>'WORKING WHOLESALE GRID'!EA17-('WORKING WHOLESALE GRID'!EA17*'READ THIS FIRST'!$F$3)</f>
        <v>3.01583481192367</v>
      </c>
      <c r="FS145" s="63">
        <f>'WORKING WHOLESALE GRID'!EB17-('WORKING WHOLESALE GRID'!EB17*'READ THIS FIRST'!$F$3)</f>
        <v>2.6158348119236701</v>
      </c>
      <c r="FT145" s="63">
        <f>'WORKING WHOLESALE GRID'!EC17-('WORKING WHOLESALE GRID'!EC17*'READ THIS FIRST'!$F$3)</f>
        <v>2.9197409521695281</v>
      </c>
      <c r="FU145" s="63">
        <f>'WORKING WHOLESALE GRID'!ED17-('WORKING WHOLESALE GRID'!ED17*'READ THIS FIRST'!$F$3)</f>
        <v>3.2306186106565624</v>
      </c>
      <c r="FV145" s="63">
        <f>'WORKING WHOLESALE GRID'!EE17-('WORKING WHOLESALE GRID'!EE17*'READ THIS FIRST'!$F$3)</f>
        <v>3.5060921245629615</v>
      </c>
      <c r="FW145" s="63">
        <f>'WORKING WHOLESALE GRID'!EF17-('WORKING WHOLESALE GRID'!EF17*'READ THIS FIRST'!$F$3)</f>
        <v>3.3197409521695285</v>
      </c>
      <c r="FX145" s="63">
        <f>'WORKING WHOLESALE GRID'!EG17-('WORKING WHOLESALE GRID'!EG17*'READ THIS FIRST'!$F$3)</f>
        <v>2.9197409521695281</v>
      </c>
      <c r="FY145" s="63">
        <f>'WORKING WHOLESALE GRID'!EH17-('WORKING WHOLESALE GRID'!EH17*'READ THIS FIRST'!$F$3)</f>
        <v>3.2306186106565624</v>
      </c>
      <c r="FZ145" s="63">
        <f>'WORKING WHOLESALE GRID'!EI17-('WORKING WHOLESALE GRID'!EI17*'READ THIS FIRST'!$F$3)</f>
        <v>3.5060921245629615</v>
      </c>
      <c r="GA145" s="63">
        <f>'WORKING WHOLESALE GRID'!EJ17-('WORKING WHOLESALE GRID'!EJ17*'READ THIS FIRST'!$F$3)</f>
        <v>3.7840091572193599</v>
      </c>
      <c r="GB145" s="63">
        <f>'WORKING WHOLESALE GRID'!EK17-('WORKING WHOLESALE GRID'!EK17*'READ THIS FIRST'!$F$3)</f>
        <v>3.6306186106565628</v>
      </c>
      <c r="GC145" s="63">
        <f>'WORKING WHOLESALE GRID'!EL17-('WORKING WHOLESALE GRID'!EL17*'READ THIS FIRST'!$F$3)</f>
        <v>3.2306186106565624</v>
      </c>
      <c r="GD145" s="63">
        <f>'WORKING WHOLESALE GRID'!EM17-('WORKING WHOLESALE GRID'!EM17*'READ THIS FIRST'!$F$3)</f>
        <v>3.5060921245629615</v>
      </c>
      <c r="GE145" s="63">
        <f>'WORKING WHOLESALE GRID'!EN17-('WORKING WHOLESALE GRID'!EN17*'READ THIS FIRST'!$F$3)</f>
        <v>3.7840091572193599</v>
      </c>
      <c r="GF145" s="63">
        <f>'WORKING WHOLESALE GRID'!EO17-('WORKING WHOLESALE GRID'!EO17*'READ THIS FIRST'!$F$3)</f>
        <v>4.0643697086257582</v>
      </c>
      <c r="GG145" s="63">
        <f>'WORKING WHOLESALE GRID'!EP17-('WORKING WHOLESALE GRID'!EP17*'READ THIS FIRST'!$F$3)</f>
        <v>3.9060921245629614</v>
      </c>
      <c r="GH145" s="63">
        <f>'WORKING WHOLESALE GRID'!EQ17-('WORKING WHOLESALE GRID'!EQ17*'READ THIS FIRST'!$F$3)</f>
        <v>3.5060921245629615</v>
      </c>
      <c r="GI145" s="63">
        <f>'WORKING WHOLESALE GRID'!ER17-('WORKING WHOLESALE GRID'!ER17*'READ THIS FIRST'!$F$3)</f>
        <v>3.7840091572193599</v>
      </c>
      <c r="GJ145" s="63">
        <f>'WORKING WHOLESALE GRID'!ES17-('WORKING WHOLESALE GRID'!ES17*'READ THIS FIRST'!$F$3)</f>
        <v>4.0643697086257582</v>
      </c>
      <c r="GK145" s="63">
        <f>'WORKING WHOLESALE GRID'!ET17-('WORKING WHOLESALE GRID'!ET17*'READ THIS FIRST'!$F$3)</f>
        <v>4.3471737787821549</v>
      </c>
      <c r="GL145" s="63">
        <f>'WORKING WHOLESALE GRID'!EU17-('WORKING WHOLESALE GRID'!EU17*'READ THIS FIRST'!$F$3)</f>
        <v>4.184009157219359</v>
      </c>
      <c r="GM145" s="63">
        <f>'WORKING WHOLESALE GRID'!EV17-('WORKING WHOLESALE GRID'!EV17*'READ THIS FIRST'!$F$3)</f>
        <v>3.7840091572193599</v>
      </c>
      <c r="GN145" s="63">
        <f>'WORKING WHOLESALE GRID'!EW17-('WORKING WHOLESALE GRID'!EW17*'READ THIS FIRST'!$F$3)</f>
        <v>4.0643697086257582</v>
      </c>
      <c r="GO145" s="63">
        <f>'WORKING WHOLESALE GRID'!EX17-('WORKING WHOLESALE GRID'!EX17*'READ THIS FIRST'!$F$3)</f>
        <v>4.3471737787821549</v>
      </c>
      <c r="GP145" s="63"/>
      <c r="GQ145" s="63">
        <f>'WORKING WHOLESALE GRID'!EZ17-('WORKING WHOLESALE GRID'!EZ17*'READ THIS FIRST'!$F$3)</f>
        <v>4.4643697086257585</v>
      </c>
      <c r="GR145" s="63">
        <f>'WORKING WHOLESALE GRID'!FA17-('WORKING WHOLESALE GRID'!FA17*'READ THIS FIRST'!$F$3)</f>
        <v>1.5536704210356667</v>
      </c>
      <c r="GS145" s="63">
        <f>'WORKING WHOLESALE GRID'!FB17-('WORKING WHOLESALE GRID'!FB17*'READ THIS FIRST'!$F$3)</f>
        <v>1.9041043672414202</v>
      </c>
      <c r="GT145" s="63">
        <f>'WORKING WHOLESALE GRID'!FC17-('WORKING WHOLESALE GRID'!FC17*'READ THIS FIRST'!$F$3)</f>
        <v>2.2604869577167461</v>
      </c>
      <c r="GU145" s="63">
        <f>'WORKING WHOLESALE GRID'!FD17-('WORKING WHOLESALE GRID'!FD17*'READ THIS FIRST'!$F$3)</f>
        <v>2.620223551722427</v>
      </c>
      <c r="GV145" s="63">
        <f>'WORKING WHOLESALE GRID'!FE17-('WORKING WHOLESALE GRID'!FE17*'READ THIS FIRST'!$F$3)</f>
        <v>2.70410436724142</v>
      </c>
      <c r="GW145" s="63"/>
      <c r="GX145" s="63">
        <f>'WORKING WHOLESALE GRID'!FG17-('WORKING WHOLESALE GRID'!FG17*'READ THIS FIRST'!$F$3)</f>
        <v>1.9041043672414202</v>
      </c>
      <c r="GY145" s="63">
        <f>'WORKING WHOLESALE GRID'!FH17-('WORKING WHOLESALE GRID'!FH17*'READ THIS FIRST'!$F$3)</f>
        <v>2.2604869577167461</v>
      </c>
      <c r="GZ145" s="63">
        <f>'WORKING WHOLESALE GRID'!FI17-('WORKING WHOLESALE GRID'!FI17*'READ THIS FIRST'!$F$3)</f>
        <v>2.620223551722427</v>
      </c>
      <c r="HA145" s="63">
        <f>'WORKING WHOLESALE GRID'!FJ17-('WORKING WHOLESALE GRID'!FJ17*'READ THIS FIRST'!$F$3)</f>
        <v>2.9833141492584598</v>
      </c>
      <c r="HB145" s="63">
        <f>'WORKING WHOLESALE GRID'!FK17-('WORKING WHOLESALE GRID'!FK17*'READ THIS FIRST'!$F$3)</f>
        <v>3.0604869577167459</v>
      </c>
      <c r="HC145" s="63">
        <f>'WORKING WHOLESALE GRID'!FL17-('WORKING WHOLESALE GRID'!FL17*'READ THIS FIRST'!$F$3)</f>
        <v>2.2604869577167461</v>
      </c>
      <c r="HD145" s="63">
        <f>'WORKING WHOLESALE GRID'!FM17-('WORKING WHOLESALE GRID'!FM17*'READ THIS FIRST'!$F$3)</f>
        <v>2.620223551722427</v>
      </c>
      <c r="HE145" s="63">
        <f>'WORKING WHOLESALE GRID'!FN17-('WORKING WHOLESALE GRID'!FN17*'READ THIS FIRST'!$F$3)</f>
        <v>2.9833141492584598</v>
      </c>
      <c r="HF145" s="63">
        <f>'WORKING WHOLESALE GRID'!FO17-('WORKING WHOLESALE GRID'!FO17*'READ THIS FIRST'!$F$3)</f>
        <v>3.3471008256651604</v>
      </c>
      <c r="HG145" s="63">
        <f>'WORKING WHOLESALE GRID'!FP17-('WORKING WHOLESALE GRID'!FP17*'READ THIS FIRST'!$F$3)</f>
        <v>3.4202235517224269</v>
      </c>
      <c r="HH145" s="63">
        <f>'WORKING WHOLESALE GRID'!FQ17-('WORKING WHOLESALE GRID'!FQ17*'READ THIS FIRST'!$F$3)</f>
        <v>2.620223551722427</v>
      </c>
      <c r="HI145" s="63">
        <f>'WORKING WHOLESALE GRID'!FR17-('WORKING WHOLESALE GRID'!FR17*'READ THIS FIRST'!$F$3)</f>
        <v>2.9833141492584598</v>
      </c>
      <c r="HJ145" s="63">
        <f>'WORKING WHOLESALE GRID'!FS17-('WORKING WHOLESALE GRID'!FS17*'READ THIS FIRST'!$F$3)</f>
        <v>3.3471008256651604</v>
      </c>
      <c r="HK145" s="63">
        <f>'WORKING WHOLESALE GRID'!FT17-('WORKING WHOLESALE GRID'!FT17*'READ THIS FIRST'!$F$3)</f>
        <v>3.7168867734778086</v>
      </c>
      <c r="HL145" s="63">
        <f>'WORKING WHOLESALE GRID'!FU17-('WORKING WHOLESALE GRID'!FU17*'READ THIS FIRST'!$F$3)</f>
        <v>3.7833141492584601</v>
      </c>
      <c r="HM145" s="63">
        <f>'WORKING WHOLESALE GRID'!FV17-('WORKING WHOLESALE GRID'!FV17*'READ THIS FIRST'!$F$3)</f>
        <v>2.9833141492584598</v>
      </c>
      <c r="HN145" s="63">
        <f>'WORKING WHOLESALE GRID'!FW17-('WORKING WHOLESALE GRID'!FW17*'READ THIS FIRST'!$F$3)</f>
        <v>3.3471008256651604</v>
      </c>
      <c r="HO145" s="63">
        <f>'WORKING WHOLESALE GRID'!FX17-('WORKING WHOLESALE GRID'!FX17*'READ THIS FIRST'!$F$3)</f>
        <v>3.7168867734778086</v>
      </c>
      <c r="HP145" s="63">
        <f>'WORKING WHOLESALE GRID'!FY17-('WORKING WHOLESALE GRID'!FY17*'READ THIS FIRST'!$F$3)</f>
        <v>4.0873434865929372</v>
      </c>
      <c r="HQ145" s="63">
        <f>'WORKING WHOLESALE GRID'!FZ17-('WORKING WHOLESALE GRID'!FZ17*'READ THIS FIRST'!$F$3)</f>
        <v>4.1471008256651603</v>
      </c>
      <c r="HR145" s="63">
        <f>'WORKING WHOLESALE GRID'!GA17-('WORKING WHOLESALE GRID'!GA17*'READ THIS FIRST'!$F$3)</f>
        <v>3.3471008256651604</v>
      </c>
      <c r="HS145" s="63">
        <f>'WORKING WHOLESALE GRID'!GB17-('WORKING WHOLESALE GRID'!GB17*'READ THIS FIRST'!$F$3)</f>
        <v>3.7168867734778086</v>
      </c>
      <c r="HT145" s="63">
        <f>'WORKING WHOLESALE GRID'!GC17-('WORKING WHOLESALE GRID'!GC17*'READ THIS FIRST'!$F$3)</f>
        <v>4.0873434865929372</v>
      </c>
      <c r="HU145" s="63">
        <f>'WORKING WHOLESALE GRID'!GD17-('WORKING WHOLESALE GRID'!GD17*'READ THIS FIRST'!$F$3)</f>
        <v>4.3762129098963811</v>
      </c>
      <c r="HV145" s="63">
        <f>'WORKING WHOLESALE GRID'!GE17-('WORKING WHOLESALE GRID'!GE17*'READ THIS FIRST'!$F$3)</f>
        <v>4.5168867734778084</v>
      </c>
      <c r="HW145" s="63">
        <f>'WORKING WHOLESALE GRID'!GF17-('WORKING WHOLESALE GRID'!GF17*'READ THIS FIRST'!$F$3)</f>
        <v>3.7168867734778086</v>
      </c>
      <c r="HX145" s="63">
        <f>'WORKING WHOLESALE GRID'!GG17-('WORKING WHOLESALE GRID'!GG17*'READ THIS FIRST'!$F$3)</f>
        <v>4.0873434865929372</v>
      </c>
      <c r="HY145" s="63">
        <f>'WORKING WHOLESALE GRID'!GH17-('WORKING WHOLESALE GRID'!GH17*'READ THIS FIRST'!$F$3)</f>
        <v>4.3762129098963811</v>
      </c>
      <c r="HZ145" s="63">
        <f>'WORKING WHOLESALE GRID'!GI17-('WORKING WHOLESALE GRID'!GI17*'READ THIS FIRST'!$F$3)</f>
        <v>4.6676136900185767</v>
      </c>
      <c r="IA145" s="63">
        <f>'WORKING WHOLESALE GRID'!GJ17-('WORKING WHOLESALE GRID'!GJ17*'READ THIS FIRST'!$F$3)</f>
        <v>4.8873434865929379</v>
      </c>
      <c r="IB145" s="63">
        <f>'WORKING WHOLESALE GRID'!GK17-('WORKING WHOLESALE GRID'!GK17*'READ THIS FIRST'!$F$3)</f>
        <v>4.0873434865929372</v>
      </c>
      <c r="IC145" s="63">
        <f>'WORKING WHOLESALE GRID'!GL17-('WORKING WHOLESALE GRID'!GL17*'READ THIS FIRST'!$F$3)</f>
        <v>4.3762129098963811</v>
      </c>
      <c r="ID145" s="63">
        <f>'WORKING WHOLESALE GRID'!GM17-('WORKING WHOLESALE GRID'!GM17*'READ THIS FIRST'!$F$3)</f>
        <v>4.6676136900185767</v>
      </c>
      <c r="IE145" s="63">
        <f>'WORKING WHOLESALE GRID'!GN17-('WORKING WHOLESALE GRID'!GN17*'READ THIS FIRST'!$F$3)</f>
        <v>4.9615458269595223</v>
      </c>
      <c r="IF145" s="63">
        <f>'WORKING WHOLESALE GRID'!GO17-('WORKING WHOLESALE GRID'!GO17*'READ THIS FIRST'!$F$3)</f>
        <v>5.1762129098963809</v>
      </c>
      <c r="IG145" s="63">
        <f>'WORKING WHOLESALE GRID'!GP17-('WORKING WHOLESALE GRID'!GP17*'READ THIS FIRST'!$F$3)</f>
        <v>4.3762129098963811</v>
      </c>
      <c r="IH145" s="63">
        <f>'WORKING WHOLESALE GRID'!GQ17-('WORKING WHOLESALE GRID'!GQ17*'READ THIS FIRST'!$F$3)</f>
        <v>4.6676136900185767</v>
      </c>
      <c r="II145" s="63">
        <f>'WORKING WHOLESALE GRID'!GR17-('WORKING WHOLESALE GRID'!GR17*'READ THIS FIRST'!$F$3)</f>
        <v>4.9615458269595223</v>
      </c>
      <c r="IJ145" s="63">
        <f>'WORKING WHOLESALE GRID'!GS17-('WORKING WHOLESALE GRID'!GS17*'READ THIS FIRST'!$F$3)</f>
        <v>5.2580093207192187</v>
      </c>
      <c r="IK145" s="63">
        <f>'WORKING WHOLESALE GRID'!GT17-('WORKING WHOLESALE GRID'!GT17*'READ THIS FIRST'!$F$3)</f>
        <v>5.4676136900185774</v>
      </c>
      <c r="IL145" s="63">
        <f>'WORKING WHOLESALE GRID'!GU17-('WORKING WHOLESALE GRID'!GU17*'READ THIS FIRST'!$F$3)</f>
        <v>4.6676136900185767</v>
      </c>
      <c r="IM145" s="63">
        <f>'WORKING WHOLESALE GRID'!GV17-('WORKING WHOLESALE GRID'!GV17*'READ THIS FIRST'!$F$3)</f>
        <v>4.9615458269595223</v>
      </c>
      <c r="IN145" s="63">
        <f>'WORKING WHOLESALE GRID'!GW17-('WORKING WHOLESALE GRID'!GW17*'READ THIS FIRST'!$F$3)</f>
        <v>5.2580093207192187</v>
      </c>
      <c r="IO145" s="63"/>
      <c r="IP145" s="63">
        <f>'WORKING WHOLESALE GRID'!GY17-('WORKING WHOLESALE GRID'!GY17*'READ THIS FIRST'!$F$3)</f>
        <v>5.761545826959523</v>
      </c>
      <c r="IQ145" s="63">
        <f>'WORKING WHOLESALE GRID'!GZ17-('WORKING WHOLESALE GRID'!GZ17*'READ THIS FIRST'!$F$3)</f>
        <v>2.6751329459726607</v>
      </c>
      <c r="IR145" s="63">
        <f>'WORKING WHOLESALE GRID'!HA17-('WORKING WHOLESALE GRID'!HA17*'READ THIS FIRST'!$F$3)</f>
        <v>3.315580832093401</v>
      </c>
      <c r="IS145" s="63">
        <f>'WORKING WHOLESALE GRID'!HB17-('WORKING WHOLESALE GRID'!HB17*'READ THIS FIRST'!$F$3)</f>
        <v>3.9688496127756681</v>
      </c>
      <c r="IT145" s="63">
        <f>'WORKING WHOLESALE GRID'!HC17-('WORKING WHOLESALE GRID'!HC17*'READ THIS FIRST'!$F$3)</f>
        <v>4.6282746613622772</v>
      </c>
      <c r="IU145" s="63">
        <f>'WORKING WHOLESALE GRID'!HD17-('WORKING WHOLESALE GRID'!HD17*'READ THIS FIRST'!$F$3)</f>
        <v>4.5155808320934003</v>
      </c>
      <c r="IV145" s="63"/>
      <c r="IW145" s="63">
        <f>'WORKING WHOLESALE GRID'!HF17-('WORKING WHOLESALE GRID'!HF17*'READ THIS FIRST'!$F$3)</f>
        <v>3.315580832093401</v>
      </c>
      <c r="IX145" s="63">
        <f>'WORKING WHOLESALE GRID'!HG17-('WORKING WHOLESALE GRID'!HG17*'READ THIS FIRST'!$F$3)</f>
        <v>3.9688496127756681</v>
      </c>
      <c r="IY145" s="63">
        <f>'WORKING WHOLESALE GRID'!HH17-('WORKING WHOLESALE GRID'!HH17*'READ THIS FIRST'!$F$3)</f>
        <v>4.6282746613622772</v>
      </c>
      <c r="IZ145" s="63">
        <f>'WORKING WHOLESALE GRID'!HI17-('WORKING WHOLESALE GRID'!HI17*'READ THIS FIRST'!$F$3)</f>
        <v>5.2938559778532257</v>
      </c>
      <c r="JA145" s="63">
        <f>'WORKING WHOLESALE GRID'!HJ17-('WORKING WHOLESALE GRID'!HJ17*'READ THIS FIRST'!$F$3)</f>
        <v>5.1688496127756682</v>
      </c>
      <c r="JB145" s="63">
        <f>'WORKING WHOLESALE GRID'!HK17-('WORKING WHOLESALE GRID'!HK17*'READ THIS FIRST'!$F$3)</f>
        <v>3.9688496127756681</v>
      </c>
      <c r="JC145" s="63">
        <f>'WORKING WHOLESALE GRID'!HL17-('WORKING WHOLESALE GRID'!HL17*'READ THIS FIRST'!$F$3)</f>
        <v>4.6282746613622772</v>
      </c>
      <c r="JD145" s="63">
        <f>'WORKING WHOLESALE GRID'!HM17-('WORKING WHOLESALE GRID'!HM17*'READ THIS FIRST'!$F$3)</f>
        <v>5.2938559778532257</v>
      </c>
      <c r="JE145" s="63">
        <f>'WORKING WHOLESALE GRID'!HN17-('WORKING WHOLESALE GRID'!HN17*'READ THIS FIRST'!$F$3)</f>
        <v>5.9629356375888314</v>
      </c>
      <c r="JF145" s="63">
        <f>'WORKING WHOLESALE GRID'!HO17-('WORKING WHOLESALE GRID'!HO17*'READ THIS FIRST'!$F$3)</f>
        <v>5.8282746613622773</v>
      </c>
      <c r="JG145" s="63">
        <f>'WORKING WHOLESALE GRID'!HP17-('WORKING WHOLESALE GRID'!HP17*'READ THIS FIRST'!$F$3)</f>
        <v>4.6282746613622772</v>
      </c>
      <c r="JH145" s="63">
        <f>'WORKING WHOLESALE GRID'!HQ17-('WORKING WHOLESALE GRID'!HQ17*'READ THIS FIRST'!$F$3)</f>
        <v>5.2938559778532257</v>
      </c>
      <c r="JI145" s="63">
        <f>'WORKING WHOLESALE GRID'!HR17-('WORKING WHOLESALE GRID'!HR17*'READ THIS FIRST'!$F$3)</f>
        <v>5.9629356375888314</v>
      </c>
      <c r="JJ145" s="63">
        <f>'WORKING WHOLESALE GRID'!HS17-('WORKING WHOLESALE GRID'!HS17*'READ THIS FIRST'!$F$3)</f>
        <v>6.6366277256473385</v>
      </c>
      <c r="JK145" s="63">
        <f>'WORKING WHOLESALE GRID'!HT17-('WORKING WHOLESALE GRID'!HT17*'READ THIS FIRST'!$F$3)</f>
        <v>6.4938559778532259</v>
      </c>
      <c r="JL145" s="63">
        <f>'WORKING WHOLESALE GRID'!HU17-('WORKING WHOLESALE GRID'!HU17*'READ THIS FIRST'!$F$3)</f>
        <v>5.2938559778532257</v>
      </c>
      <c r="JM145" s="63">
        <f>'WORKING WHOLESALE GRID'!HV17-('WORKING WHOLESALE GRID'!HV17*'READ THIS FIRST'!$F$3)</f>
        <v>5.9629356375888314</v>
      </c>
      <c r="JN145" s="63">
        <f>'WORKING WHOLESALE GRID'!HW17-('WORKING WHOLESALE GRID'!HW17*'READ THIS FIRST'!$F$3)</f>
        <v>6.6366277256473385</v>
      </c>
      <c r="JO145" s="63">
        <f>'WORKING WHOLESALE GRID'!HX17-('WORKING WHOLESALE GRID'!HX17*'READ THIS FIRST'!$F$3)</f>
        <v>7.3179620972494988</v>
      </c>
      <c r="JP145" s="63">
        <f>'WORKING WHOLESALE GRID'!HY17-('WORKING WHOLESALE GRID'!HY17*'READ THIS FIRST'!$F$3)</f>
        <v>7.1629356375888324</v>
      </c>
      <c r="JQ145" s="63">
        <f>'WORKING WHOLESALE GRID'!HZ17-('WORKING WHOLESALE GRID'!HZ17*'READ THIS FIRST'!$F$3)</f>
        <v>5.9629356375888314</v>
      </c>
      <c r="JR145" s="63">
        <f>'WORKING WHOLESALE GRID'!IA17-('WORKING WHOLESALE GRID'!IA17*'READ THIS FIRST'!$F$3)</f>
        <v>6.6366277256473385</v>
      </c>
      <c r="JS145" s="63">
        <f>'WORKING WHOLESALE GRID'!IB17-('WORKING WHOLESALE GRID'!IB17*'READ THIS FIRST'!$F$3)</f>
        <v>7.3179620972494988</v>
      </c>
      <c r="JT145" s="63">
        <f>'WORKING WHOLESALE GRID'!IC17-('WORKING WHOLESALE GRID'!IC17*'READ THIS FIRST'!$F$3)</f>
        <v>7.8823050344593417</v>
      </c>
      <c r="JU145" s="63">
        <f>'WORKING WHOLESALE GRID'!ID17-('WORKING WHOLESALE GRID'!ID17*'READ THIS FIRST'!$F$3)</f>
        <v>7.8366277256473387</v>
      </c>
      <c r="JV145" s="63">
        <f>'WORKING WHOLESALE GRID'!IE17-('WORKING WHOLESALE GRID'!IE17*'READ THIS FIRST'!$F$3)</f>
        <v>6.6366277256473385</v>
      </c>
      <c r="JW145" s="63">
        <f>'WORKING WHOLESALE GRID'!IF17-('WORKING WHOLESALE GRID'!IF17*'READ THIS FIRST'!$F$3)</f>
        <v>7.3179620972494988</v>
      </c>
      <c r="JX145" s="63">
        <f>'WORKING WHOLESALE GRID'!IG17-('WORKING WHOLESALE GRID'!IG17*'READ THIS FIRST'!$F$3)</f>
        <v>7.8823050344593417</v>
      </c>
      <c r="JY145" s="63">
        <f>'WORKING WHOLESALE GRID'!IH17-('WORKING WHOLESALE GRID'!IH17*'READ THIS FIRST'!$F$3)</f>
        <v>8.4516228472379371</v>
      </c>
      <c r="JZ145" s="63">
        <f>'WORKING WHOLESALE GRID'!II17-('WORKING WHOLESALE GRID'!II17*'READ THIS FIRST'!$F$3)</f>
        <v>8.517962097249498</v>
      </c>
      <c r="KA145" s="63">
        <f>'WORKING WHOLESALE GRID'!IJ17-('WORKING WHOLESALE GRID'!IJ17*'READ THIS FIRST'!$F$3)</f>
        <v>7.3179620972494988</v>
      </c>
      <c r="KB145" s="63">
        <f>'WORKING WHOLESALE GRID'!IK17-('WORKING WHOLESALE GRID'!IK17*'READ THIS FIRST'!$F$3)</f>
        <v>7.8823050344593417</v>
      </c>
      <c r="KC145" s="63">
        <f>'WORKING WHOLESALE GRID'!IL17-('WORKING WHOLESALE GRID'!IL17*'READ THIS FIRST'!$F$3)</f>
        <v>8.4516228472379371</v>
      </c>
      <c r="KD145" s="63">
        <f>'WORKING WHOLESALE GRID'!IM17-('WORKING WHOLESALE GRID'!IM17*'READ THIS FIRST'!$F$3)</f>
        <v>9.0259155355852823</v>
      </c>
      <c r="KE145" s="63">
        <f>'WORKING WHOLESALE GRID'!IN17-('WORKING WHOLESALE GRID'!IN17*'READ THIS FIRST'!$F$3)</f>
        <v>9.0823050344593419</v>
      </c>
      <c r="KF145" s="63">
        <f>'WORKING WHOLESALE GRID'!IO17-('WORKING WHOLESALE GRID'!IO17*'READ THIS FIRST'!$F$3)</f>
        <v>7.8823050344593417</v>
      </c>
      <c r="KG145" s="63">
        <f>'WORKING WHOLESALE GRID'!IP17-('WORKING WHOLESALE GRID'!IP17*'READ THIS FIRST'!$F$3)</f>
        <v>8.4516228472379371</v>
      </c>
      <c r="KH145" s="63">
        <f>'WORKING WHOLESALE GRID'!IQ17-('WORKING WHOLESALE GRID'!IQ17*'READ THIS FIRST'!$F$3)</f>
        <v>9.0259155355852823</v>
      </c>
      <c r="KI145" s="63">
        <f>'WORKING WHOLESALE GRID'!IR17-('WORKING WHOLESALE GRID'!IR17*'READ THIS FIRST'!$F$3)</f>
        <v>9.6051830995013781</v>
      </c>
      <c r="KJ145" s="63">
        <f>'WORKING WHOLESALE GRID'!IS17-('WORKING WHOLESALE GRID'!IS17*'READ THIS FIRST'!$F$3)</f>
        <v>9.6516228472379382</v>
      </c>
      <c r="KK145" s="63">
        <f>'WORKING WHOLESALE GRID'!IT17-('WORKING WHOLESALE GRID'!IT17*'READ THIS FIRST'!$F$3)</f>
        <v>8.4516228472379371</v>
      </c>
      <c r="KL145" s="63">
        <f>'WORKING WHOLESALE GRID'!IU17-('WORKING WHOLESALE GRID'!IU17*'READ THIS FIRST'!$F$3)</f>
        <v>9.0259155355852823</v>
      </c>
      <c r="KM145" s="63">
        <f>'WORKING WHOLESALE GRID'!IV17-('WORKING WHOLESALE GRID'!IV17*'READ THIS FIRST'!$F$3)</f>
        <v>9.6051830995013781</v>
      </c>
      <c r="KN145" s="63"/>
      <c r="KO145" s="63">
        <f>'WORKING WHOLESALE GRID'!IX17-('WORKING WHOLESALE GRID'!IX17*'READ THIS FIRST'!$F$3)</f>
        <v>10.225915535585283</v>
      </c>
      <c r="KP145" s="23"/>
      <c r="KQ145" s="23"/>
      <c r="KR145" s="23"/>
      <c r="KS145" s="3">
        <v>0.25</v>
      </c>
      <c r="KT145" s="3">
        <v>0.33333333333333337</v>
      </c>
      <c r="KU145" s="3">
        <v>0.66666666666666674</v>
      </c>
      <c r="KV145" s="3">
        <v>1.3333333333333335</v>
      </c>
      <c r="KW145" s="3">
        <v>2</v>
      </c>
    </row>
    <row r="146" spans="2:309" s="6" customFormat="1" ht="14.5" hidden="1" customHeight="1" x14ac:dyDescent="0.35">
      <c r="B146" s="557"/>
      <c r="C146" s="34">
        <v>10000</v>
      </c>
      <c r="D146" s="35"/>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63">
        <f>'WORKING WHOLESALE GRID'!D18-('WORKING WHOLESALE GRID'!D18*'READ THIS FIRST'!$F$3)</f>
        <v>0.91952983127441423</v>
      </c>
      <c r="AV146" s="63">
        <f>'WORKING WHOLESALE GRID'!E18-('WORKING WHOLESALE GRID'!E18*'READ THIS FIRST'!$F$3)</f>
        <v>1.1775591752109373</v>
      </c>
      <c r="AW146" s="63">
        <f>'WORKING WHOLESALE GRID'!F18-('WORKING WHOLESALE GRID'!F18*'READ THIS FIRST'!$F$3)</f>
        <v>1.4340457934033202</v>
      </c>
      <c r="AX146" s="63">
        <f>'WORKING WHOLESALE GRID'!G18-('WORKING WHOLESALE GRID'!G18*'READ THIS FIRST'!$F$3)</f>
        <v>1.6969789740312495</v>
      </c>
      <c r="AY146" s="63">
        <f>'WORKING WHOLESALE GRID'!H18-('WORKING WHOLESALE GRID'!H18*'READ THIS FIRST'!$F$3)</f>
        <v>1.2775591752109374</v>
      </c>
      <c r="AZ146" s="63"/>
      <c r="BA146" s="63">
        <f>'WORKING WHOLESALE GRID'!J18-('WORKING WHOLESALE GRID'!J18*'READ THIS FIRST'!$F$3)</f>
        <v>1.1775591752109373</v>
      </c>
      <c r="BB146" s="63">
        <f>'WORKING WHOLESALE GRID'!K18-('WORKING WHOLESALE GRID'!K18*'READ THIS FIRST'!$F$3)</f>
        <v>1.4340457934033202</v>
      </c>
      <c r="BC146" s="63">
        <f>'WORKING WHOLESALE GRID'!L18-('WORKING WHOLESALE GRID'!L18*'READ THIS FIRST'!$F$3)</f>
        <v>1.6969789740312495</v>
      </c>
      <c r="BD146" s="63">
        <f>'WORKING WHOLESALE GRID'!M18-('WORKING WHOLESALE GRID'!M18*'READ THIS FIRST'!$F$3)</f>
        <v>1.962373745266601</v>
      </c>
      <c r="BE146" s="63">
        <f>'WORKING WHOLESALE GRID'!N18-('WORKING WHOLESALE GRID'!N18*'READ THIS FIRST'!$F$3)</f>
        <v>1.5340457934033203</v>
      </c>
      <c r="BF146" s="63">
        <f>'WORKING WHOLESALE GRID'!O18-('WORKING WHOLESALE GRID'!O18*'READ THIS FIRST'!$F$3)</f>
        <v>1.4340457934033202</v>
      </c>
      <c r="BG146" s="63">
        <f>'WORKING WHOLESALE GRID'!P18-('WORKING WHOLESALE GRID'!P18*'READ THIS FIRST'!$F$3)</f>
        <v>1.6969789740312495</v>
      </c>
      <c r="BH146" s="63">
        <f>'WORKING WHOLESALE GRID'!Q18-('WORKING WHOLESALE GRID'!Q18*'READ THIS FIRST'!$F$3)</f>
        <v>1.962373745266601</v>
      </c>
      <c r="BI146" s="63">
        <f>'WORKING WHOLESALE GRID'!R18-('WORKING WHOLESALE GRID'!R18*'READ THIS FIRST'!$F$3)</f>
        <v>2.2261677571874996</v>
      </c>
      <c r="BJ146" s="63">
        <f>'WORKING WHOLESALE GRID'!S18-('WORKING WHOLESALE GRID'!S18*'READ THIS FIRST'!$F$3)</f>
        <v>1.7969789740312494</v>
      </c>
      <c r="BK146" s="63">
        <f>'WORKING WHOLESALE GRID'!T18-('WORKING WHOLESALE GRID'!T18*'READ THIS FIRST'!$F$3)</f>
        <v>1.6969789740312495</v>
      </c>
      <c r="BL146" s="63">
        <f>'WORKING WHOLESALE GRID'!U18-('WORKING WHOLESALE GRID'!U18*'READ THIS FIRST'!$F$3)</f>
        <v>1.962373745266601</v>
      </c>
      <c r="BM146" s="63">
        <f>'WORKING WHOLESALE GRID'!V18-('WORKING WHOLESALE GRID'!V18*'READ THIS FIRST'!$F$3)</f>
        <v>2.2261677571874996</v>
      </c>
      <c r="BN146" s="63">
        <f>'WORKING WHOLESALE GRID'!W18-('WORKING WHOLESALE GRID'!W18*'READ THIS FIRST'!$F$3)</f>
        <v>2.4964663651142578</v>
      </c>
      <c r="BO146" s="63">
        <f>'WORKING WHOLESALE GRID'!X18-('WORKING WHOLESALE GRID'!X18*'READ THIS FIRST'!$F$3)</f>
        <v>2.0623737452666009</v>
      </c>
      <c r="BP146" s="63">
        <f>'WORKING WHOLESALE GRID'!Y18-('WORKING WHOLESALE GRID'!Y18*'READ THIS FIRST'!$F$3)</f>
        <v>1.962373745266601</v>
      </c>
      <c r="BQ146" s="63">
        <f>'WORKING WHOLESALE GRID'!Z18-('WORKING WHOLESALE GRID'!Z18*'READ THIS FIRST'!$F$3)</f>
        <v>2.2261677571874996</v>
      </c>
      <c r="BR146" s="63">
        <f>'WORKING WHOLESALE GRID'!AA18-('WORKING WHOLESALE GRID'!AA18*'READ THIS FIRST'!$F$3)</f>
        <v>2.4964663651142578</v>
      </c>
      <c r="BS146" s="63">
        <f>'WORKING WHOLESALE GRID'!AB18-('WORKING WHOLESALE GRID'!AB18*'READ THIS FIRST'!$F$3)</f>
        <v>2.769226563648437</v>
      </c>
      <c r="BT146" s="63">
        <f>'WORKING WHOLESALE GRID'!AC18-('WORKING WHOLESALE GRID'!AC18*'READ THIS FIRST'!$F$3)</f>
        <v>2.3261677571874992</v>
      </c>
      <c r="BU146" s="63">
        <f>'WORKING WHOLESALE GRID'!AD18-('WORKING WHOLESALE GRID'!AD18*'READ THIS FIRST'!$F$3)</f>
        <v>2.2261677571874996</v>
      </c>
      <c r="BV146" s="63">
        <f>'WORKING WHOLESALE GRID'!AE18-('WORKING WHOLESALE GRID'!AE18*'READ THIS FIRST'!$F$3)</f>
        <v>2.4964663651142578</v>
      </c>
      <c r="BW146" s="63">
        <f>'WORKING WHOLESALE GRID'!AF18-('WORKING WHOLESALE GRID'!AF18*'READ THIS FIRST'!$F$3)</f>
        <v>2.769226563648437</v>
      </c>
      <c r="BX146" s="63">
        <f>'WORKING WHOLESALE GRID'!AG18-('WORKING WHOLESALE GRID'!AG18*'READ THIS FIRST'!$F$3)</f>
        <v>2.9991512421621085</v>
      </c>
      <c r="BY146" s="63">
        <f>'WORKING WHOLESALE GRID'!AH18-('WORKING WHOLESALE GRID'!AH18*'READ THIS FIRST'!$F$3)</f>
        <v>2.5964663651142574</v>
      </c>
      <c r="BZ146" s="63">
        <f>'WORKING WHOLESALE GRID'!AI18-('WORKING WHOLESALE GRID'!AI18*'READ THIS FIRST'!$F$3)</f>
        <v>2.4964663651142578</v>
      </c>
      <c r="CA146" s="63">
        <f>'WORKING WHOLESALE GRID'!AJ18-('WORKING WHOLESALE GRID'!AJ18*'READ THIS FIRST'!$F$3)</f>
        <v>2.769226563648437</v>
      </c>
      <c r="CB146" s="63">
        <f>'WORKING WHOLESALE GRID'!AK18-('WORKING WHOLESALE GRID'!AK18*'READ THIS FIRST'!$F$3)</f>
        <v>2.9991512421621085</v>
      </c>
      <c r="CC146" s="63">
        <f>'WORKING WHOLESALE GRID'!AL18-('WORKING WHOLESALE GRID'!AL18*'READ THIS FIRST'!$F$3)</f>
        <v>3.2311121863007806</v>
      </c>
      <c r="CD146" s="63">
        <f>'WORKING WHOLESALE GRID'!AM18-('WORKING WHOLESALE GRID'!AM18*'READ THIS FIRST'!$F$3)</f>
        <v>2.8692265636484375</v>
      </c>
      <c r="CE146" s="63">
        <f>'WORKING WHOLESALE GRID'!AN18-('WORKING WHOLESALE GRID'!AN18*'READ THIS FIRST'!$F$3)</f>
        <v>2.769226563648437</v>
      </c>
      <c r="CF146" s="63">
        <f>'WORKING WHOLESALE GRID'!AO18-('WORKING WHOLESALE GRID'!AO18*'READ THIS FIRST'!$F$3)</f>
        <v>2.9991512421621085</v>
      </c>
      <c r="CG146" s="63">
        <f>'WORKING WHOLESALE GRID'!AP18-('WORKING WHOLESALE GRID'!AP18*'READ THIS FIRST'!$F$3)</f>
        <v>3.2311121863007806</v>
      </c>
      <c r="CH146" s="63">
        <f>'WORKING WHOLESALE GRID'!AQ18-('WORKING WHOLESALE GRID'!AQ18*'READ THIS FIRST'!$F$3)</f>
        <v>3.4651093960644523</v>
      </c>
      <c r="CI146" s="63">
        <f>'WORKING WHOLESALE GRID'!AR18-('WORKING WHOLESALE GRID'!AR18*'READ THIS FIRST'!$F$3)</f>
        <v>3.0991512421621081</v>
      </c>
      <c r="CJ146" s="63">
        <f>'WORKING WHOLESALE GRID'!AS18-('WORKING WHOLESALE GRID'!AS18*'READ THIS FIRST'!$F$3)</f>
        <v>2.9991512421621085</v>
      </c>
      <c r="CK146" s="63">
        <f>'WORKING WHOLESALE GRID'!AT18-('WORKING WHOLESALE GRID'!AT18*'READ THIS FIRST'!$F$3)</f>
        <v>3.2311121863007806</v>
      </c>
      <c r="CL146" s="63">
        <f>'WORKING WHOLESALE GRID'!AU18-('WORKING WHOLESALE GRID'!AU18*'READ THIS FIRST'!$F$3)</f>
        <v>3.4651093960644523</v>
      </c>
      <c r="CM146" s="63">
        <f>'WORKING WHOLESALE GRID'!AV18-('WORKING WHOLESALE GRID'!AV18*'READ THIS FIRST'!$F$3)</f>
        <v>3.7011428714531247</v>
      </c>
      <c r="CN146" s="63">
        <f>'WORKING WHOLESALE GRID'!AW18-('WORKING WHOLESALE GRID'!AW18*'READ THIS FIRST'!$F$3)</f>
        <v>3.3311121863007811</v>
      </c>
      <c r="CO146" s="63">
        <f>'WORKING WHOLESALE GRID'!AX18-('WORKING WHOLESALE GRID'!AX18*'READ THIS FIRST'!$F$3)</f>
        <v>3.2311121863007806</v>
      </c>
      <c r="CP146" s="63">
        <f>'WORKING WHOLESALE GRID'!AY18-('WORKING WHOLESALE GRID'!AY18*'READ THIS FIRST'!$F$3)</f>
        <v>3.4651093960644523</v>
      </c>
      <c r="CQ146" s="63">
        <f>'WORKING WHOLESALE GRID'!AZ18-('WORKING WHOLESALE GRID'!AZ18*'READ THIS FIRST'!$F$3)</f>
        <v>3.7011428714531247</v>
      </c>
      <c r="CR146" s="63"/>
      <c r="CS146" s="63">
        <f>'WORKING WHOLESALE GRID'!BB18-('WORKING WHOLESALE GRID'!BB18*'READ THIS FIRST'!$F$3)</f>
        <v>4.1651093960644525</v>
      </c>
      <c r="CT146" s="63">
        <f>'WORKING WHOLESALE GRID'!BC18-('WORKING WHOLESALE GRID'!BC18*'READ THIS FIRST'!$F$3)</f>
        <v>0.97058067986991992</v>
      </c>
      <c r="CU146" s="63">
        <f>'WORKING WHOLESALE GRID'!BD18-('WORKING WHOLESALE GRID'!BD18*'READ THIS FIRST'!$F$3)</f>
        <v>1.2347293884503929</v>
      </c>
      <c r="CV146" s="63">
        <f>'WORKING WHOLESALE GRID'!BE18-('WORKING WHOLESALE GRID'!BE18*'READ THIS FIRST'!$F$3)</f>
        <v>1.5001603485192501</v>
      </c>
      <c r="CW146" s="63">
        <f>'WORKING WHOLESALE GRID'!BF18-('WORKING WHOLESALE GRID'!BF18*'READ THIS FIRST'!$F$3)</f>
        <v>1.7707133270755628</v>
      </c>
      <c r="CX146" s="63">
        <f>'WORKING WHOLESALE GRID'!BG18-('WORKING WHOLESALE GRID'!BG18*'READ THIS FIRST'!$F$3)</f>
        <v>1.3347293884503926</v>
      </c>
      <c r="CY146" s="63"/>
      <c r="CZ146" s="63">
        <f>'WORKING WHOLESALE GRID'!BI18-('WORKING WHOLESALE GRID'!BI18*'READ THIS FIRST'!$F$3)</f>
        <v>1.2347293884503929</v>
      </c>
      <c r="DA146" s="63">
        <f>'WORKING WHOLESALE GRID'!BJ18-('WORKING WHOLESALE GRID'!BJ18*'READ THIS FIRST'!$F$3)</f>
        <v>1.5001603485192501</v>
      </c>
      <c r="DB146" s="63">
        <f>'WORKING WHOLESALE GRID'!BK18-('WORKING WHOLESALE GRID'!BK18*'READ THIS FIRST'!$F$3)</f>
        <v>1.7707133270755628</v>
      </c>
      <c r="DC146" s="63">
        <f>'WORKING WHOLESALE GRID'!BL18-('WORKING WHOLESALE GRID'!BL18*'READ THIS FIRST'!$F$3)</f>
        <v>2.0437980924310502</v>
      </c>
      <c r="DD146" s="63">
        <f>'WORKING WHOLESALE GRID'!BM18-('WORKING WHOLESALE GRID'!BM18*'READ THIS FIRST'!$F$3)</f>
        <v>1.6001603485192497</v>
      </c>
      <c r="DE146" s="63">
        <f>'WORKING WHOLESALE GRID'!BN18-('WORKING WHOLESALE GRID'!BN18*'READ THIS FIRST'!$F$3)</f>
        <v>1.5001603485192501</v>
      </c>
      <c r="DF146" s="63">
        <f>'WORKING WHOLESALE GRID'!BO18-('WORKING WHOLESALE GRID'!BO18*'READ THIS FIRST'!$F$3)</f>
        <v>1.7707133270755628</v>
      </c>
      <c r="DG146" s="63">
        <f>'WORKING WHOLESALE GRID'!BP18-('WORKING WHOLESALE GRID'!BP18*'READ THIS FIRST'!$F$3)</f>
        <v>2.0437980924310502</v>
      </c>
      <c r="DH146" s="63">
        <f>'WORKING WHOLESALE GRID'!BQ18-('WORKING WHOLESALE GRID'!BQ18*'READ THIS FIRST'!$F$3)</f>
        <v>2.3167741171364953</v>
      </c>
      <c r="DI146" s="63">
        <f>'WORKING WHOLESALE GRID'!BR18-('WORKING WHOLESALE GRID'!BR18*'READ THIS FIRST'!$F$3)</f>
        <v>1.8707133270755629</v>
      </c>
      <c r="DJ146" s="63">
        <f>'WORKING WHOLESALE GRID'!BS18-('WORKING WHOLESALE GRID'!BS18*'READ THIS FIRST'!$F$3)</f>
        <v>1.7707133270755628</v>
      </c>
      <c r="DK146" s="63">
        <f>'WORKING WHOLESALE GRID'!BT18-('WORKING WHOLESALE GRID'!BT18*'READ THIS FIRST'!$F$3)</f>
        <v>2.0437980924310502</v>
      </c>
      <c r="DL146" s="63">
        <f>'WORKING WHOLESALE GRID'!BU18-('WORKING WHOLESALE GRID'!BU18*'READ THIS FIRST'!$F$3)</f>
        <v>2.3167741171364953</v>
      </c>
      <c r="DM146" s="63">
        <f>'WORKING WHOLESALE GRID'!BV18-('WORKING WHOLESALE GRID'!BV18*'READ THIS FIRST'!$F$3)</f>
        <v>2.5935170039206357</v>
      </c>
      <c r="DN146" s="63">
        <f>'WORKING WHOLESALE GRID'!BW18-('WORKING WHOLESALE GRID'!BW18*'READ THIS FIRST'!$F$3)</f>
        <v>2.1437980924310502</v>
      </c>
      <c r="DO146" s="63">
        <f>'WORKING WHOLESALE GRID'!BX18-('WORKING WHOLESALE GRID'!BX18*'READ THIS FIRST'!$F$3)</f>
        <v>2.0437980924310502</v>
      </c>
      <c r="DP146" s="63">
        <f>'WORKING WHOLESALE GRID'!BY18-('WORKING WHOLESALE GRID'!BY18*'READ THIS FIRST'!$F$3)</f>
        <v>2.3167741171364953</v>
      </c>
      <c r="DQ146" s="63">
        <f>'WORKING WHOLESALE GRID'!BZ18-('WORKING WHOLESALE GRID'!BZ18*'READ THIS FIRST'!$F$3)</f>
        <v>2.5935170039206357</v>
      </c>
      <c r="DR146" s="63">
        <f>'WORKING WHOLESALE GRID'!CA18-('WORKING WHOLESALE GRID'!CA18*'READ THIS FIRST'!$F$3)</f>
        <v>2.8741779544147903</v>
      </c>
      <c r="DS146" s="63">
        <f>'WORKING WHOLESALE GRID'!CB18-('WORKING WHOLESALE GRID'!CB18*'READ THIS FIRST'!$F$3)</f>
        <v>2.4167741171364954</v>
      </c>
      <c r="DT146" s="63">
        <f>'WORKING WHOLESALE GRID'!CC18-('WORKING WHOLESALE GRID'!CC18*'READ THIS FIRST'!$F$3)</f>
        <v>2.3167741171364953</v>
      </c>
      <c r="DU146" s="63">
        <f>'WORKING WHOLESALE GRID'!CD18-('WORKING WHOLESALE GRID'!CD18*'READ THIS FIRST'!$F$3)</f>
        <v>2.5935170039206357</v>
      </c>
      <c r="DV146" s="63">
        <f>'WORKING WHOLESALE GRID'!CE18-('WORKING WHOLESALE GRID'!CE18*'READ THIS FIRST'!$F$3)</f>
        <v>2.8741779544147903</v>
      </c>
      <c r="DW146" s="63">
        <f>'WORKING WHOLESALE GRID'!CF18-('WORKING WHOLESALE GRID'!CF18*'READ THIS FIRST'!$F$3)</f>
        <v>3.1152239388225555</v>
      </c>
      <c r="DX146" s="63">
        <f>'WORKING WHOLESALE GRID'!CG18-('WORKING WHOLESALE GRID'!CG18*'READ THIS FIRST'!$F$3)</f>
        <v>2.6935170039206358</v>
      </c>
      <c r="DY146" s="63">
        <f>'WORKING WHOLESALE GRID'!CH18-('WORKING WHOLESALE GRID'!CH18*'READ THIS FIRST'!$F$3)</f>
        <v>2.5935170039206357</v>
      </c>
      <c r="DZ146" s="63">
        <f>'WORKING WHOLESALE GRID'!CI18-('WORKING WHOLESALE GRID'!CI18*'READ THIS FIRST'!$F$3)</f>
        <v>2.8741779544147903</v>
      </c>
      <c r="EA146" s="63">
        <f>'WORKING WHOLESALE GRID'!CJ18-('WORKING WHOLESALE GRID'!CJ18*'READ THIS FIRST'!$F$3)</f>
        <v>3.1152239388225555</v>
      </c>
      <c r="EB146" s="63">
        <f>'WORKING WHOLESALE GRID'!CK18-('WORKING WHOLESALE GRID'!CK18*'READ THIS FIRST'!$F$3)</f>
        <v>3.3584059658709453</v>
      </c>
      <c r="EC146" s="63">
        <f>'WORKING WHOLESALE GRID'!CL18-('WORKING WHOLESALE GRID'!CL18*'READ THIS FIRST'!$F$3)</f>
        <v>2.9741779544147908</v>
      </c>
      <c r="ED146" s="63">
        <f>'WORKING WHOLESALE GRID'!CM18-('WORKING WHOLESALE GRID'!CM18*'READ THIS FIRST'!$F$3)</f>
        <v>2.8741779544147903</v>
      </c>
      <c r="EE146" s="63">
        <f>'WORKING WHOLESALE GRID'!CN18-('WORKING WHOLESALE GRID'!CN18*'READ THIS FIRST'!$F$3)</f>
        <v>3.1152239388225555</v>
      </c>
      <c r="EF146" s="63">
        <f>'WORKING WHOLESALE GRID'!CO18-('WORKING WHOLESALE GRID'!CO18*'READ THIS FIRST'!$F$3)</f>
        <v>3.3584059658709453</v>
      </c>
      <c r="EG146" s="63">
        <f>'WORKING WHOLESALE GRID'!CP18-('WORKING WHOLESALE GRID'!CP18*'READ THIS FIRST'!$F$3)</f>
        <v>3.6037240355599587</v>
      </c>
      <c r="EH146" s="63">
        <f>'WORKING WHOLESALE GRID'!CQ18-('WORKING WHOLESALE GRID'!CQ18*'READ THIS FIRST'!$F$3)</f>
        <v>3.2152239388225556</v>
      </c>
      <c r="EI146" s="63">
        <f>'WORKING WHOLESALE GRID'!CR18-('WORKING WHOLESALE GRID'!CR18*'READ THIS FIRST'!$F$3)</f>
        <v>3.1152239388225555</v>
      </c>
      <c r="EJ146" s="63">
        <f>'WORKING WHOLESALE GRID'!CS18-('WORKING WHOLESALE GRID'!CS18*'READ THIS FIRST'!$F$3)</f>
        <v>3.3584059658709453</v>
      </c>
      <c r="EK146" s="63">
        <f>'WORKING WHOLESALE GRID'!CT18-('WORKING WHOLESALE GRID'!CT18*'READ THIS FIRST'!$F$3)</f>
        <v>3.6037240355599587</v>
      </c>
      <c r="EL146" s="63">
        <f>'WORKING WHOLESALE GRID'!CU18-('WORKING WHOLESALE GRID'!CU18*'READ THIS FIRST'!$F$3)</f>
        <v>3.8511781478895983</v>
      </c>
      <c r="EM146" s="63">
        <f>'WORKING WHOLESALE GRID'!CV18-('WORKING WHOLESALE GRID'!CV18*'READ THIS FIRST'!$F$3)</f>
        <v>3.4584059658709454</v>
      </c>
      <c r="EN146" s="63">
        <f>'WORKING WHOLESALE GRID'!CW18-('WORKING WHOLESALE GRID'!CW18*'READ THIS FIRST'!$F$3)</f>
        <v>3.3584059658709453</v>
      </c>
      <c r="EO146" s="63">
        <f>'WORKING WHOLESALE GRID'!CX18-('WORKING WHOLESALE GRID'!CX18*'READ THIS FIRST'!$F$3)</f>
        <v>3.6037240355599587</v>
      </c>
      <c r="EP146" s="63">
        <f>'WORKING WHOLESALE GRID'!CY18-('WORKING WHOLESALE GRID'!CY18*'READ THIS FIRST'!$F$3)</f>
        <v>3.8511781478895983</v>
      </c>
      <c r="EQ146" s="63"/>
      <c r="ER146" s="63">
        <f>'WORKING WHOLESALE GRID'!DA18-('WORKING WHOLESALE GRID'!DA18*'READ THIS FIRST'!$F$3)</f>
        <v>3.7037240355599588</v>
      </c>
      <c r="ES146" s="63">
        <f>'WORKING WHOLESALE GRID'!DB18-('WORKING WHOLESALE GRID'!DB18*'READ THIS FIRST'!$F$3)</f>
        <v>1.065389398690145</v>
      </c>
      <c r="ET146" s="63">
        <f>'WORKING WHOLESALE GRID'!DC18-('WORKING WHOLESALE GRID'!DC18*'READ THIS FIRST'!$F$3)</f>
        <v>1.3409026416093819</v>
      </c>
      <c r="EU146" s="63">
        <f>'WORKING WHOLESALE GRID'!DD18-('WORKING WHOLESALE GRID'!DD18*'READ THIS FIRST'!$F$3)</f>
        <v>1.6229445223059762</v>
      </c>
      <c r="EV146" s="63">
        <f>'WORKING WHOLESALE GRID'!DE18-('WORKING WHOLESALE GRID'!DE18*'READ THIS FIRST'!$F$3)</f>
        <v>1.9076485541578587</v>
      </c>
      <c r="EW146" s="63">
        <f>'WORKING WHOLESALE GRID'!DF18-('WORKING WHOLESALE GRID'!DF18*'READ THIS FIRST'!$F$3)</f>
        <v>1.440902641609382</v>
      </c>
      <c r="EX146" s="63"/>
      <c r="EY146" s="63">
        <f>'WORKING WHOLESALE GRID'!DH18-('WORKING WHOLESALE GRID'!DH18*'READ THIS FIRST'!$F$3)</f>
        <v>1.3409026416093819</v>
      </c>
      <c r="EZ146" s="63">
        <f>'WORKING WHOLESALE GRID'!DI18-('WORKING WHOLESALE GRID'!DI18*'READ THIS FIRST'!$F$3)</f>
        <v>1.6229445223059762</v>
      </c>
      <c r="FA146" s="63">
        <f>'WORKING WHOLESALE GRID'!DJ18-('WORKING WHOLESALE GRID'!DJ18*'READ THIS FIRST'!$F$3)</f>
        <v>1.9076485541578587</v>
      </c>
      <c r="FB146" s="63">
        <f>'WORKING WHOLESALE GRID'!DK18-('WORKING WHOLESALE GRID'!DK18*'READ THIS FIRST'!$F$3)</f>
        <v>2.1950147371650277</v>
      </c>
      <c r="FC146" s="63">
        <f>'WORKING WHOLESALE GRID'!DL18-('WORKING WHOLESALE GRID'!DL18*'READ THIS FIRST'!$F$3)</f>
        <v>1.8229445223059759</v>
      </c>
      <c r="FD146" s="63">
        <f>'WORKING WHOLESALE GRID'!DM18-('WORKING WHOLESALE GRID'!DM18*'READ THIS FIRST'!$F$3)</f>
        <v>1.6229445223059762</v>
      </c>
      <c r="FE146" s="63">
        <f>'WORKING WHOLESALE GRID'!DN18-('WORKING WHOLESALE GRID'!DN18*'READ THIS FIRST'!$F$3)</f>
        <v>1.9076485541578587</v>
      </c>
      <c r="FF146" s="63">
        <f>'WORKING WHOLESALE GRID'!DO18-('WORKING WHOLESALE GRID'!DO18*'READ THIS FIRST'!$F$3)</f>
        <v>2.1950147371650277</v>
      </c>
      <c r="FG146" s="63">
        <f>'WORKING WHOLESALE GRID'!DP18-('WORKING WHOLESALE GRID'!DP18*'READ THIS FIRST'!$F$3)</f>
        <v>2.4850430713274863</v>
      </c>
      <c r="FH146" s="63">
        <f>'WORKING WHOLESALE GRID'!DQ18-('WORKING WHOLESALE GRID'!DQ18*'READ THIS FIRST'!$F$3)</f>
        <v>2.1076485541578585</v>
      </c>
      <c r="FI146" s="63">
        <f>'WORKING WHOLESALE GRID'!DR18-('WORKING WHOLESALE GRID'!DR18*'READ THIS FIRST'!$F$3)</f>
        <v>1.9076485541578587</v>
      </c>
      <c r="FJ146" s="63">
        <f>'WORKING WHOLESALE GRID'!DS18-('WORKING WHOLESALE GRID'!DS18*'READ THIS FIRST'!$F$3)</f>
        <v>2.1950147371650277</v>
      </c>
      <c r="FK146" s="63">
        <f>'WORKING WHOLESALE GRID'!DT18-('WORKING WHOLESALE GRID'!DT18*'READ THIS FIRST'!$F$3)</f>
        <v>2.4850430713274863</v>
      </c>
      <c r="FL146" s="63">
        <f>'WORKING WHOLESALE GRID'!DU18-('WORKING WHOLESALE GRID'!DU18*'READ THIS FIRST'!$F$3)</f>
        <v>2.773753904561052</v>
      </c>
      <c r="FM146" s="63">
        <f>'WORKING WHOLESALE GRID'!DV18-('WORKING WHOLESALE GRID'!DV18*'READ THIS FIRST'!$F$3)</f>
        <v>2.3950147371650279</v>
      </c>
      <c r="FN146" s="63">
        <f>'WORKING WHOLESALE GRID'!DW18-('WORKING WHOLESALE GRID'!DW18*'READ THIS FIRST'!$F$3)</f>
        <v>2.1950147371650277</v>
      </c>
      <c r="FO146" s="63">
        <f>'WORKING WHOLESALE GRID'!DX18-('WORKING WHOLESALE GRID'!DX18*'READ THIS FIRST'!$F$3)</f>
        <v>2.4850430713274863</v>
      </c>
      <c r="FP146" s="63">
        <f>'WORKING WHOLESALE GRID'!DY18-('WORKING WHOLESALE GRID'!DY18*'READ THIS FIRST'!$F$3)</f>
        <v>2.773753904561052</v>
      </c>
      <c r="FQ146" s="63">
        <f>'WORKING WHOLESALE GRID'!DZ18-('WORKING WHOLESALE GRID'!DZ18*'READ THIS FIRST'!$F$3)</f>
        <v>3.0690876801237339</v>
      </c>
      <c r="FR146" s="63">
        <f>'WORKING WHOLESALE GRID'!EA18-('WORKING WHOLESALE GRID'!EA18*'READ THIS FIRST'!$F$3)</f>
        <v>2.6850430713274864</v>
      </c>
      <c r="FS146" s="63">
        <f>'WORKING WHOLESALE GRID'!EB18-('WORKING WHOLESALE GRID'!EB18*'READ THIS FIRST'!$F$3)</f>
        <v>2.4850430713274863</v>
      </c>
      <c r="FT146" s="63">
        <f>'WORKING WHOLESALE GRID'!EC18-('WORKING WHOLESALE GRID'!EC18*'READ THIS FIRST'!$F$3)</f>
        <v>2.773753904561052</v>
      </c>
      <c r="FU146" s="63">
        <f>'WORKING WHOLESALE GRID'!ED18-('WORKING WHOLESALE GRID'!ED18*'READ THIS FIRST'!$F$3)</f>
        <v>3.0690876801237339</v>
      </c>
      <c r="FV146" s="63">
        <f>'WORKING WHOLESALE GRID'!EE18-('WORKING WHOLESALE GRID'!EE18*'READ THIS FIRST'!$F$3)</f>
        <v>3.3307875183348137</v>
      </c>
      <c r="FW146" s="63">
        <f>'WORKING WHOLESALE GRID'!EF18-('WORKING WHOLESALE GRID'!EF18*'READ THIS FIRST'!$F$3)</f>
        <v>2.9737539045610513</v>
      </c>
      <c r="FX146" s="63">
        <f>'WORKING WHOLESALE GRID'!EG18-('WORKING WHOLESALE GRID'!EG18*'READ THIS FIRST'!$F$3)</f>
        <v>2.773753904561052</v>
      </c>
      <c r="FY146" s="63">
        <f>'WORKING WHOLESALE GRID'!EH18-('WORKING WHOLESALE GRID'!EH18*'READ THIS FIRST'!$F$3)</f>
        <v>3.0690876801237339</v>
      </c>
      <c r="FZ146" s="63">
        <f>'WORKING WHOLESALE GRID'!EI18-('WORKING WHOLESALE GRID'!EI18*'READ THIS FIRST'!$F$3)</f>
        <v>3.3307875183348137</v>
      </c>
      <c r="GA146" s="63">
        <f>'WORKING WHOLESALE GRID'!EJ18-('WORKING WHOLESALE GRID'!EJ18*'READ THIS FIRST'!$F$3)</f>
        <v>3.5948086993583921</v>
      </c>
      <c r="GB146" s="63">
        <f>'WORKING WHOLESALE GRID'!EK18-('WORKING WHOLESALE GRID'!EK18*'READ THIS FIRST'!$F$3)</f>
        <v>3.2690876801237341</v>
      </c>
      <c r="GC146" s="63">
        <f>'WORKING WHOLESALE GRID'!EL18-('WORKING WHOLESALE GRID'!EL18*'READ THIS FIRST'!$F$3)</f>
        <v>3.0690876801237339</v>
      </c>
      <c r="GD146" s="63">
        <f>'WORKING WHOLESALE GRID'!EM18-('WORKING WHOLESALE GRID'!EM18*'READ THIS FIRST'!$F$3)</f>
        <v>3.3307875183348137</v>
      </c>
      <c r="GE146" s="63">
        <f>'WORKING WHOLESALE GRID'!EN18-('WORKING WHOLESALE GRID'!EN18*'READ THIS FIRST'!$F$3)</f>
        <v>3.5948086993583921</v>
      </c>
      <c r="GF146" s="63">
        <f>'WORKING WHOLESALE GRID'!EO18-('WORKING WHOLESALE GRID'!EO18*'READ THIS FIRST'!$F$3)</f>
        <v>3.8611512231944705</v>
      </c>
      <c r="GG146" s="63">
        <f>'WORKING WHOLESALE GRID'!EP18-('WORKING WHOLESALE GRID'!EP18*'READ THIS FIRST'!$F$3)</f>
        <v>3.5307875183348134</v>
      </c>
      <c r="GH146" s="63">
        <f>'WORKING WHOLESALE GRID'!EQ18-('WORKING WHOLESALE GRID'!EQ18*'READ THIS FIRST'!$F$3)</f>
        <v>3.3307875183348137</v>
      </c>
      <c r="GI146" s="63">
        <f>'WORKING WHOLESALE GRID'!ER18-('WORKING WHOLESALE GRID'!ER18*'READ THIS FIRST'!$F$3)</f>
        <v>3.5948086993583921</v>
      </c>
      <c r="GJ146" s="63">
        <f>'WORKING WHOLESALE GRID'!ES18-('WORKING WHOLESALE GRID'!ES18*'READ THIS FIRST'!$F$3)</f>
        <v>3.8611512231944705</v>
      </c>
      <c r="GK146" s="63">
        <f>'WORKING WHOLESALE GRID'!ET18-('WORKING WHOLESALE GRID'!ET18*'READ THIS FIRST'!$F$3)</f>
        <v>4.1298150898430492</v>
      </c>
      <c r="GL146" s="63">
        <f>'WORKING WHOLESALE GRID'!EU18-('WORKING WHOLESALE GRID'!EU18*'READ THIS FIRST'!$F$3)</f>
        <v>3.7948086993583918</v>
      </c>
      <c r="GM146" s="63">
        <f>'WORKING WHOLESALE GRID'!EV18-('WORKING WHOLESALE GRID'!EV18*'READ THIS FIRST'!$F$3)</f>
        <v>3.5948086993583921</v>
      </c>
      <c r="GN146" s="63">
        <f>'WORKING WHOLESALE GRID'!EW18-('WORKING WHOLESALE GRID'!EW18*'READ THIS FIRST'!$F$3)</f>
        <v>3.8611512231944705</v>
      </c>
      <c r="GO146" s="63">
        <f>'WORKING WHOLESALE GRID'!EX18-('WORKING WHOLESALE GRID'!EX18*'READ THIS FIRST'!$F$3)</f>
        <v>4.1298150898430492</v>
      </c>
      <c r="GP146" s="63"/>
      <c r="GQ146" s="63">
        <f>'WORKING WHOLESALE GRID'!EZ18-('WORKING WHOLESALE GRID'!EZ18*'READ THIS FIRST'!$F$3)</f>
        <v>4.0611512231944706</v>
      </c>
      <c r="GR146" s="63">
        <f>'WORKING WHOLESALE GRID'!FA18-('WORKING WHOLESALE GRID'!FA18*'READ THIS FIRST'!$F$3)</f>
        <v>1.4759868999838832</v>
      </c>
      <c r="GS146" s="63">
        <f>'WORKING WHOLESALE GRID'!FB18-('WORKING WHOLESALE GRID'!FB18*'READ THIS FIRST'!$F$3)</f>
        <v>1.8088991488793491</v>
      </c>
      <c r="GT146" s="63">
        <f>'WORKING WHOLESALE GRID'!FC18-('WORKING WHOLESALE GRID'!FC18*'READ THIS FIRST'!$F$3)</f>
        <v>2.1474626098309084</v>
      </c>
      <c r="GU146" s="63">
        <f>'WORKING WHOLESALE GRID'!FD18-('WORKING WHOLESALE GRID'!FD18*'READ THIS FIRST'!$F$3)</f>
        <v>2.4892123741363053</v>
      </c>
      <c r="GV146" s="63">
        <f>'WORKING WHOLESALE GRID'!FE18-('WORKING WHOLESALE GRID'!FE18*'READ THIS FIRST'!$F$3)</f>
        <v>2.208899148879349</v>
      </c>
      <c r="GW146" s="63"/>
      <c r="GX146" s="63">
        <f>'WORKING WHOLESALE GRID'!FG18-('WORKING WHOLESALE GRID'!FG18*'READ THIS FIRST'!$F$3)</f>
        <v>1.8088991488793491</v>
      </c>
      <c r="GY146" s="63">
        <f>'WORKING WHOLESALE GRID'!FH18-('WORKING WHOLESALE GRID'!FH18*'READ THIS FIRST'!$F$3)</f>
        <v>2.1474626098309084</v>
      </c>
      <c r="GZ146" s="63">
        <f>'WORKING WHOLESALE GRID'!FI18-('WORKING WHOLESALE GRID'!FI18*'READ THIS FIRST'!$F$3)</f>
        <v>2.4892123741363053</v>
      </c>
      <c r="HA146" s="63">
        <f>'WORKING WHOLESALE GRID'!FJ18-('WORKING WHOLESALE GRID'!FJ18*'READ THIS FIRST'!$F$3)</f>
        <v>2.834148441795536</v>
      </c>
      <c r="HB146" s="63">
        <f>'WORKING WHOLESALE GRID'!FK18-('WORKING WHOLESALE GRID'!FK18*'READ THIS FIRST'!$F$3)</f>
        <v>2.5474626098309088</v>
      </c>
      <c r="HC146" s="63">
        <f>'WORKING WHOLESALE GRID'!FL18-('WORKING WHOLESALE GRID'!FL18*'READ THIS FIRST'!$F$3)</f>
        <v>2.1474626098309084</v>
      </c>
      <c r="HD146" s="63">
        <f>'WORKING WHOLESALE GRID'!FM18-('WORKING WHOLESALE GRID'!FM18*'READ THIS FIRST'!$F$3)</f>
        <v>2.4892123741363053</v>
      </c>
      <c r="HE146" s="63">
        <f>'WORKING WHOLESALE GRID'!FN18-('WORKING WHOLESALE GRID'!FN18*'READ THIS FIRST'!$F$3)</f>
        <v>2.834148441795536</v>
      </c>
      <c r="HF146" s="63">
        <f>'WORKING WHOLESALE GRID'!FO18-('WORKING WHOLESALE GRID'!FO18*'READ THIS FIRST'!$F$3)</f>
        <v>3.1797457843819021</v>
      </c>
      <c r="HG146" s="63">
        <f>'WORKING WHOLESALE GRID'!FP18-('WORKING WHOLESALE GRID'!FP18*'READ THIS FIRST'!$F$3)</f>
        <v>2.8892123741363052</v>
      </c>
      <c r="HH146" s="63">
        <f>'WORKING WHOLESALE GRID'!FQ18-('WORKING WHOLESALE GRID'!FQ18*'READ THIS FIRST'!$F$3)</f>
        <v>2.4892123741363053</v>
      </c>
      <c r="HI146" s="63">
        <f>'WORKING WHOLESALE GRID'!FR18-('WORKING WHOLESALE GRID'!FR18*'READ THIS FIRST'!$F$3)</f>
        <v>2.834148441795536</v>
      </c>
      <c r="HJ146" s="63">
        <f>'WORKING WHOLESALE GRID'!FS18-('WORKING WHOLESALE GRID'!FS18*'READ THIS FIRST'!$F$3)</f>
        <v>3.1797457843819021</v>
      </c>
      <c r="HK146" s="63">
        <f>'WORKING WHOLESALE GRID'!FT18-('WORKING WHOLESALE GRID'!FT18*'READ THIS FIRST'!$F$3)</f>
        <v>3.5310424348039184</v>
      </c>
      <c r="HL146" s="63">
        <f>'WORKING WHOLESALE GRID'!FU18-('WORKING WHOLESALE GRID'!FU18*'READ THIS FIRST'!$F$3)</f>
        <v>3.234148441795536</v>
      </c>
      <c r="HM146" s="63">
        <f>'WORKING WHOLESALE GRID'!FV18-('WORKING WHOLESALE GRID'!FV18*'READ THIS FIRST'!$F$3)</f>
        <v>2.834148441795536</v>
      </c>
      <c r="HN146" s="63">
        <f>'WORKING WHOLESALE GRID'!FW18-('WORKING WHOLESALE GRID'!FW18*'READ THIS FIRST'!$F$3)</f>
        <v>3.1797457843819021</v>
      </c>
      <c r="HO146" s="63">
        <f>'WORKING WHOLESALE GRID'!FX18-('WORKING WHOLESALE GRID'!FX18*'READ THIS FIRST'!$F$3)</f>
        <v>3.5310424348039184</v>
      </c>
      <c r="HP146" s="63">
        <f>'WORKING WHOLESALE GRID'!FY18-('WORKING WHOLESALE GRID'!FY18*'READ THIS FIRST'!$F$3)</f>
        <v>3.8829763122632901</v>
      </c>
      <c r="HQ146" s="63">
        <f>'WORKING WHOLESALE GRID'!FZ18-('WORKING WHOLESALE GRID'!FZ18*'READ THIS FIRST'!$F$3)</f>
        <v>3.5797457843819025</v>
      </c>
      <c r="HR146" s="63">
        <f>'WORKING WHOLESALE GRID'!GA18-('WORKING WHOLESALE GRID'!GA18*'READ THIS FIRST'!$F$3)</f>
        <v>3.1797457843819021</v>
      </c>
      <c r="HS146" s="63">
        <f>'WORKING WHOLESALE GRID'!GB18-('WORKING WHOLESALE GRID'!GB18*'READ THIS FIRST'!$F$3)</f>
        <v>3.5310424348039184</v>
      </c>
      <c r="HT146" s="63">
        <f>'WORKING WHOLESALE GRID'!GC18-('WORKING WHOLESALE GRID'!GC18*'READ THIS FIRST'!$F$3)</f>
        <v>3.8829763122632901</v>
      </c>
      <c r="HU146" s="63">
        <f>'WORKING WHOLESALE GRID'!GD18-('WORKING WHOLESALE GRID'!GD18*'READ THIS FIRST'!$F$3)</f>
        <v>4.1574022644015614</v>
      </c>
      <c r="HV146" s="63">
        <f>'WORKING WHOLESALE GRID'!GE18-('WORKING WHOLESALE GRID'!GE18*'READ THIS FIRST'!$F$3)</f>
        <v>3.9310424348039188</v>
      </c>
      <c r="HW146" s="63">
        <f>'WORKING WHOLESALE GRID'!GF18-('WORKING WHOLESALE GRID'!GF18*'READ THIS FIRST'!$F$3)</f>
        <v>3.5310424348039184</v>
      </c>
      <c r="HX146" s="63">
        <f>'WORKING WHOLESALE GRID'!GG18-('WORKING WHOLESALE GRID'!GG18*'READ THIS FIRST'!$F$3)</f>
        <v>3.8829763122632901</v>
      </c>
      <c r="HY146" s="63">
        <f>'WORKING WHOLESALE GRID'!GH18-('WORKING WHOLESALE GRID'!GH18*'READ THIS FIRST'!$F$3)</f>
        <v>4.1574022644015614</v>
      </c>
      <c r="HZ146" s="63">
        <f>'WORKING WHOLESALE GRID'!GI18-('WORKING WHOLESALE GRID'!GI18*'READ THIS FIRST'!$F$3)</f>
        <v>4.4342330055176475</v>
      </c>
      <c r="IA146" s="63">
        <f>'WORKING WHOLESALE GRID'!GJ18-('WORKING WHOLESALE GRID'!GJ18*'READ THIS FIRST'!$F$3)</f>
        <v>4.2829763122632896</v>
      </c>
      <c r="IB146" s="63">
        <f>'WORKING WHOLESALE GRID'!GK18-('WORKING WHOLESALE GRID'!GK18*'READ THIS FIRST'!$F$3)</f>
        <v>3.8829763122632901</v>
      </c>
      <c r="IC146" s="63">
        <f>'WORKING WHOLESALE GRID'!GL18-('WORKING WHOLESALE GRID'!GL18*'READ THIS FIRST'!$F$3)</f>
        <v>4.1574022644015614</v>
      </c>
      <c r="ID146" s="63">
        <f>'WORKING WHOLESALE GRID'!GM18-('WORKING WHOLESALE GRID'!GM18*'READ THIS FIRST'!$F$3)</f>
        <v>4.4342330055176475</v>
      </c>
      <c r="IE146" s="63">
        <f>'WORKING WHOLESALE GRID'!GN18-('WORKING WHOLESALE GRID'!GN18*'READ THIS FIRST'!$F$3)</f>
        <v>4.7134685356115469</v>
      </c>
      <c r="IF146" s="63">
        <f>'WORKING WHOLESALE GRID'!GO18-('WORKING WHOLESALE GRID'!GO18*'READ THIS FIRST'!$F$3)</f>
        <v>4.5574022644015617</v>
      </c>
      <c r="IG146" s="63">
        <f>'WORKING WHOLESALE GRID'!GP18-('WORKING WHOLESALE GRID'!GP18*'READ THIS FIRST'!$F$3)</f>
        <v>4.1574022644015614</v>
      </c>
      <c r="IH146" s="63">
        <f>'WORKING WHOLESALE GRID'!GQ18-('WORKING WHOLESALE GRID'!GQ18*'READ THIS FIRST'!$F$3)</f>
        <v>4.4342330055176475</v>
      </c>
      <c r="II146" s="63">
        <f>'WORKING WHOLESALE GRID'!GR18-('WORKING WHOLESALE GRID'!GR18*'READ THIS FIRST'!$F$3)</f>
        <v>4.7134685356115469</v>
      </c>
      <c r="IJ146" s="63">
        <f>'WORKING WHOLESALE GRID'!GS18-('WORKING WHOLESALE GRID'!GS18*'READ THIS FIRST'!$F$3)</f>
        <v>4.9951088546832594</v>
      </c>
      <c r="IK146" s="63">
        <f>'WORKING WHOLESALE GRID'!GT18-('WORKING WHOLESALE GRID'!GT18*'READ THIS FIRST'!$F$3)</f>
        <v>4.834233005517647</v>
      </c>
      <c r="IL146" s="63">
        <f>'WORKING WHOLESALE GRID'!GU18-('WORKING WHOLESALE GRID'!GU18*'READ THIS FIRST'!$F$3)</f>
        <v>4.4342330055176475</v>
      </c>
      <c r="IM146" s="63">
        <f>'WORKING WHOLESALE GRID'!GV18-('WORKING WHOLESALE GRID'!GV18*'READ THIS FIRST'!$F$3)</f>
        <v>4.7134685356115469</v>
      </c>
      <c r="IN146" s="63">
        <f>'WORKING WHOLESALE GRID'!GW18-('WORKING WHOLESALE GRID'!GW18*'READ THIS FIRST'!$F$3)</f>
        <v>4.9951088546832594</v>
      </c>
      <c r="IO146" s="63"/>
      <c r="IP146" s="63">
        <f>'WORKING WHOLESALE GRID'!GY18-('WORKING WHOLESALE GRID'!GY18*'READ THIS FIRST'!$F$3)</f>
        <v>5.1134685356115472</v>
      </c>
      <c r="IQ146" s="63">
        <f>'WORKING WHOLESALE GRID'!GZ18-('WORKING WHOLESALE GRID'!GZ18*'READ THIS FIRST'!$F$3)</f>
        <v>2.5413762986740278</v>
      </c>
      <c r="IR146" s="63">
        <f>'WORKING WHOLESALE GRID'!HA18-('WORKING WHOLESALE GRID'!HA18*'READ THIS FIRST'!$F$3)</f>
        <v>3.1498017904887305</v>
      </c>
      <c r="IS146" s="63">
        <f>'WORKING WHOLESALE GRID'!HB18-('WORKING WHOLESALE GRID'!HB18*'READ THIS FIRST'!$F$3)</f>
        <v>3.7704071321368842</v>
      </c>
      <c r="IT146" s="63">
        <f>'WORKING WHOLESALE GRID'!HC18-('WORKING WHOLESALE GRID'!HC18*'READ THIS FIRST'!$F$3)</f>
        <v>4.3968609282941644</v>
      </c>
      <c r="IU146" s="63">
        <f>'WORKING WHOLESALE GRID'!HD18-('WORKING WHOLESALE GRID'!HD18*'READ THIS FIRST'!$F$3)</f>
        <v>3.9498017904887308</v>
      </c>
      <c r="IV146" s="63"/>
      <c r="IW146" s="63">
        <f>'WORKING WHOLESALE GRID'!HF18-('WORKING WHOLESALE GRID'!HF18*'READ THIS FIRST'!$F$3)</f>
        <v>3.1498017904887305</v>
      </c>
      <c r="IX146" s="63">
        <f>'WORKING WHOLESALE GRID'!HG18-('WORKING WHOLESALE GRID'!HG18*'READ THIS FIRST'!$F$3)</f>
        <v>3.7704071321368842</v>
      </c>
      <c r="IY146" s="63">
        <f>'WORKING WHOLESALE GRID'!HH18-('WORKING WHOLESALE GRID'!HH18*'READ THIS FIRST'!$F$3)</f>
        <v>4.3968609282941644</v>
      </c>
      <c r="IZ146" s="63">
        <f>'WORKING WHOLESALE GRID'!HI18-('WORKING WHOLESALE GRID'!HI18*'READ THIS FIRST'!$F$3)</f>
        <v>5.0291631789605642</v>
      </c>
      <c r="JA146" s="63">
        <f>'WORKING WHOLESALE GRID'!HJ18-('WORKING WHOLESALE GRID'!HJ18*'READ THIS FIRST'!$F$3)</f>
        <v>4.570407132136884</v>
      </c>
      <c r="JB146" s="63">
        <f>'WORKING WHOLESALE GRID'!HK18-('WORKING WHOLESALE GRID'!HK18*'READ THIS FIRST'!$F$3)</f>
        <v>3.7704071321368842</v>
      </c>
      <c r="JC146" s="63">
        <f>'WORKING WHOLESALE GRID'!HL18-('WORKING WHOLESALE GRID'!HL18*'READ THIS FIRST'!$F$3)</f>
        <v>4.3968609282941644</v>
      </c>
      <c r="JD146" s="63">
        <f>'WORKING WHOLESALE GRID'!HM18-('WORKING WHOLESALE GRID'!HM18*'READ THIS FIRST'!$F$3)</f>
        <v>5.0291631789605642</v>
      </c>
      <c r="JE146" s="63">
        <f>'WORKING WHOLESALE GRID'!HN18-('WORKING WHOLESALE GRID'!HN18*'READ THIS FIRST'!$F$3)</f>
        <v>5.6647888557093875</v>
      </c>
      <c r="JF146" s="63">
        <f>'WORKING WHOLESALE GRID'!HO18-('WORKING WHOLESALE GRID'!HO18*'READ THIS FIRST'!$F$3)</f>
        <v>5.1968609282941642</v>
      </c>
      <c r="JG146" s="63">
        <f>'WORKING WHOLESALE GRID'!HP18-('WORKING WHOLESALE GRID'!HP18*'READ THIS FIRST'!$F$3)</f>
        <v>4.3968609282941644</v>
      </c>
      <c r="JH146" s="63">
        <f>'WORKING WHOLESALE GRID'!HQ18-('WORKING WHOLESALE GRID'!HQ18*'READ THIS FIRST'!$F$3)</f>
        <v>5.0291631789605642</v>
      </c>
      <c r="JI146" s="63">
        <f>'WORKING WHOLESALE GRID'!HR18-('WORKING WHOLESALE GRID'!HR18*'READ THIS FIRST'!$F$3)</f>
        <v>5.6647888557093875</v>
      </c>
      <c r="JJ146" s="63">
        <f>'WORKING WHOLESALE GRID'!HS18-('WORKING WHOLESALE GRID'!HS18*'READ THIS FIRST'!$F$3)</f>
        <v>6.3047963393649695</v>
      </c>
      <c r="JK146" s="63">
        <f>'WORKING WHOLESALE GRID'!HT18-('WORKING WHOLESALE GRID'!HT18*'READ THIS FIRST'!$F$3)</f>
        <v>5.8291631789605649</v>
      </c>
      <c r="JL146" s="63">
        <f>'WORKING WHOLESALE GRID'!HU18-('WORKING WHOLESALE GRID'!HU18*'READ THIS FIRST'!$F$3)</f>
        <v>5.0291631789605642</v>
      </c>
      <c r="JM146" s="63">
        <f>'WORKING WHOLESALE GRID'!HV18-('WORKING WHOLESALE GRID'!HV18*'READ THIS FIRST'!$F$3)</f>
        <v>5.6647888557093875</v>
      </c>
      <c r="JN146" s="63">
        <f>'WORKING WHOLESALE GRID'!HW18-('WORKING WHOLESALE GRID'!HW18*'READ THIS FIRST'!$F$3)</f>
        <v>6.3047963393649695</v>
      </c>
      <c r="JO146" s="63">
        <f>'WORKING WHOLESALE GRID'!HX18-('WORKING WHOLESALE GRID'!HX18*'READ THIS FIRST'!$F$3)</f>
        <v>6.9520639923870231</v>
      </c>
      <c r="JP146" s="63">
        <f>'WORKING WHOLESALE GRID'!HY18-('WORKING WHOLESALE GRID'!HY18*'READ THIS FIRST'!$F$3)</f>
        <v>6.4647888557093873</v>
      </c>
      <c r="JQ146" s="63">
        <f>'WORKING WHOLESALE GRID'!HZ18-('WORKING WHOLESALE GRID'!HZ18*'READ THIS FIRST'!$F$3)</f>
        <v>5.6647888557093875</v>
      </c>
      <c r="JR146" s="63">
        <f>'WORKING WHOLESALE GRID'!IA18-('WORKING WHOLESALE GRID'!IA18*'READ THIS FIRST'!$F$3)</f>
        <v>6.3047963393649695</v>
      </c>
      <c r="JS146" s="63">
        <f>'WORKING WHOLESALE GRID'!IB18-('WORKING WHOLESALE GRID'!IB18*'READ THIS FIRST'!$F$3)</f>
        <v>6.9520639923870231</v>
      </c>
      <c r="JT146" s="63">
        <f>'WORKING WHOLESALE GRID'!IC18-('WORKING WHOLESALE GRID'!IC18*'READ THIS FIRST'!$F$3)</f>
        <v>7.4881897827363746</v>
      </c>
      <c r="JU146" s="63">
        <f>'WORKING WHOLESALE GRID'!ID18-('WORKING WHOLESALE GRID'!ID18*'READ THIS FIRST'!$F$3)</f>
        <v>7.1047963393649702</v>
      </c>
      <c r="JV146" s="63">
        <f>'WORKING WHOLESALE GRID'!IE18-('WORKING WHOLESALE GRID'!IE18*'READ THIS FIRST'!$F$3)</f>
        <v>6.3047963393649695</v>
      </c>
      <c r="JW146" s="63">
        <f>'WORKING WHOLESALE GRID'!IF18-('WORKING WHOLESALE GRID'!IF18*'READ THIS FIRST'!$F$3)</f>
        <v>6.9520639923870231</v>
      </c>
      <c r="JX146" s="63">
        <f>'WORKING WHOLESALE GRID'!IG18-('WORKING WHOLESALE GRID'!IG18*'READ THIS FIRST'!$F$3)</f>
        <v>7.4881897827363746</v>
      </c>
      <c r="JY146" s="63">
        <f>'WORKING WHOLESALE GRID'!IH18-('WORKING WHOLESALE GRID'!IH18*'READ THIS FIRST'!$F$3)</f>
        <v>8.0290417048760396</v>
      </c>
      <c r="JZ146" s="63">
        <f>'WORKING WHOLESALE GRID'!II18-('WORKING WHOLESALE GRID'!II18*'READ THIS FIRST'!$F$3)</f>
        <v>7.7520639923870229</v>
      </c>
      <c r="KA146" s="63">
        <f>'WORKING WHOLESALE GRID'!IJ18-('WORKING WHOLESALE GRID'!IJ18*'READ THIS FIRST'!$F$3)</f>
        <v>6.9520639923870231</v>
      </c>
      <c r="KB146" s="63">
        <f>'WORKING WHOLESALE GRID'!IK18-('WORKING WHOLESALE GRID'!IK18*'READ THIS FIRST'!$F$3)</f>
        <v>7.4881897827363746</v>
      </c>
      <c r="KC146" s="63">
        <f>'WORKING WHOLESALE GRID'!IL18-('WORKING WHOLESALE GRID'!IL18*'READ THIS FIRST'!$F$3)</f>
        <v>8.0290417048760396</v>
      </c>
      <c r="KD146" s="63">
        <f>'WORKING WHOLESALE GRID'!IM18-('WORKING WHOLESALE GRID'!IM18*'READ THIS FIRST'!$F$3)</f>
        <v>8.5746197588060156</v>
      </c>
      <c r="KE146" s="63">
        <f>'WORKING WHOLESALE GRID'!IN18-('WORKING WHOLESALE GRID'!IN18*'READ THIS FIRST'!$F$3)</f>
        <v>8.2881897827363744</v>
      </c>
      <c r="KF146" s="63">
        <f>'WORKING WHOLESALE GRID'!IO18-('WORKING WHOLESALE GRID'!IO18*'READ THIS FIRST'!$F$3)</f>
        <v>7.4881897827363746</v>
      </c>
      <c r="KG146" s="63">
        <f>'WORKING WHOLESALE GRID'!IP18-('WORKING WHOLESALE GRID'!IP18*'READ THIS FIRST'!$F$3)</f>
        <v>8.0290417048760396</v>
      </c>
      <c r="KH146" s="63">
        <f>'WORKING WHOLESALE GRID'!IQ18-('WORKING WHOLESALE GRID'!IQ18*'READ THIS FIRST'!$F$3)</f>
        <v>8.5746197588060156</v>
      </c>
      <c r="KI146" s="63">
        <f>'WORKING WHOLESALE GRID'!IR18-('WORKING WHOLESALE GRID'!IR18*'READ THIS FIRST'!$F$3)</f>
        <v>9.1249239445263086</v>
      </c>
      <c r="KJ146" s="63">
        <f>'WORKING WHOLESALE GRID'!IS18-('WORKING WHOLESALE GRID'!IS18*'READ THIS FIRST'!$F$3)</f>
        <v>8.8290417048760386</v>
      </c>
      <c r="KK146" s="63">
        <f>'WORKING WHOLESALE GRID'!IT18-('WORKING WHOLESALE GRID'!IT18*'READ THIS FIRST'!$F$3)</f>
        <v>8.0290417048760396</v>
      </c>
      <c r="KL146" s="63">
        <f>'WORKING WHOLESALE GRID'!IU18-('WORKING WHOLESALE GRID'!IU18*'READ THIS FIRST'!$F$3)</f>
        <v>8.5746197588060156</v>
      </c>
      <c r="KM146" s="63">
        <f>'WORKING WHOLESALE GRID'!IV18-('WORKING WHOLESALE GRID'!IV18*'READ THIS FIRST'!$F$3)</f>
        <v>9.1249239445263086</v>
      </c>
      <c r="KN146" s="63"/>
      <c r="KO146" s="63">
        <f>'WORKING WHOLESALE GRID'!IX18-('WORKING WHOLESALE GRID'!IX18*'READ THIS FIRST'!$F$3)</f>
        <v>9.3746197588060163</v>
      </c>
      <c r="KP146" s="23"/>
      <c r="KQ146" s="23"/>
      <c r="KR146" s="23"/>
      <c r="KS146" s="3">
        <v>0.16666666666666669</v>
      </c>
      <c r="KT146" s="3">
        <v>0.16666666666666669</v>
      </c>
      <c r="KU146" s="3">
        <v>0.33333333333333337</v>
      </c>
      <c r="KV146" s="3">
        <v>0.66666666666666674</v>
      </c>
      <c r="KW146" s="3">
        <v>1.3333333333333335</v>
      </c>
    </row>
    <row r="147" spans="2:309" s="6" customFormat="1" ht="33.75" hidden="1" customHeight="1" x14ac:dyDescent="0.35">
      <c r="B147" s="558" t="s">
        <v>78</v>
      </c>
      <c r="C147" s="36" t="s">
        <v>79</v>
      </c>
      <c r="D147" s="37"/>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63">
        <f>'WORKING WHOLESALE GRID'!D19-('WORKING WHOLESALE GRID'!D19*'READ THIS FIRST'!$F$3)</f>
        <v>27.859000000000002</v>
      </c>
      <c r="AV147" s="63">
        <f>'WORKING WHOLESALE GRID'!E19-('WORKING WHOLESALE GRID'!E19*'READ THIS FIRST'!$F$3)</f>
        <v>27.859000000000002</v>
      </c>
      <c r="AW147" s="63">
        <f>'WORKING WHOLESALE GRID'!F19-('WORKING WHOLESALE GRID'!F19*'READ THIS FIRST'!$F$3)</f>
        <v>27.859000000000002</v>
      </c>
      <c r="AX147" s="63">
        <f>'WORKING WHOLESALE GRID'!G19-('WORKING WHOLESALE GRID'!G19*'READ THIS FIRST'!$F$3)</f>
        <v>55.718000000000004</v>
      </c>
      <c r="AY147" s="63">
        <f>'WORKING WHOLESALE GRID'!H19-('WORKING WHOLESALE GRID'!H19*'READ THIS FIRST'!$F$3)</f>
        <v>27.859000000000002</v>
      </c>
      <c r="AZ147" s="63">
        <f>'WORKING WHOLESALE GRID'!I19-('WORKING WHOLESALE GRID'!I19*'READ THIS FIRST'!$F$3)</f>
        <v>27.859000000000002</v>
      </c>
      <c r="BA147" s="63">
        <f>'WORKING WHOLESALE GRID'!J19-('WORKING WHOLESALE GRID'!J19*'READ THIS FIRST'!$F$3)</f>
        <v>55.718000000000004</v>
      </c>
      <c r="BB147" s="63">
        <f>'WORKING WHOLESALE GRID'!K19-('WORKING WHOLESALE GRID'!K19*'READ THIS FIRST'!$F$3)</f>
        <v>55.718000000000004</v>
      </c>
      <c r="BC147" s="63">
        <f>'WORKING WHOLESALE GRID'!L19-('WORKING WHOLESALE GRID'!L19*'READ THIS FIRST'!$F$3)</f>
        <v>55.718000000000004</v>
      </c>
      <c r="BD147" s="63">
        <f>'WORKING WHOLESALE GRID'!M19-('WORKING WHOLESALE GRID'!M19*'READ THIS FIRST'!$F$3)</f>
        <v>83.576999999999998</v>
      </c>
      <c r="BE147" s="63">
        <f>'WORKING WHOLESALE GRID'!N19-('WORKING WHOLESALE GRID'!N19*'READ THIS FIRST'!$F$3)</f>
        <v>55.718000000000004</v>
      </c>
      <c r="BF147" s="63">
        <f>'WORKING WHOLESALE GRID'!O19-('WORKING WHOLESALE GRID'!O19*'READ THIS FIRST'!$F$3)</f>
        <v>83.576999999999998</v>
      </c>
      <c r="BG147" s="63">
        <f>'WORKING WHOLESALE GRID'!P19-('WORKING WHOLESALE GRID'!P19*'READ THIS FIRST'!$F$3)</f>
        <v>83.576999999999998</v>
      </c>
      <c r="BH147" s="63">
        <f>'WORKING WHOLESALE GRID'!Q19-('WORKING WHOLESALE GRID'!Q19*'READ THIS FIRST'!$F$3)</f>
        <v>83.576999999999998</v>
      </c>
      <c r="BI147" s="63">
        <f>'WORKING WHOLESALE GRID'!R19-('WORKING WHOLESALE GRID'!R19*'READ THIS FIRST'!$F$3)</f>
        <v>111.43600000000001</v>
      </c>
      <c r="BJ147" s="63">
        <f>'WORKING WHOLESALE GRID'!S19-('WORKING WHOLESALE GRID'!S19*'READ THIS FIRST'!$F$3)</f>
        <v>83.576999999999998</v>
      </c>
      <c r="BK147" s="63">
        <f>'WORKING WHOLESALE GRID'!T19-('WORKING WHOLESALE GRID'!T19*'READ THIS FIRST'!$F$3)</f>
        <v>111.43600000000001</v>
      </c>
      <c r="BL147" s="63">
        <f>'WORKING WHOLESALE GRID'!U19-('WORKING WHOLESALE GRID'!U19*'READ THIS FIRST'!$F$3)</f>
        <v>111.43600000000001</v>
      </c>
      <c r="BM147" s="63">
        <f>'WORKING WHOLESALE GRID'!V19-('WORKING WHOLESALE GRID'!V19*'READ THIS FIRST'!$F$3)</f>
        <v>111.43600000000001</v>
      </c>
      <c r="BN147" s="63">
        <f>'WORKING WHOLESALE GRID'!W19-('WORKING WHOLESALE GRID'!W19*'READ THIS FIRST'!$F$3)</f>
        <v>139.29500000000002</v>
      </c>
      <c r="BO147" s="63">
        <f>'WORKING WHOLESALE GRID'!X19-('WORKING WHOLESALE GRID'!X19*'READ THIS FIRST'!$F$3)</f>
        <v>111.43600000000001</v>
      </c>
      <c r="BP147" s="63">
        <f>'WORKING WHOLESALE GRID'!Y19-('WORKING WHOLESALE GRID'!Y19*'READ THIS FIRST'!$F$3)</f>
        <v>139.29500000000002</v>
      </c>
      <c r="BQ147" s="63">
        <f>'WORKING WHOLESALE GRID'!Z19-('WORKING WHOLESALE GRID'!Z19*'READ THIS FIRST'!$F$3)</f>
        <v>139.29500000000002</v>
      </c>
      <c r="BR147" s="63">
        <f>'WORKING WHOLESALE GRID'!AA19-('WORKING WHOLESALE GRID'!AA19*'READ THIS FIRST'!$F$3)</f>
        <v>139.29500000000002</v>
      </c>
      <c r="BS147" s="63">
        <f>'WORKING WHOLESALE GRID'!AB19-('WORKING WHOLESALE GRID'!AB19*'READ THIS FIRST'!$F$3)</f>
        <v>167.15400000000002</v>
      </c>
      <c r="BT147" s="63">
        <f>'WORKING WHOLESALE GRID'!AC19-('WORKING WHOLESALE GRID'!AC19*'READ THIS FIRST'!$F$3)</f>
        <v>139.29500000000002</v>
      </c>
      <c r="BU147" s="63">
        <f>'WORKING WHOLESALE GRID'!AD19-('WORKING WHOLESALE GRID'!AD19*'READ THIS FIRST'!$F$3)</f>
        <v>167.15400000000002</v>
      </c>
      <c r="BV147" s="63">
        <f>'WORKING WHOLESALE GRID'!AE19-('WORKING WHOLESALE GRID'!AE19*'READ THIS FIRST'!$F$3)</f>
        <v>167.15400000000002</v>
      </c>
      <c r="BW147" s="63">
        <f>'WORKING WHOLESALE GRID'!AF19-('WORKING WHOLESALE GRID'!AF19*'READ THIS FIRST'!$F$3)</f>
        <v>167.15400000000002</v>
      </c>
      <c r="BX147" s="63">
        <f>'WORKING WHOLESALE GRID'!AG19-('WORKING WHOLESALE GRID'!AG19*'READ THIS FIRST'!$F$3)</f>
        <v>195.01300000000003</v>
      </c>
      <c r="BY147" s="63">
        <f>'WORKING WHOLESALE GRID'!AH19-('WORKING WHOLESALE GRID'!AH19*'READ THIS FIRST'!$F$3)</f>
        <v>167.15400000000002</v>
      </c>
      <c r="BZ147" s="63">
        <f>'WORKING WHOLESALE GRID'!AI19-('WORKING WHOLESALE GRID'!AI19*'READ THIS FIRST'!$F$3)</f>
        <v>195.01300000000003</v>
      </c>
      <c r="CA147" s="63">
        <f>'WORKING WHOLESALE GRID'!AJ19-('WORKING WHOLESALE GRID'!AJ19*'READ THIS FIRST'!$F$3)</f>
        <v>195.01300000000003</v>
      </c>
      <c r="CB147" s="63">
        <f>'WORKING WHOLESALE GRID'!AK19-('WORKING WHOLESALE GRID'!AK19*'READ THIS FIRST'!$F$3)</f>
        <v>195.01300000000003</v>
      </c>
      <c r="CC147" s="63">
        <f>'WORKING WHOLESALE GRID'!AL19-('WORKING WHOLESALE GRID'!AL19*'READ THIS FIRST'!$F$3)</f>
        <v>222.87200000000004</v>
      </c>
      <c r="CD147" s="63">
        <f>'WORKING WHOLESALE GRID'!AM19-('WORKING WHOLESALE GRID'!AM19*'READ THIS FIRST'!$F$3)</f>
        <v>195.01300000000003</v>
      </c>
      <c r="CE147" s="63">
        <f>'WORKING WHOLESALE GRID'!AN19-('WORKING WHOLESALE GRID'!AN19*'READ THIS FIRST'!$F$3)</f>
        <v>222.87200000000004</v>
      </c>
      <c r="CF147" s="63">
        <f>'WORKING WHOLESALE GRID'!AO19-('WORKING WHOLESALE GRID'!AO19*'READ THIS FIRST'!$F$3)</f>
        <v>222.87200000000004</v>
      </c>
      <c r="CG147" s="63">
        <f>'WORKING WHOLESALE GRID'!AP19-('WORKING WHOLESALE GRID'!AP19*'READ THIS FIRST'!$F$3)</f>
        <v>222.87200000000004</v>
      </c>
      <c r="CH147" s="63">
        <f>'WORKING WHOLESALE GRID'!AQ19-('WORKING WHOLESALE GRID'!AQ19*'READ THIS FIRST'!$F$3)</f>
        <v>250.73100000000005</v>
      </c>
      <c r="CI147" s="63">
        <f>'WORKING WHOLESALE GRID'!AR19-('WORKING WHOLESALE GRID'!AR19*'READ THIS FIRST'!$F$3)</f>
        <v>222.87200000000004</v>
      </c>
      <c r="CJ147" s="63">
        <f>'WORKING WHOLESALE GRID'!AS19-('WORKING WHOLESALE GRID'!AS19*'READ THIS FIRST'!$F$3)</f>
        <v>250.73100000000005</v>
      </c>
      <c r="CK147" s="63">
        <f>'WORKING WHOLESALE GRID'!AT19-('WORKING WHOLESALE GRID'!AT19*'READ THIS FIRST'!$F$3)</f>
        <v>250.73100000000005</v>
      </c>
      <c r="CL147" s="63">
        <f>'WORKING WHOLESALE GRID'!AU19-('WORKING WHOLESALE GRID'!AU19*'READ THIS FIRST'!$F$3)</f>
        <v>250.73100000000005</v>
      </c>
      <c r="CM147" s="63">
        <f>'WORKING WHOLESALE GRID'!AV19-('WORKING WHOLESALE GRID'!AV19*'READ THIS FIRST'!$F$3)</f>
        <v>278.59000000000003</v>
      </c>
      <c r="CN147" s="63">
        <f>'WORKING WHOLESALE GRID'!AW19-('WORKING WHOLESALE GRID'!AW19*'READ THIS FIRST'!$F$3)</f>
        <v>250.73100000000005</v>
      </c>
      <c r="CO147" s="63">
        <f>'WORKING WHOLESALE GRID'!AX19-('WORKING WHOLESALE GRID'!AX19*'READ THIS FIRST'!$F$3)</f>
        <v>278.59000000000003</v>
      </c>
      <c r="CP147" s="63">
        <f>'WORKING WHOLESALE GRID'!AY19-('WORKING WHOLESALE GRID'!AY19*'READ THIS FIRST'!$F$3)</f>
        <v>278.59000000000003</v>
      </c>
      <c r="CQ147" s="63">
        <f>'WORKING WHOLESALE GRID'!AZ19-('WORKING WHOLESALE GRID'!AZ19*'READ THIS FIRST'!$F$3)</f>
        <v>278.59000000000003</v>
      </c>
      <c r="CR147" s="63">
        <f>'WORKING WHOLESALE GRID'!BA19-('WORKING WHOLESALE GRID'!BA19*'READ THIS FIRST'!$F$3)</f>
        <v>0</v>
      </c>
      <c r="CS147" s="63">
        <f>'WORKING WHOLESALE GRID'!BB19-('WORKING WHOLESALE GRID'!BB19*'READ THIS FIRST'!$F$3)</f>
        <v>278.59000000000003</v>
      </c>
      <c r="CT147" s="63">
        <f>'WORKING WHOLESALE GRID'!BC19-('WORKING WHOLESALE GRID'!BC19*'READ THIS FIRST'!$F$3)</f>
        <v>37.141000000000005</v>
      </c>
      <c r="CU147" s="63">
        <f>'WORKING WHOLESALE GRID'!BD19-('WORKING WHOLESALE GRID'!BD19*'READ THIS FIRST'!$F$3)</f>
        <v>37.141000000000005</v>
      </c>
      <c r="CV147" s="63">
        <f>'WORKING WHOLESALE GRID'!BE19-('WORKING WHOLESALE GRID'!BE19*'READ THIS FIRST'!$F$3)</f>
        <v>37.141000000000005</v>
      </c>
      <c r="CW147" s="63">
        <f>'WORKING WHOLESALE GRID'!BF19-('WORKING WHOLESALE GRID'!BF19*'READ THIS FIRST'!$F$3)</f>
        <v>74.282000000000011</v>
      </c>
      <c r="CX147" s="63">
        <f>'WORKING WHOLESALE GRID'!BG19-('WORKING WHOLESALE GRID'!BG19*'READ THIS FIRST'!$F$3)</f>
        <v>37.141000000000005</v>
      </c>
      <c r="CY147" s="63">
        <f>'WORKING WHOLESALE GRID'!BH19-('WORKING WHOLESALE GRID'!BH19*'READ THIS FIRST'!$F$3)</f>
        <v>37.141000000000005</v>
      </c>
      <c r="CZ147" s="63">
        <f>'WORKING WHOLESALE GRID'!BI19-('WORKING WHOLESALE GRID'!BI19*'READ THIS FIRST'!$F$3)</f>
        <v>74.282000000000011</v>
      </c>
      <c r="DA147" s="63">
        <f>'WORKING WHOLESALE GRID'!BJ19-('WORKING WHOLESALE GRID'!BJ19*'READ THIS FIRST'!$F$3)</f>
        <v>74.282000000000011</v>
      </c>
      <c r="DB147" s="63">
        <f>'WORKING WHOLESALE GRID'!BK19-('WORKING WHOLESALE GRID'!BK19*'READ THIS FIRST'!$F$3)</f>
        <v>74.282000000000011</v>
      </c>
      <c r="DC147" s="63">
        <f>'WORKING WHOLESALE GRID'!BL19-('WORKING WHOLESALE GRID'!BL19*'READ THIS FIRST'!$F$3)</f>
        <v>111.42300000000002</v>
      </c>
      <c r="DD147" s="63">
        <f>'WORKING WHOLESALE GRID'!BM19-('WORKING WHOLESALE GRID'!BM19*'READ THIS FIRST'!$F$3)</f>
        <v>74.282000000000011</v>
      </c>
      <c r="DE147" s="63">
        <f>'WORKING WHOLESALE GRID'!BN19-('WORKING WHOLESALE GRID'!BN19*'READ THIS FIRST'!$F$3)</f>
        <v>111.42300000000002</v>
      </c>
      <c r="DF147" s="63">
        <f>'WORKING WHOLESALE GRID'!BO19-('WORKING WHOLESALE GRID'!BO19*'READ THIS FIRST'!$F$3)</f>
        <v>111.42300000000002</v>
      </c>
      <c r="DG147" s="63">
        <f>'WORKING WHOLESALE GRID'!BP19-('WORKING WHOLESALE GRID'!BP19*'READ THIS FIRST'!$F$3)</f>
        <v>111.42300000000002</v>
      </c>
      <c r="DH147" s="63">
        <f>'WORKING WHOLESALE GRID'!BQ19-('WORKING WHOLESALE GRID'!BQ19*'READ THIS FIRST'!$F$3)</f>
        <v>148.56400000000002</v>
      </c>
      <c r="DI147" s="63">
        <f>'WORKING WHOLESALE GRID'!BR19-('WORKING WHOLESALE GRID'!BR19*'READ THIS FIRST'!$F$3)</f>
        <v>111.42300000000002</v>
      </c>
      <c r="DJ147" s="63">
        <f>'WORKING WHOLESALE GRID'!BS19-('WORKING WHOLESALE GRID'!BS19*'READ THIS FIRST'!$F$3)</f>
        <v>185.70500000000004</v>
      </c>
      <c r="DK147" s="63">
        <f>'WORKING WHOLESALE GRID'!BT19-('WORKING WHOLESALE GRID'!BT19*'READ THIS FIRST'!$F$3)</f>
        <v>185.70500000000004</v>
      </c>
      <c r="DL147" s="63">
        <f>'WORKING WHOLESALE GRID'!BU19-('WORKING WHOLESALE GRID'!BU19*'READ THIS FIRST'!$F$3)</f>
        <v>185.70500000000004</v>
      </c>
      <c r="DM147" s="63">
        <f>'WORKING WHOLESALE GRID'!BV19-('WORKING WHOLESALE GRID'!BV19*'READ THIS FIRST'!$F$3)</f>
        <v>222.84600000000003</v>
      </c>
      <c r="DN147" s="63">
        <f>'WORKING WHOLESALE GRID'!BW19-('WORKING WHOLESALE GRID'!BW19*'READ THIS FIRST'!$F$3)</f>
        <v>185.70500000000004</v>
      </c>
      <c r="DO147" s="63">
        <f>'WORKING WHOLESALE GRID'!BX19-('WORKING WHOLESALE GRID'!BX19*'READ THIS FIRST'!$F$3)</f>
        <v>222.84600000000003</v>
      </c>
      <c r="DP147" s="63">
        <f>'WORKING WHOLESALE GRID'!BY19-('WORKING WHOLESALE GRID'!BY19*'READ THIS FIRST'!$F$3)</f>
        <v>222.84600000000003</v>
      </c>
      <c r="DQ147" s="63">
        <f>'WORKING WHOLESALE GRID'!BZ19-('WORKING WHOLESALE GRID'!BZ19*'READ THIS FIRST'!$F$3)</f>
        <v>222.84600000000003</v>
      </c>
      <c r="DR147" s="63">
        <f>'WORKING WHOLESALE GRID'!CA19-('WORKING WHOLESALE GRID'!CA19*'READ THIS FIRST'!$F$3)</f>
        <v>259.98700000000002</v>
      </c>
      <c r="DS147" s="63">
        <f>'WORKING WHOLESALE GRID'!CB19-('WORKING WHOLESALE GRID'!CB19*'READ THIS FIRST'!$F$3)</f>
        <v>222.84600000000003</v>
      </c>
      <c r="DT147" s="63">
        <f>'WORKING WHOLESALE GRID'!CC19-('WORKING WHOLESALE GRID'!CC19*'READ THIS FIRST'!$F$3)</f>
        <v>259.98700000000002</v>
      </c>
      <c r="DU147" s="63">
        <f>'WORKING WHOLESALE GRID'!CD19-('WORKING WHOLESALE GRID'!CD19*'READ THIS FIRST'!$F$3)</f>
        <v>259.98700000000002</v>
      </c>
      <c r="DV147" s="63">
        <f>'WORKING WHOLESALE GRID'!CE19-('WORKING WHOLESALE GRID'!CE19*'READ THIS FIRST'!$F$3)</f>
        <v>259.98700000000002</v>
      </c>
      <c r="DW147" s="63">
        <f>'WORKING WHOLESALE GRID'!CF19-('WORKING WHOLESALE GRID'!CF19*'READ THIS FIRST'!$F$3)</f>
        <v>297.12800000000004</v>
      </c>
      <c r="DX147" s="63">
        <f>'WORKING WHOLESALE GRID'!CG19-('WORKING WHOLESALE GRID'!CG19*'READ THIS FIRST'!$F$3)</f>
        <v>259.98700000000002</v>
      </c>
      <c r="DY147" s="63">
        <f>'WORKING WHOLESALE GRID'!CH19-('WORKING WHOLESALE GRID'!CH19*'READ THIS FIRST'!$F$3)</f>
        <v>297.12800000000004</v>
      </c>
      <c r="DZ147" s="63">
        <f>'WORKING WHOLESALE GRID'!CI19-('WORKING WHOLESALE GRID'!CI19*'READ THIS FIRST'!$F$3)</f>
        <v>297.12800000000004</v>
      </c>
      <c r="EA147" s="63">
        <f>'WORKING WHOLESALE GRID'!CJ19-('WORKING WHOLESALE GRID'!CJ19*'READ THIS FIRST'!$F$3)</f>
        <v>297.12800000000004</v>
      </c>
      <c r="EB147" s="63">
        <f>'WORKING WHOLESALE GRID'!CK19-('WORKING WHOLESALE GRID'!CK19*'READ THIS FIRST'!$F$3)</f>
        <v>334.26900000000001</v>
      </c>
      <c r="EC147" s="63">
        <f>'WORKING WHOLESALE GRID'!CL19-('WORKING WHOLESALE GRID'!CL19*'READ THIS FIRST'!$F$3)</f>
        <v>297.12800000000004</v>
      </c>
      <c r="ED147" s="63">
        <f>'WORKING WHOLESALE GRID'!CM19-('WORKING WHOLESALE GRID'!CM19*'READ THIS FIRST'!$F$3)</f>
        <v>334.26900000000001</v>
      </c>
      <c r="EE147" s="63">
        <f>'WORKING WHOLESALE GRID'!CN19-('WORKING WHOLESALE GRID'!CN19*'READ THIS FIRST'!$F$3)</f>
        <v>334.26900000000001</v>
      </c>
      <c r="EF147" s="63">
        <f>'WORKING WHOLESALE GRID'!CO19-('WORKING WHOLESALE GRID'!CO19*'READ THIS FIRST'!$F$3)</f>
        <v>334.26900000000001</v>
      </c>
      <c r="EG147" s="63">
        <f>'WORKING WHOLESALE GRID'!CP19-('WORKING WHOLESALE GRID'!CP19*'READ THIS FIRST'!$F$3)</f>
        <v>371.40999999999997</v>
      </c>
      <c r="EH147" s="63">
        <f>'WORKING WHOLESALE GRID'!CQ19-('WORKING WHOLESALE GRID'!CQ19*'READ THIS FIRST'!$F$3)</f>
        <v>334.26900000000001</v>
      </c>
      <c r="EI147" s="63">
        <f>'WORKING WHOLESALE GRID'!CR19-('WORKING WHOLESALE GRID'!CR19*'READ THIS FIRST'!$F$3)</f>
        <v>371.40999999999997</v>
      </c>
      <c r="EJ147" s="63">
        <f>'WORKING WHOLESALE GRID'!CS19-('WORKING WHOLESALE GRID'!CS19*'READ THIS FIRST'!$F$3)</f>
        <v>371.40999999999997</v>
      </c>
      <c r="EK147" s="63">
        <f>'WORKING WHOLESALE GRID'!CT19-('WORKING WHOLESALE GRID'!CT19*'READ THIS FIRST'!$F$3)</f>
        <v>371.40999999999997</v>
      </c>
      <c r="EL147" s="63">
        <f>'WORKING WHOLESALE GRID'!CU19-('WORKING WHOLESALE GRID'!CU19*'READ THIS FIRST'!$F$3)</f>
        <v>408.55099999999999</v>
      </c>
      <c r="EM147" s="63">
        <f>'WORKING WHOLESALE GRID'!CV19-('WORKING WHOLESALE GRID'!CV19*'READ THIS FIRST'!$F$3)</f>
        <v>371.40999999999997</v>
      </c>
      <c r="EN147" s="63">
        <f>'WORKING WHOLESALE GRID'!CW19-('WORKING WHOLESALE GRID'!CW19*'READ THIS FIRST'!$F$3)</f>
        <v>408.55099999999999</v>
      </c>
      <c r="EO147" s="63">
        <f>'WORKING WHOLESALE GRID'!CX19-('WORKING WHOLESALE GRID'!CX19*'READ THIS FIRST'!$F$3)</f>
        <v>408.55099999999999</v>
      </c>
      <c r="EP147" s="63">
        <f>'WORKING WHOLESALE GRID'!CY19-('WORKING WHOLESALE GRID'!CY19*'READ THIS FIRST'!$F$3)</f>
        <v>408.55099999999999</v>
      </c>
      <c r="EQ147" s="63">
        <f>'WORKING WHOLESALE GRID'!CZ19-('WORKING WHOLESALE GRID'!CZ19*'READ THIS FIRST'!$F$3)</f>
        <v>0</v>
      </c>
      <c r="ER147" s="63">
        <f>'WORKING WHOLESALE GRID'!DA19-('WORKING WHOLESALE GRID'!DA19*'READ THIS FIRST'!$F$3)</f>
        <v>408.55099999999999</v>
      </c>
      <c r="ES147" s="63">
        <f>'WORKING WHOLESALE GRID'!DB19-('WORKING WHOLESALE GRID'!DB19*'READ THIS FIRST'!$F$3)</f>
        <v>46.429500000000004</v>
      </c>
      <c r="ET147" s="63">
        <f>'WORKING WHOLESALE GRID'!DC19-('WORKING WHOLESALE GRID'!DC19*'READ THIS FIRST'!$F$3)</f>
        <v>46.429500000000004</v>
      </c>
      <c r="EU147" s="63">
        <f>'WORKING WHOLESALE GRID'!DD19-('WORKING WHOLESALE GRID'!DD19*'READ THIS FIRST'!$F$3)</f>
        <v>46.429500000000004</v>
      </c>
      <c r="EV147" s="63">
        <f>'WORKING WHOLESALE GRID'!DE19-('WORKING WHOLESALE GRID'!DE19*'READ THIS FIRST'!$F$3)</f>
        <v>92.859000000000009</v>
      </c>
      <c r="EW147" s="63">
        <f>'WORKING WHOLESALE GRID'!DF19-('WORKING WHOLESALE GRID'!DF19*'READ THIS FIRST'!$F$3)</f>
        <v>46.429500000000004</v>
      </c>
      <c r="EX147" s="63">
        <f>'WORKING WHOLESALE GRID'!DG19-('WORKING WHOLESALE GRID'!DG19*'READ THIS FIRST'!$F$3)</f>
        <v>46.429500000000004</v>
      </c>
      <c r="EY147" s="63">
        <f>'WORKING WHOLESALE GRID'!DH19-('WORKING WHOLESALE GRID'!DH19*'READ THIS FIRST'!$F$3)</f>
        <v>92.859000000000009</v>
      </c>
      <c r="EZ147" s="63">
        <f>'WORKING WHOLESALE GRID'!DI19-('WORKING WHOLESALE GRID'!DI19*'READ THIS FIRST'!$F$3)</f>
        <v>92.859000000000009</v>
      </c>
      <c r="FA147" s="63">
        <f>'WORKING WHOLESALE GRID'!DJ19-('WORKING WHOLESALE GRID'!DJ19*'READ THIS FIRST'!$F$3)</f>
        <v>92.859000000000009</v>
      </c>
      <c r="FB147" s="63">
        <f>'WORKING WHOLESALE GRID'!DK19-('WORKING WHOLESALE GRID'!DK19*'READ THIS FIRST'!$F$3)</f>
        <v>139.2885</v>
      </c>
      <c r="FC147" s="63">
        <f>'WORKING WHOLESALE GRID'!DL19-('WORKING WHOLESALE GRID'!DL19*'READ THIS FIRST'!$F$3)</f>
        <v>92.859000000000009</v>
      </c>
      <c r="FD147" s="63">
        <f>'WORKING WHOLESALE GRID'!DM19-('WORKING WHOLESALE GRID'!DM19*'READ THIS FIRST'!$F$3)</f>
        <v>185.71800000000002</v>
      </c>
      <c r="FE147" s="63">
        <f>'WORKING WHOLESALE GRID'!DN19-('WORKING WHOLESALE GRID'!DN19*'READ THIS FIRST'!$F$3)</f>
        <v>185.71800000000002</v>
      </c>
      <c r="FF147" s="63">
        <f>'WORKING WHOLESALE GRID'!DO19-('WORKING WHOLESALE GRID'!DO19*'READ THIS FIRST'!$F$3)</f>
        <v>185.71800000000002</v>
      </c>
      <c r="FG147" s="63">
        <f>'WORKING WHOLESALE GRID'!DP19-('WORKING WHOLESALE GRID'!DP19*'READ THIS FIRST'!$F$3)</f>
        <v>232.14750000000004</v>
      </c>
      <c r="FH147" s="63">
        <f>'WORKING WHOLESALE GRID'!DQ19-('WORKING WHOLESALE GRID'!DQ19*'READ THIS FIRST'!$F$3)</f>
        <v>185.71800000000002</v>
      </c>
      <c r="FI147" s="63">
        <f>'WORKING WHOLESALE GRID'!DR19-('WORKING WHOLESALE GRID'!DR19*'READ THIS FIRST'!$F$3)</f>
        <v>278.577</v>
      </c>
      <c r="FJ147" s="63">
        <f>'WORKING WHOLESALE GRID'!DS19-('WORKING WHOLESALE GRID'!DS19*'READ THIS FIRST'!$F$3)</f>
        <v>278.577</v>
      </c>
      <c r="FK147" s="63">
        <f>'WORKING WHOLESALE GRID'!DT19-('WORKING WHOLESALE GRID'!DT19*'READ THIS FIRST'!$F$3)</f>
        <v>278.577</v>
      </c>
      <c r="FL147" s="63">
        <f>'WORKING WHOLESALE GRID'!DU19-('WORKING WHOLESALE GRID'!DU19*'READ THIS FIRST'!$F$3)</f>
        <v>325.00650000000007</v>
      </c>
      <c r="FM147" s="63">
        <f>'WORKING WHOLESALE GRID'!DV19-('WORKING WHOLESALE GRID'!DV19*'READ THIS FIRST'!$F$3)</f>
        <v>278.577</v>
      </c>
      <c r="FN147" s="63">
        <f>'WORKING WHOLESALE GRID'!DW19-('WORKING WHOLESALE GRID'!DW19*'READ THIS FIRST'!$F$3)</f>
        <v>371.43600000000004</v>
      </c>
      <c r="FO147" s="63">
        <f>'WORKING WHOLESALE GRID'!DX19-('WORKING WHOLESALE GRID'!DX19*'READ THIS FIRST'!$F$3)</f>
        <v>371.43600000000004</v>
      </c>
      <c r="FP147" s="63">
        <f>'WORKING WHOLESALE GRID'!DY19-('WORKING WHOLESALE GRID'!DY19*'READ THIS FIRST'!$F$3)</f>
        <v>371.43600000000004</v>
      </c>
      <c r="FQ147" s="63">
        <f>'WORKING WHOLESALE GRID'!DZ19-('WORKING WHOLESALE GRID'!DZ19*'READ THIS FIRST'!$F$3)</f>
        <v>417.86550000000011</v>
      </c>
      <c r="FR147" s="63">
        <f>'WORKING WHOLESALE GRID'!EA19-('WORKING WHOLESALE GRID'!EA19*'READ THIS FIRST'!$F$3)</f>
        <v>371.43600000000004</v>
      </c>
      <c r="FS147" s="63">
        <f>'WORKING WHOLESALE GRID'!EB19-('WORKING WHOLESALE GRID'!EB19*'READ THIS FIRST'!$F$3)</f>
        <v>464.29500000000013</v>
      </c>
      <c r="FT147" s="63">
        <f>'WORKING WHOLESALE GRID'!EC19-('WORKING WHOLESALE GRID'!EC19*'READ THIS FIRST'!$F$3)</f>
        <v>464.29500000000013</v>
      </c>
      <c r="FU147" s="63">
        <f>'WORKING WHOLESALE GRID'!ED19-('WORKING WHOLESALE GRID'!ED19*'READ THIS FIRST'!$F$3)</f>
        <v>464.29500000000013</v>
      </c>
      <c r="FV147" s="63">
        <f>'WORKING WHOLESALE GRID'!EE19-('WORKING WHOLESALE GRID'!EE19*'READ THIS FIRST'!$F$3)</f>
        <v>510.72450000000021</v>
      </c>
      <c r="FW147" s="63">
        <f>'WORKING WHOLESALE GRID'!EF19-('WORKING WHOLESALE GRID'!EF19*'READ THIS FIRST'!$F$3)</f>
        <v>464.29500000000013</v>
      </c>
      <c r="FX147" s="63">
        <f>'WORKING WHOLESALE GRID'!EG19-('WORKING WHOLESALE GRID'!EG19*'READ THIS FIRST'!$F$3)</f>
        <v>557.15400000000022</v>
      </c>
      <c r="FY147" s="63">
        <f>'WORKING WHOLESALE GRID'!EH19-('WORKING WHOLESALE GRID'!EH19*'READ THIS FIRST'!$F$3)</f>
        <v>557.15400000000022</v>
      </c>
      <c r="FZ147" s="63">
        <f>'WORKING WHOLESALE GRID'!EI19-('WORKING WHOLESALE GRID'!EI19*'READ THIS FIRST'!$F$3)</f>
        <v>557.15400000000022</v>
      </c>
      <c r="GA147" s="63">
        <f>'WORKING WHOLESALE GRID'!EJ19-('WORKING WHOLESALE GRID'!EJ19*'READ THIS FIRST'!$F$3)</f>
        <v>603.58350000000019</v>
      </c>
      <c r="GB147" s="63">
        <f>'WORKING WHOLESALE GRID'!EK19-('WORKING WHOLESALE GRID'!EK19*'READ THIS FIRST'!$F$3)</f>
        <v>557.15400000000022</v>
      </c>
      <c r="GC147" s="63">
        <f>'WORKING WHOLESALE GRID'!EL19-('WORKING WHOLESALE GRID'!EL19*'READ THIS FIRST'!$F$3)</f>
        <v>650.01300000000037</v>
      </c>
      <c r="GD147" s="63">
        <f>'WORKING WHOLESALE GRID'!EM19-('WORKING WHOLESALE GRID'!EM19*'READ THIS FIRST'!$F$3)</f>
        <v>650.01300000000037</v>
      </c>
      <c r="GE147" s="63">
        <f>'WORKING WHOLESALE GRID'!EN19-('WORKING WHOLESALE GRID'!EN19*'READ THIS FIRST'!$F$3)</f>
        <v>650.01300000000037</v>
      </c>
      <c r="GF147" s="63">
        <f>'WORKING WHOLESALE GRID'!EO19-('WORKING WHOLESALE GRID'!EO19*'READ THIS FIRST'!$F$3)</f>
        <v>696.44250000000034</v>
      </c>
      <c r="GG147" s="63">
        <f>'WORKING WHOLESALE GRID'!EP19-('WORKING WHOLESALE GRID'!EP19*'READ THIS FIRST'!$F$3)</f>
        <v>650.01300000000037</v>
      </c>
      <c r="GH147" s="63">
        <f>'WORKING WHOLESALE GRID'!EQ19-('WORKING WHOLESALE GRID'!EQ19*'READ THIS FIRST'!$F$3)</f>
        <v>742.87200000000041</v>
      </c>
      <c r="GI147" s="63">
        <f>'WORKING WHOLESALE GRID'!ER19-('WORKING WHOLESALE GRID'!ER19*'READ THIS FIRST'!$F$3)</f>
        <v>742.87200000000041</v>
      </c>
      <c r="GJ147" s="63">
        <f>'WORKING WHOLESALE GRID'!ES19-('WORKING WHOLESALE GRID'!ES19*'READ THIS FIRST'!$F$3)</f>
        <v>742.87200000000041</v>
      </c>
      <c r="GK147" s="63">
        <f>'WORKING WHOLESALE GRID'!ET19-('WORKING WHOLESALE GRID'!ET19*'READ THIS FIRST'!$F$3)</f>
        <v>789.30150000000049</v>
      </c>
      <c r="GL147" s="63">
        <f>'WORKING WHOLESALE GRID'!EU19-('WORKING WHOLESALE GRID'!EU19*'READ THIS FIRST'!$F$3)</f>
        <v>742.87200000000041</v>
      </c>
      <c r="GM147" s="63">
        <f>'WORKING WHOLESALE GRID'!EV19-('WORKING WHOLESALE GRID'!EV19*'READ THIS FIRST'!$F$3)</f>
        <v>835.73100000000045</v>
      </c>
      <c r="GN147" s="63">
        <f>'WORKING WHOLESALE GRID'!EW19-('WORKING WHOLESALE GRID'!EW19*'READ THIS FIRST'!$F$3)</f>
        <v>835.73100000000045</v>
      </c>
      <c r="GO147" s="63">
        <f>'WORKING WHOLESALE GRID'!EX19-('WORKING WHOLESALE GRID'!EX19*'READ THIS FIRST'!$F$3)</f>
        <v>835.73100000000045</v>
      </c>
      <c r="GP147" s="63">
        <f>'WORKING WHOLESALE GRID'!EY19-('WORKING WHOLESALE GRID'!EY19*'READ THIS FIRST'!$F$3)</f>
        <v>0</v>
      </c>
      <c r="GQ147" s="63">
        <f>'WORKING WHOLESALE GRID'!EZ19-('WORKING WHOLESALE GRID'!EZ19*'READ THIS FIRST'!$F$3)</f>
        <v>835.73100000000045</v>
      </c>
      <c r="GR147" s="63">
        <f>'WORKING WHOLESALE GRID'!FA19-('WORKING WHOLESALE GRID'!FA19*'READ THIS FIRST'!$F$3)</f>
        <v>60.359000000000002</v>
      </c>
      <c r="GS147" s="63">
        <f>'WORKING WHOLESALE GRID'!FB19-('WORKING WHOLESALE GRID'!FB19*'READ THIS FIRST'!$F$3)</f>
        <v>60.359000000000002</v>
      </c>
      <c r="GT147" s="63">
        <f>'WORKING WHOLESALE GRID'!FC19-('WORKING WHOLESALE GRID'!FC19*'READ THIS FIRST'!$F$3)</f>
        <v>60.359000000000002</v>
      </c>
      <c r="GU147" s="63">
        <f>'WORKING WHOLESALE GRID'!FD19-('WORKING WHOLESALE GRID'!FD19*'READ THIS FIRST'!$F$3)</f>
        <v>120.718</v>
      </c>
      <c r="GV147" s="63">
        <f>'WORKING WHOLESALE GRID'!FE19-('WORKING WHOLESALE GRID'!FE19*'READ THIS FIRST'!$F$3)</f>
        <v>60.359000000000002</v>
      </c>
      <c r="GW147" s="63">
        <f>'WORKING WHOLESALE GRID'!FF19-('WORKING WHOLESALE GRID'!FF19*'READ THIS FIRST'!$F$3)</f>
        <v>60.359000000000002</v>
      </c>
      <c r="GX147" s="63">
        <f>'WORKING WHOLESALE GRID'!FG19-('WORKING WHOLESALE GRID'!FG19*'READ THIS FIRST'!$F$3)</f>
        <v>120.718</v>
      </c>
      <c r="GY147" s="63">
        <f>'WORKING WHOLESALE GRID'!FH19-('WORKING WHOLESALE GRID'!FH19*'READ THIS FIRST'!$F$3)</f>
        <v>120.718</v>
      </c>
      <c r="GZ147" s="63">
        <f>'WORKING WHOLESALE GRID'!FI19-('WORKING WHOLESALE GRID'!FI19*'READ THIS FIRST'!$F$3)</f>
        <v>120.718</v>
      </c>
      <c r="HA147" s="63">
        <f>'WORKING WHOLESALE GRID'!FJ19-('WORKING WHOLESALE GRID'!FJ19*'READ THIS FIRST'!$F$3)</f>
        <v>181.077</v>
      </c>
      <c r="HB147" s="63">
        <f>'WORKING WHOLESALE GRID'!FK19-('WORKING WHOLESALE GRID'!FK19*'READ THIS FIRST'!$F$3)</f>
        <v>120.718</v>
      </c>
      <c r="HC147" s="63">
        <f>'WORKING WHOLESALE GRID'!FL19-('WORKING WHOLESALE GRID'!FL19*'READ THIS FIRST'!$F$3)</f>
        <v>181.077</v>
      </c>
      <c r="HD147" s="63">
        <f>'WORKING WHOLESALE GRID'!FM19-('WORKING WHOLESALE GRID'!FM19*'READ THIS FIRST'!$F$3)</f>
        <v>181.077</v>
      </c>
      <c r="HE147" s="63">
        <f>'WORKING WHOLESALE GRID'!FN19-('WORKING WHOLESALE GRID'!FN19*'READ THIS FIRST'!$F$3)</f>
        <v>181.077</v>
      </c>
      <c r="HF147" s="63">
        <f>'WORKING WHOLESALE GRID'!FO19-('WORKING WHOLESALE GRID'!FO19*'READ THIS FIRST'!$F$3)</f>
        <v>241.43600000000001</v>
      </c>
      <c r="HG147" s="63">
        <f>'WORKING WHOLESALE GRID'!FP19-('WORKING WHOLESALE GRID'!FP19*'READ THIS FIRST'!$F$3)</f>
        <v>181.077</v>
      </c>
      <c r="HH147" s="63">
        <f>'WORKING WHOLESALE GRID'!FQ19-('WORKING WHOLESALE GRID'!FQ19*'READ THIS FIRST'!$F$3)</f>
        <v>241.43600000000001</v>
      </c>
      <c r="HI147" s="63">
        <f>'WORKING WHOLESALE GRID'!FR19-('WORKING WHOLESALE GRID'!FR19*'READ THIS FIRST'!$F$3)</f>
        <v>241.43600000000001</v>
      </c>
      <c r="HJ147" s="63">
        <f>'WORKING WHOLESALE GRID'!FS19-('WORKING WHOLESALE GRID'!FS19*'READ THIS FIRST'!$F$3)</f>
        <v>241.43600000000001</v>
      </c>
      <c r="HK147" s="63">
        <f>'WORKING WHOLESALE GRID'!FT19-('WORKING WHOLESALE GRID'!FT19*'READ THIS FIRST'!$F$3)</f>
        <v>301.79500000000002</v>
      </c>
      <c r="HL147" s="63">
        <f>'WORKING WHOLESALE GRID'!FU19-('WORKING WHOLESALE GRID'!FU19*'READ THIS FIRST'!$F$3)</f>
        <v>241.43600000000001</v>
      </c>
      <c r="HM147" s="63">
        <f>'WORKING WHOLESALE GRID'!FV19-('WORKING WHOLESALE GRID'!FV19*'READ THIS FIRST'!$F$3)</f>
        <v>301.79500000000002</v>
      </c>
      <c r="HN147" s="63">
        <f>'WORKING WHOLESALE GRID'!FW19-('WORKING WHOLESALE GRID'!FW19*'READ THIS FIRST'!$F$3)</f>
        <v>301.79500000000002</v>
      </c>
      <c r="HO147" s="63">
        <f>'WORKING WHOLESALE GRID'!FX19-('WORKING WHOLESALE GRID'!FX19*'READ THIS FIRST'!$F$3)</f>
        <v>301.79500000000002</v>
      </c>
      <c r="HP147" s="63">
        <f>'WORKING WHOLESALE GRID'!FY19-('WORKING WHOLESALE GRID'!FY19*'READ THIS FIRST'!$F$3)</f>
        <v>362.154</v>
      </c>
      <c r="HQ147" s="63">
        <f>'WORKING WHOLESALE GRID'!FZ19-('WORKING WHOLESALE GRID'!FZ19*'READ THIS FIRST'!$F$3)</f>
        <v>301.79500000000002</v>
      </c>
      <c r="HR147" s="63">
        <f>'WORKING WHOLESALE GRID'!GA19-('WORKING WHOLESALE GRID'!GA19*'READ THIS FIRST'!$F$3)</f>
        <v>362.154</v>
      </c>
      <c r="HS147" s="63">
        <f>'WORKING WHOLESALE GRID'!GB19-('WORKING WHOLESALE GRID'!GB19*'READ THIS FIRST'!$F$3)</f>
        <v>362.154</v>
      </c>
      <c r="HT147" s="63">
        <f>'WORKING WHOLESALE GRID'!GC19-('WORKING WHOLESALE GRID'!GC19*'READ THIS FIRST'!$F$3)</f>
        <v>362.154</v>
      </c>
      <c r="HU147" s="63">
        <f>'WORKING WHOLESALE GRID'!GD19-('WORKING WHOLESALE GRID'!GD19*'READ THIS FIRST'!$F$3)</f>
        <v>422.51300000000003</v>
      </c>
      <c r="HV147" s="63">
        <f>'WORKING WHOLESALE GRID'!GE19-('WORKING WHOLESALE GRID'!GE19*'READ THIS FIRST'!$F$3)</f>
        <v>362.154</v>
      </c>
      <c r="HW147" s="63">
        <f>'WORKING WHOLESALE GRID'!GF19-('WORKING WHOLESALE GRID'!GF19*'READ THIS FIRST'!$F$3)</f>
        <v>422.51300000000003</v>
      </c>
      <c r="HX147" s="63">
        <f>'WORKING WHOLESALE GRID'!GG19-('WORKING WHOLESALE GRID'!GG19*'READ THIS FIRST'!$F$3)</f>
        <v>422.51300000000003</v>
      </c>
      <c r="HY147" s="63">
        <f>'WORKING WHOLESALE GRID'!GH19-('WORKING WHOLESALE GRID'!GH19*'READ THIS FIRST'!$F$3)</f>
        <v>422.51300000000003</v>
      </c>
      <c r="HZ147" s="63">
        <f>'WORKING WHOLESALE GRID'!GI19-('WORKING WHOLESALE GRID'!GI19*'READ THIS FIRST'!$F$3)</f>
        <v>482.87200000000001</v>
      </c>
      <c r="IA147" s="63">
        <f>'WORKING WHOLESALE GRID'!GJ19-('WORKING WHOLESALE GRID'!GJ19*'READ THIS FIRST'!$F$3)</f>
        <v>422.51300000000003</v>
      </c>
      <c r="IB147" s="63">
        <f>'WORKING WHOLESALE GRID'!GK19-('WORKING WHOLESALE GRID'!GK19*'READ THIS FIRST'!$F$3)</f>
        <v>482.87200000000001</v>
      </c>
      <c r="IC147" s="63">
        <f>'WORKING WHOLESALE GRID'!GL19-('WORKING WHOLESALE GRID'!GL19*'READ THIS FIRST'!$F$3)</f>
        <v>482.87200000000001</v>
      </c>
      <c r="ID147" s="63">
        <f>'WORKING WHOLESALE GRID'!GM19-('WORKING WHOLESALE GRID'!GM19*'READ THIS FIRST'!$F$3)</f>
        <v>482.87200000000001</v>
      </c>
      <c r="IE147" s="63">
        <f>'WORKING WHOLESALE GRID'!GN19-('WORKING WHOLESALE GRID'!GN19*'READ THIS FIRST'!$F$3)</f>
        <v>543.23099999999999</v>
      </c>
      <c r="IF147" s="63">
        <f>'WORKING WHOLESALE GRID'!GO19-('WORKING WHOLESALE GRID'!GO19*'READ THIS FIRST'!$F$3)</f>
        <v>482.87200000000001</v>
      </c>
      <c r="IG147" s="63">
        <f>'WORKING WHOLESALE GRID'!GP19-('WORKING WHOLESALE GRID'!GP19*'READ THIS FIRST'!$F$3)</f>
        <v>543.23099999999999</v>
      </c>
      <c r="IH147" s="63">
        <f>'WORKING WHOLESALE GRID'!GQ19-('WORKING WHOLESALE GRID'!GQ19*'READ THIS FIRST'!$F$3)</f>
        <v>543.23099999999999</v>
      </c>
      <c r="II147" s="63">
        <f>'WORKING WHOLESALE GRID'!GR19-('WORKING WHOLESALE GRID'!GR19*'READ THIS FIRST'!$F$3)</f>
        <v>543.23099999999999</v>
      </c>
      <c r="IJ147" s="63">
        <f>'WORKING WHOLESALE GRID'!GS19-('WORKING WHOLESALE GRID'!GS19*'READ THIS FIRST'!$F$3)</f>
        <v>603.59</v>
      </c>
      <c r="IK147" s="63">
        <f>'WORKING WHOLESALE GRID'!GT19-('WORKING WHOLESALE GRID'!GT19*'READ THIS FIRST'!$F$3)</f>
        <v>543.23099999999999</v>
      </c>
      <c r="IL147" s="63">
        <f>'WORKING WHOLESALE GRID'!GU19-('WORKING WHOLESALE GRID'!GU19*'READ THIS FIRST'!$F$3)</f>
        <v>603.59</v>
      </c>
      <c r="IM147" s="63">
        <f>'WORKING WHOLESALE GRID'!GV19-('WORKING WHOLESALE GRID'!GV19*'READ THIS FIRST'!$F$3)</f>
        <v>603.59</v>
      </c>
      <c r="IN147" s="63">
        <f>'WORKING WHOLESALE GRID'!GW19-('WORKING WHOLESALE GRID'!GW19*'READ THIS FIRST'!$F$3)</f>
        <v>603.59</v>
      </c>
      <c r="IO147" s="63">
        <f>'WORKING WHOLESALE GRID'!GX19-('WORKING WHOLESALE GRID'!GX19*'READ THIS FIRST'!$F$3)</f>
        <v>0</v>
      </c>
      <c r="IP147" s="63">
        <f>'WORKING WHOLESALE GRID'!GY19-('WORKING WHOLESALE GRID'!GY19*'READ THIS FIRST'!$F$3)</f>
        <v>603.59</v>
      </c>
      <c r="IQ147" s="63">
        <f>'WORKING WHOLESALE GRID'!GZ19-('WORKING WHOLESALE GRID'!GZ19*'READ THIS FIRST'!$F$3)</f>
        <v>83.570499999999996</v>
      </c>
      <c r="IR147" s="63">
        <f>'WORKING WHOLESALE GRID'!HA19-('WORKING WHOLESALE GRID'!HA19*'READ THIS FIRST'!$F$3)</f>
        <v>83.570499999999996</v>
      </c>
      <c r="IS147" s="63">
        <f>'WORKING WHOLESALE GRID'!HB19-('WORKING WHOLESALE GRID'!HB19*'READ THIS FIRST'!$F$3)</f>
        <v>83.570499999999996</v>
      </c>
      <c r="IT147" s="63">
        <f>'WORKING WHOLESALE GRID'!HC19-('WORKING WHOLESALE GRID'!HC19*'READ THIS FIRST'!$F$3)</f>
        <v>167.14099999999999</v>
      </c>
      <c r="IU147" s="63">
        <f>'WORKING WHOLESALE GRID'!HD19-('WORKING WHOLESALE GRID'!HD19*'READ THIS FIRST'!$F$3)</f>
        <v>83.570499999999996</v>
      </c>
      <c r="IV147" s="63">
        <f>'WORKING WHOLESALE GRID'!HE19-('WORKING WHOLESALE GRID'!HE19*'READ THIS FIRST'!$F$3)</f>
        <v>83.570499999999996</v>
      </c>
      <c r="IW147" s="63">
        <f>'WORKING WHOLESALE GRID'!HF19-('WORKING WHOLESALE GRID'!HF19*'READ THIS FIRST'!$F$3)</f>
        <v>167.14099999999999</v>
      </c>
      <c r="IX147" s="63">
        <f>'WORKING WHOLESALE GRID'!HG19-('WORKING WHOLESALE GRID'!HG19*'READ THIS FIRST'!$F$3)</f>
        <v>167.14099999999999</v>
      </c>
      <c r="IY147" s="63">
        <f>'WORKING WHOLESALE GRID'!HH19-('WORKING WHOLESALE GRID'!HH19*'READ THIS FIRST'!$F$3)</f>
        <v>167.14099999999999</v>
      </c>
      <c r="IZ147" s="63">
        <f>'WORKING WHOLESALE GRID'!HI19-('WORKING WHOLESALE GRID'!HI19*'READ THIS FIRST'!$F$3)</f>
        <v>250.7115</v>
      </c>
      <c r="JA147" s="63">
        <f>'WORKING WHOLESALE GRID'!HJ19-('WORKING WHOLESALE GRID'!HJ19*'READ THIS FIRST'!$F$3)</f>
        <v>167.14099999999999</v>
      </c>
      <c r="JB147" s="63">
        <f>'WORKING WHOLESALE GRID'!HK19-('WORKING WHOLESALE GRID'!HK19*'READ THIS FIRST'!$F$3)</f>
        <v>250.7115</v>
      </c>
      <c r="JC147" s="63">
        <f>'WORKING WHOLESALE GRID'!HL19-('WORKING WHOLESALE GRID'!HL19*'READ THIS FIRST'!$F$3)</f>
        <v>250.7115</v>
      </c>
      <c r="JD147" s="63">
        <f>'WORKING WHOLESALE GRID'!HM19-('WORKING WHOLESALE GRID'!HM19*'READ THIS FIRST'!$F$3)</f>
        <v>250.7115</v>
      </c>
      <c r="JE147" s="63">
        <f>'WORKING WHOLESALE GRID'!HN19-('WORKING WHOLESALE GRID'!HN19*'READ THIS FIRST'!$F$3)</f>
        <v>334.28199999999998</v>
      </c>
      <c r="JF147" s="63">
        <f>'WORKING WHOLESALE GRID'!HO19-('WORKING WHOLESALE GRID'!HO19*'READ THIS FIRST'!$F$3)</f>
        <v>250.7115</v>
      </c>
      <c r="JG147" s="63">
        <f>'WORKING WHOLESALE GRID'!HP19-('WORKING WHOLESALE GRID'!HP19*'READ THIS FIRST'!$F$3)</f>
        <v>334.28199999999998</v>
      </c>
      <c r="JH147" s="63">
        <f>'WORKING WHOLESALE GRID'!HQ19-('WORKING WHOLESALE GRID'!HQ19*'READ THIS FIRST'!$F$3)</f>
        <v>334.28199999999998</v>
      </c>
      <c r="JI147" s="63">
        <f>'WORKING WHOLESALE GRID'!HR19-('WORKING WHOLESALE GRID'!HR19*'READ THIS FIRST'!$F$3)</f>
        <v>334.28199999999998</v>
      </c>
      <c r="JJ147" s="63">
        <f>'WORKING WHOLESALE GRID'!HS19-('WORKING WHOLESALE GRID'!HS19*'READ THIS FIRST'!$F$3)</f>
        <v>417.85249999999996</v>
      </c>
      <c r="JK147" s="63">
        <f>'WORKING WHOLESALE GRID'!HT19-('WORKING WHOLESALE GRID'!HT19*'READ THIS FIRST'!$F$3)</f>
        <v>334.28199999999998</v>
      </c>
      <c r="JL147" s="63">
        <f>'WORKING WHOLESALE GRID'!HU19-('WORKING WHOLESALE GRID'!HU19*'READ THIS FIRST'!$F$3)</f>
        <v>417.85249999999996</v>
      </c>
      <c r="JM147" s="63">
        <f>'WORKING WHOLESALE GRID'!HV19-('WORKING WHOLESALE GRID'!HV19*'READ THIS FIRST'!$F$3)</f>
        <v>417.85249999999996</v>
      </c>
      <c r="JN147" s="63">
        <f>'WORKING WHOLESALE GRID'!HW19-('WORKING WHOLESALE GRID'!HW19*'READ THIS FIRST'!$F$3)</f>
        <v>417.85249999999996</v>
      </c>
      <c r="JO147" s="63">
        <f>'WORKING WHOLESALE GRID'!HX19-('WORKING WHOLESALE GRID'!HX19*'READ THIS FIRST'!$F$3)</f>
        <v>501.42299999999994</v>
      </c>
      <c r="JP147" s="63">
        <f>'WORKING WHOLESALE GRID'!HY19-('WORKING WHOLESALE GRID'!HY19*'READ THIS FIRST'!$F$3)</f>
        <v>417.85249999999996</v>
      </c>
      <c r="JQ147" s="63">
        <f>'WORKING WHOLESALE GRID'!HZ19-('WORKING WHOLESALE GRID'!HZ19*'READ THIS FIRST'!$F$3)</f>
        <v>501.42299999999994</v>
      </c>
      <c r="JR147" s="63">
        <f>'WORKING WHOLESALE GRID'!IA19-('WORKING WHOLESALE GRID'!IA19*'READ THIS FIRST'!$F$3)</f>
        <v>501.42299999999994</v>
      </c>
      <c r="JS147" s="63">
        <f>'WORKING WHOLESALE GRID'!IB19-('WORKING WHOLESALE GRID'!IB19*'READ THIS FIRST'!$F$3)</f>
        <v>501.42299999999994</v>
      </c>
      <c r="JT147" s="63">
        <f>'WORKING WHOLESALE GRID'!IC19-('WORKING WHOLESALE GRID'!IC19*'READ THIS FIRST'!$F$3)</f>
        <v>584.99349999999981</v>
      </c>
      <c r="JU147" s="63">
        <f>'WORKING WHOLESALE GRID'!ID19-('WORKING WHOLESALE GRID'!ID19*'READ THIS FIRST'!$F$3)</f>
        <v>501.42299999999994</v>
      </c>
      <c r="JV147" s="63">
        <f>'WORKING WHOLESALE GRID'!IE19-('WORKING WHOLESALE GRID'!IE19*'READ THIS FIRST'!$F$3)</f>
        <v>584.99349999999981</v>
      </c>
      <c r="JW147" s="63">
        <f>'WORKING WHOLESALE GRID'!IF19-('WORKING WHOLESALE GRID'!IF19*'READ THIS FIRST'!$F$3)</f>
        <v>584.99349999999981</v>
      </c>
      <c r="JX147" s="63">
        <f>'WORKING WHOLESALE GRID'!IG19-('WORKING WHOLESALE GRID'!IG19*'READ THIS FIRST'!$F$3)</f>
        <v>584.99349999999981</v>
      </c>
      <c r="JY147" s="63">
        <f>'WORKING WHOLESALE GRID'!IH19-('WORKING WHOLESALE GRID'!IH19*'READ THIS FIRST'!$F$3)</f>
        <v>668.56399999999985</v>
      </c>
      <c r="JZ147" s="63">
        <f>'WORKING WHOLESALE GRID'!II19-('WORKING WHOLESALE GRID'!II19*'READ THIS FIRST'!$F$3)</f>
        <v>584.99349999999981</v>
      </c>
      <c r="KA147" s="63">
        <f>'WORKING WHOLESALE GRID'!IJ19-('WORKING WHOLESALE GRID'!IJ19*'READ THIS FIRST'!$F$3)</f>
        <v>668.56399999999985</v>
      </c>
      <c r="KB147" s="63">
        <f>'WORKING WHOLESALE GRID'!IK19-('WORKING WHOLESALE GRID'!IK19*'READ THIS FIRST'!$F$3)</f>
        <v>668.56399999999985</v>
      </c>
      <c r="KC147" s="63">
        <f>'WORKING WHOLESALE GRID'!IL19-('WORKING WHOLESALE GRID'!IL19*'READ THIS FIRST'!$F$3)</f>
        <v>668.56399999999985</v>
      </c>
      <c r="KD147" s="63">
        <f>'WORKING WHOLESALE GRID'!IM19-('WORKING WHOLESALE GRID'!IM19*'READ THIS FIRST'!$F$3)</f>
        <v>752.13449999999978</v>
      </c>
      <c r="KE147" s="63">
        <f>'WORKING WHOLESALE GRID'!IN19-('WORKING WHOLESALE GRID'!IN19*'READ THIS FIRST'!$F$3)</f>
        <v>668.56399999999985</v>
      </c>
      <c r="KF147" s="63">
        <f>'WORKING WHOLESALE GRID'!IO19-('WORKING WHOLESALE GRID'!IO19*'READ THIS FIRST'!$F$3)</f>
        <v>752.13449999999978</v>
      </c>
      <c r="KG147" s="63">
        <f>'WORKING WHOLESALE GRID'!IP19-('WORKING WHOLESALE GRID'!IP19*'READ THIS FIRST'!$F$3)</f>
        <v>752.13449999999978</v>
      </c>
      <c r="KH147" s="63">
        <f>'WORKING WHOLESALE GRID'!IQ19-('WORKING WHOLESALE GRID'!IQ19*'READ THIS FIRST'!$F$3)</f>
        <v>752.13449999999978</v>
      </c>
      <c r="KI147" s="63">
        <f>'WORKING WHOLESALE GRID'!IR19-('WORKING WHOLESALE GRID'!IR19*'READ THIS FIRST'!$F$3)</f>
        <v>835.7049999999997</v>
      </c>
      <c r="KJ147" s="63">
        <f>'WORKING WHOLESALE GRID'!IS19-('WORKING WHOLESALE GRID'!IS19*'READ THIS FIRST'!$F$3)</f>
        <v>752.13449999999978</v>
      </c>
      <c r="KK147" s="63">
        <f>'WORKING WHOLESALE GRID'!IT19-('WORKING WHOLESALE GRID'!IT19*'READ THIS FIRST'!$F$3)</f>
        <v>835.7049999999997</v>
      </c>
      <c r="KL147" s="63">
        <f>'WORKING WHOLESALE GRID'!IU19-('WORKING WHOLESALE GRID'!IU19*'READ THIS FIRST'!$F$3)</f>
        <v>835.7049999999997</v>
      </c>
      <c r="KM147" s="63">
        <f>'WORKING WHOLESALE GRID'!IV19-('WORKING WHOLESALE GRID'!IV19*'READ THIS FIRST'!$F$3)</f>
        <v>835.7049999999997</v>
      </c>
      <c r="KN147" s="63">
        <f>'WORKING WHOLESALE GRID'!IW19-('WORKING WHOLESALE GRID'!IW19*'READ THIS FIRST'!$F$3)</f>
        <v>0</v>
      </c>
      <c r="KO147" s="63">
        <f>'WORKING WHOLESALE GRID'!IX19-('WORKING WHOLESALE GRID'!IX19*'READ THIS FIRST'!$F$3)</f>
        <v>835.7049999999997</v>
      </c>
      <c r="KP147" s="45"/>
      <c r="KQ147" s="45"/>
      <c r="KR147" s="45"/>
      <c r="KS147" s="38"/>
      <c r="KT147" s="38"/>
      <c r="KU147" s="40"/>
      <c r="KV147" s="42"/>
      <c r="KW147" s="44"/>
    </row>
    <row r="148" spans="2:309" s="6" customFormat="1" ht="14.5" hidden="1" customHeight="1" x14ac:dyDescent="0.35">
      <c r="B148" s="559"/>
      <c r="C148" s="46" t="s">
        <v>1083</v>
      </c>
      <c r="D148" s="35"/>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63">
        <f>'WORKING WHOLESALE GRID'!D20-('WORKING WHOLESALE GRID'!D20*'READ THIS FIRST'!$F$3)</f>
        <v>13.929500000000001</v>
      </c>
      <c r="AV148" s="63">
        <f>'WORKING WHOLESALE GRID'!E20-('WORKING WHOLESALE GRID'!E20*'READ THIS FIRST'!$F$3)</f>
        <v>13.929500000000001</v>
      </c>
      <c r="AW148" s="63">
        <f>'WORKING WHOLESALE GRID'!F20-('WORKING WHOLESALE GRID'!F20*'READ THIS FIRST'!$F$3)</f>
        <v>13.929500000000001</v>
      </c>
      <c r="AX148" s="63">
        <f>'WORKING WHOLESALE GRID'!G20-('WORKING WHOLESALE GRID'!G20*'READ THIS FIRST'!$F$3)</f>
        <v>27.859000000000002</v>
      </c>
      <c r="AY148" s="63">
        <f>'WORKING WHOLESALE GRID'!H20-('WORKING WHOLESALE GRID'!H20*'READ THIS FIRST'!$F$3)</f>
        <v>13.929500000000001</v>
      </c>
      <c r="AZ148" s="63">
        <f>'WORKING WHOLESALE GRID'!I20-('WORKING WHOLESALE GRID'!I20*'READ THIS FIRST'!$F$3)</f>
        <v>13.929500000000001</v>
      </c>
      <c r="BA148" s="63">
        <f>'WORKING WHOLESALE GRID'!J20-('WORKING WHOLESALE GRID'!J20*'READ THIS FIRST'!$F$3)</f>
        <v>27.859000000000002</v>
      </c>
      <c r="BB148" s="63">
        <f>'WORKING WHOLESALE GRID'!K20-('WORKING WHOLESALE GRID'!K20*'READ THIS FIRST'!$F$3)</f>
        <v>27.859000000000002</v>
      </c>
      <c r="BC148" s="63">
        <f>'WORKING WHOLESALE GRID'!L20-('WORKING WHOLESALE GRID'!L20*'READ THIS FIRST'!$F$3)</f>
        <v>27.859000000000002</v>
      </c>
      <c r="BD148" s="63">
        <f>'WORKING WHOLESALE GRID'!M20-('WORKING WHOLESALE GRID'!M20*'READ THIS FIRST'!$F$3)</f>
        <v>41.788499999999999</v>
      </c>
      <c r="BE148" s="63">
        <f>'WORKING WHOLESALE GRID'!N20-('WORKING WHOLESALE GRID'!N20*'READ THIS FIRST'!$F$3)</f>
        <v>27.859000000000002</v>
      </c>
      <c r="BF148" s="63">
        <f>'WORKING WHOLESALE GRID'!O20-('WORKING WHOLESALE GRID'!O20*'READ THIS FIRST'!$F$3)</f>
        <v>41.788499999999999</v>
      </c>
      <c r="BG148" s="63">
        <f>'WORKING WHOLESALE GRID'!P20-('WORKING WHOLESALE GRID'!P20*'READ THIS FIRST'!$F$3)</f>
        <v>41.788499999999999</v>
      </c>
      <c r="BH148" s="63">
        <f>'WORKING WHOLESALE GRID'!Q20-('WORKING WHOLESALE GRID'!Q20*'READ THIS FIRST'!$F$3)</f>
        <v>41.788499999999999</v>
      </c>
      <c r="BI148" s="63">
        <f>'WORKING WHOLESALE GRID'!R20-('WORKING WHOLESALE GRID'!R20*'READ THIS FIRST'!$F$3)</f>
        <v>55.718000000000004</v>
      </c>
      <c r="BJ148" s="63">
        <f>'WORKING WHOLESALE GRID'!S20-('WORKING WHOLESALE GRID'!S20*'READ THIS FIRST'!$F$3)</f>
        <v>41.788499999999999</v>
      </c>
      <c r="BK148" s="63">
        <f>'WORKING WHOLESALE GRID'!T20-('WORKING WHOLESALE GRID'!T20*'READ THIS FIRST'!$F$3)</f>
        <v>55.718000000000004</v>
      </c>
      <c r="BL148" s="63">
        <f>'WORKING WHOLESALE GRID'!U20-('WORKING WHOLESALE GRID'!U20*'READ THIS FIRST'!$F$3)</f>
        <v>55.718000000000004</v>
      </c>
      <c r="BM148" s="63">
        <f>'WORKING WHOLESALE GRID'!V20-('WORKING WHOLESALE GRID'!V20*'READ THIS FIRST'!$F$3)</f>
        <v>55.718000000000004</v>
      </c>
      <c r="BN148" s="63">
        <f>'WORKING WHOLESALE GRID'!W20-('WORKING WHOLESALE GRID'!W20*'READ THIS FIRST'!$F$3)</f>
        <v>69.647500000000008</v>
      </c>
      <c r="BO148" s="63">
        <f>'WORKING WHOLESALE GRID'!X20-('WORKING WHOLESALE GRID'!X20*'READ THIS FIRST'!$F$3)</f>
        <v>55.718000000000004</v>
      </c>
      <c r="BP148" s="63">
        <f>'WORKING WHOLESALE GRID'!Y20-('WORKING WHOLESALE GRID'!Y20*'READ THIS FIRST'!$F$3)</f>
        <v>69.647500000000008</v>
      </c>
      <c r="BQ148" s="63">
        <f>'WORKING WHOLESALE GRID'!Z20-('WORKING WHOLESALE GRID'!Z20*'READ THIS FIRST'!$F$3)</f>
        <v>69.647500000000008</v>
      </c>
      <c r="BR148" s="63">
        <f>'WORKING WHOLESALE GRID'!AA20-('WORKING WHOLESALE GRID'!AA20*'READ THIS FIRST'!$F$3)</f>
        <v>69.647500000000008</v>
      </c>
      <c r="BS148" s="63">
        <f>'WORKING WHOLESALE GRID'!AB20-('WORKING WHOLESALE GRID'!AB20*'READ THIS FIRST'!$F$3)</f>
        <v>83.577000000000012</v>
      </c>
      <c r="BT148" s="63">
        <f>'WORKING WHOLESALE GRID'!AC20-('WORKING WHOLESALE GRID'!AC20*'READ THIS FIRST'!$F$3)</f>
        <v>69.647500000000008</v>
      </c>
      <c r="BU148" s="63">
        <f>'WORKING WHOLESALE GRID'!AD20-('WORKING WHOLESALE GRID'!AD20*'READ THIS FIRST'!$F$3)</f>
        <v>83.577000000000012</v>
      </c>
      <c r="BV148" s="63">
        <f>'WORKING WHOLESALE GRID'!AE20-('WORKING WHOLESALE GRID'!AE20*'READ THIS FIRST'!$F$3)</f>
        <v>83.577000000000012</v>
      </c>
      <c r="BW148" s="63">
        <f>'WORKING WHOLESALE GRID'!AF20-('WORKING WHOLESALE GRID'!AF20*'READ THIS FIRST'!$F$3)</f>
        <v>83.577000000000012</v>
      </c>
      <c r="BX148" s="63">
        <f>'WORKING WHOLESALE GRID'!AG20-('WORKING WHOLESALE GRID'!AG20*'READ THIS FIRST'!$F$3)</f>
        <v>97.506500000000017</v>
      </c>
      <c r="BY148" s="63">
        <f>'WORKING WHOLESALE GRID'!AH20-('WORKING WHOLESALE GRID'!AH20*'READ THIS FIRST'!$F$3)</f>
        <v>83.577000000000012</v>
      </c>
      <c r="BZ148" s="63">
        <f>'WORKING WHOLESALE GRID'!AI20-('WORKING WHOLESALE GRID'!AI20*'READ THIS FIRST'!$F$3)</f>
        <v>97.506500000000017</v>
      </c>
      <c r="CA148" s="63">
        <f>'WORKING WHOLESALE GRID'!AJ20-('WORKING WHOLESALE GRID'!AJ20*'READ THIS FIRST'!$F$3)</f>
        <v>97.506500000000017</v>
      </c>
      <c r="CB148" s="63">
        <f>'WORKING WHOLESALE GRID'!AK20-('WORKING WHOLESALE GRID'!AK20*'READ THIS FIRST'!$F$3)</f>
        <v>97.506500000000017</v>
      </c>
      <c r="CC148" s="63">
        <f>'WORKING WHOLESALE GRID'!AL20-('WORKING WHOLESALE GRID'!AL20*'READ THIS FIRST'!$F$3)</f>
        <v>111.43600000000002</v>
      </c>
      <c r="CD148" s="63">
        <f>'WORKING WHOLESALE GRID'!AM20-('WORKING WHOLESALE GRID'!AM20*'READ THIS FIRST'!$F$3)</f>
        <v>97.506500000000017</v>
      </c>
      <c r="CE148" s="63">
        <f>'WORKING WHOLESALE GRID'!AN20-('WORKING WHOLESALE GRID'!AN20*'READ THIS FIRST'!$F$3)</f>
        <v>111.43600000000002</v>
      </c>
      <c r="CF148" s="63">
        <f>'WORKING WHOLESALE GRID'!AO20-('WORKING WHOLESALE GRID'!AO20*'READ THIS FIRST'!$F$3)</f>
        <v>111.43600000000002</v>
      </c>
      <c r="CG148" s="63">
        <f>'WORKING WHOLESALE GRID'!AP20-('WORKING WHOLESALE GRID'!AP20*'READ THIS FIRST'!$F$3)</f>
        <v>111.43600000000002</v>
      </c>
      <c r="CH148" s="63">
        <f>'WORKING WHOLESALE GRID'!AQ20-('WORKING WHOLESALE GRID'!AQ20*'READ THIS FIRST'!$F$3)</f>
        <v>125.36550000000003</v>
      </c>
      <c r="CI148" s="63">
        <f>'WORKING WHOLESALE GRID'!AR20-('WORKING WHOLESALE GRID'!AR20*'READ THIS FIRST'!$F$3)</f>
        <v>111.43600000000002</v>
      </c>
      <c r="CJ148" s="63">
        <f>'WORKING WHOLESALE GRID'!AS20-('WORKING WHOLESALE GRID'!AS20*'READ THIS FIRST'!$F$3)</f>
        <v>125.36550000000003</v>
      </c>
      <c r="CK148" s="63">
        <f>'WORKING WHOLESALE GRID'!AT20-('WORKING WHOLESALE GRID'!AT20*'READ THIS FIRST'!$F$3)</f>
        <v>125.36550000000003</v>
      </c>
      <c r="CL148" s="63">
        <f>'WORKING WHOLESALE GRID'!AU20-('WORKING WHOLESALE GRID'!AU20*'READ THIS FIRST'!$F$3)</f>
        <v>125.36550000000003</v>
      </c>
      <c r="CM148" s="63">
        <f>'WORKING WHOLESALE GRID'!AV20-('WORKING WHOLESALE GRID'!AV20*'READ THIS FIRST'!$F$3)</f>
        <v>139.29500000000002</v>
      </c>
      <c r="CN148" s="63">
        <f>'WORKING WHOLESALE GRID'!AW20-('WORKING WHOLESALE GRID'!AW20*'READ THIS FIRST'!$F$3)</f>
        <v>125.36550000000003</v>
      </c>
      <c r="CO148" s="63">
        <f>'WORKING WHOLESALE GRID'!AX20-('WORKING WHOLESALE GRID'!AX20*'READ THIS FIRST'!$F$3)</f>
        <v>139.29500000000002</v>
      </c>
      <c r="CP148" s="63">
        <f>'WORKING WHOLESALE GRID'!AY20-('WORKING WHOLESALE GRID'!AY20*'READ THIS FIRST'!$F$3)</f>
        <v>139.29500000000002</v>
      </c>
      <c r="CQ148" s="63">
        <f>'WORKING WHOLESALE GRID'!AZ20-('WORKING WHOLESALE GRID'!AZ20*'READ THIS FIRST'!$F$3)</f>
        <v>139.29500000000002</v>
      </c>
      <c r="CR148" s="63">
        <f>'WORKING WHOLESALE GRID'!BA20-('WORKING WHOLESALE GRID'!BA20*'READ THIS FIRST'!$F$3)</f>
        <v>0</v>
      </c>
      <c r="CS148" s="63">
        <f>'WORKING WHOLESALE GRID'!BB20-('WORKING WHOLESALE GRID'!BB20*'READ THIS FIRST'!$F$3)</f>
        <v>139.29500000000002</v>
      </c>
      <c r="CT148" s="63">
        <f>'WORKING WHOLESALE GRID'!BC20-('WORKING WHOLESALE GRID'!BC20*'READ THIS FIRST'!$F$3)</f>
        <v>18.570500000000003</v>
      </c>
      <c r="CU148" s="63">
        <f>'WORKING WHOLESALE GRID'!BD20-('WORKING WHOLESALE GRID'!BD20*'READ THIS FIRST'!$F$3)</f>
        <v>18.570500000000003</v>
      </c>
      <c r="CV148" s="63">
        <f>'WORKING WHOLESALE GRID'!BE20-('WORKING WHOLESALE GRID'!BE20*'READ THIS FIRST'!$F$3)</f>
        <v>18.570500000000003</v>
      </c>
      <c r="CW148" s="63">
        <f>'WORKING WHOLESALE GRID'!BF20-('WORKING WHOLESALE GRID'!BF20*'READ THIS FIRST'!$F$3)</f>
        <v>37.141000000000005</v>
      </c>
      <c r="CX148" s="63">
        <f>'WORKING WHOLESALE GRID'!BG20-('WORKING WHOLESALE GRID'!BG20*'READ THIS FIRST'!$F$3)</f>
        <v>18.570500000000003</v>
      </c>
      <c r="CY148" s="63">
        <f>'WORKING WHOLESALE GRID'!BH20-('WORKING WHOLESALE GRID'!BH20*'READ THIS FIRST'!$F$3)</f>
        <v>18.570500000000003</v>
      </c>
      <c r="CZ148" s="63">
        <f>'WORKING WHOLESALE GRID'!BI20-('WORKING WHOLESALE GRID'!BI20*'READ THIS FIRST'!$F$3)</f>
        <v>37.141000000000005</v>
      </c>
      <c r="DA148" s="63">
        <f>'WORKING WHOLESALE GRID'!BJ20-('WORKING WHOLESALE GRID'!BJ20*'READ THIS FIRST'!$F$3)</f>
        <v>37.141000000000005</v>
      </c>
      <c r="DB148" s="63">
        <f>'WORKING WHOLESALE GRID'!BK20-('WORKING WHOLESALE GRID'!BK20*'READ THIS FIRST'!$F$3)</f>
        <v>37.141000000000005</v>
      </c>
      <c r="DC148" s="63">
        <f>'WORKING WHOLESALE GRID'!BL20-('WORKING WHOLESALE GRID'!BL20*'READ THIS FIRST'!$F$3)</f>
        <v>55.711500000000008</v>
      </c>
      <c r="DD148" s="63">
        <f>'WORKING WHOLESALE GRID'!BM20-('WORKING WHOLESALE GRID'!BM20*'READ THIS FIRST'!$F$3)</f>
        <v>37.141000000000005</v>
      </c>
      <c r="DE148" s="63">
        <f>'WORKING WHOLESALE GRID'!BN20-('WORKING WHOLESALE GRID'!BN20*'READ THIS FIRST'!$F$3)</f>
        <v>55.711500000000008</v>
      </c>
      <c r="DF148" s="63">
        <f>'WORKING WHOLESALE GRID'!BO20-('WORKING WHOLESALE GRID'!BO20*'READ THIS FIRST'!$F$3)</f>
        <v>55.711500000000008</v>
      </c>
      <c r="DG148" s="63">
        <f>'WORKING WHOLESALE GRID'!BP20-('WORKING WHOLESALE GRID'!BP20*'READ THIS FIRST'!$F$3)</f>
        <v>55.711500000000008</v>
      </c>
      <c r="DH148" s="63">
        <f>'WORKING WHOLESALE GRID'!BQ20-('WORKING WHOLESALE GRID'!BQ20*'READ THIS FIRST'!$F$3)</f>
        <v>74.282000000000011</v>
      </c>
      <c r="DI148" s="63">
        <f>'WORKING WHOLESALE GRID'!BR20-('WORKING WHOLESALE GRID'!BR20*'READ THIS FIRST'!$F$3)</f>
        <v>55.711500000000008</v>
      </c>
      <c r="DJ148" s="63">
        <f>'WORKING WHOLESALE GRID'!BS20-('WORKING WHOLESALE GRID'!BS20*'READ THIS FIRST'!$F$3)</f>
        <v>92.85250000000002</v>
      </c>
      <c r="DK148" s="63">
        <f>'WORKING WHOLESALE GRID'!BT20-('WORKING WHOLESALE GRID'!BT20*'READ THIS FIRST'!$F$3)</f>
        <v>92.85250000000002</v>
      </c>
      <c r="DL148" s="63">
        <f>'WORKING WHOLESALE GRID'!BU20-('WORKING WHOLESALE GRID'!BU20*'READ THIS FIRST'!$F$3)</f>
        <v>92.85250000000002</v>
      </c>
      <c r="DM148" s="63">
        <f>'WORKING WHOLESALE GRID'!BV20-('WORKING WHOLESALE GRID'!BV20*'READ THIS FIRST'!$F$3)</f>
        <v>111.42300000000002</v>
      </c>
      <c r="DN148" s="63">
        <f>'WORKING WHOLESALE GRID'!BW20-('WORKING WHOLESALE GRID'!BW20*'READ THIS FIRST'!$F$3)</f>
        <v>92.85250000000002</v>
      </c>
      <c r="DO148" s="63">
        <f>'WORKING WHOLESALE GRID'!BX20-('WORKING WHOLESALE GRID'!BX20*'READ THIS FIRST'!$F$3)</f>
        <v>111.42300000000002</v>
      </c>
      <c r="DP148" s="63">
        <f>'WORKING WHOLESALE GRID'!BY20-('WORKING WHOLESALE GRID'!BY20*'READ THIS FIRST'!$F$3)</f>
        <v>111.42300000000002</v>
      </c>
      <c r="DQ148" s="63">
        <f>'WORKING WHOLESALE GRID'!BZ20-('WORKING WHOLESALE GRID'!BZ20*'READ THIS FIRST'!$F$3)</f>
        <v>111.42300000000002</v>
      </c>
      <c r="DR148" s="63">
        <f>'WORKING WHOLESALE GRID'!CA20-('WORKING WHOLESALE GRID'!CA20*'READ THIS FIRST'!$F$3)</f>
        <v>129.99350000000001</v>
      </c>
      <c r="DS148" s="63">
        <f>'WORKING WHOLESALE GRID'!CB20-('WORKING WHOLESALE GRID'!CB20*'READ THIS FIRST'!$F$3)</f>
        <v>111.42300000000002</v>
      </c>
      <c r="DT148" s="63">
        <f>'WORKING WHOLESALE GRID'!CC20-('WORKING WHOLESALE GRID'!CC20*'READ THIS FIRST'!$F$3)</f>
        <v>129.99350000000001</v>
      </c>
      <c r="DU148" s="63">
        <f>'WORKING WHOLESALE GRID'!CD20-('WORKING WHOLESALE GRID'!CD20*'READ THIS FIRST'!$F$3)</f>
        <v>129.99350000000001</v>
      </c>
      <c r="DV148" s="63">
        <f>'WORKING WHOLESALE GRID'!CE20-('WORKING WHOLESALE GRID'!CE20*'READ THIS FIRST'!$F$3)</f>
        <v>129.99350000000001</v>
      </c>
      <c r="DW148" s="63">
        <f>'WORKING WHOLESALE GRID'!CF20-('WORKING WHOLESALE GRID'!CF20*'READ THIS FIRST'!$F$3)</f>
        <v>148.56400000000002</v>
      </c>
      <c r="DX148" s="63">
        <f>'WORKING WHOLESALE GRID'!CG20-('WORKING WHOLESALE GRID'!CG20*'READ THIS FIRST'!$F$3)</f>
        <v>129.99350000000001</v>
      </c>
      <c r="DY148" s="63">
        <f>'WORKING WHOLESALE GRID'!CH20-('WORKING WHOLESALE GRID'!CH20*'READ THIS FIRST'!$F$3)</f>
        <v>148.56400000000002</v>
      </c>
      <c r="DZ148" s="63">
        <f>'WORKING WHOLESALE GRID'!CI20-('WORKING WHOLESALE GRID'!CI20*'READ THIS FIRST'!$F$3)</f>
        <v>148.56400000000002</v>
      </c>
      <c r="EA148" s="63">
        <f>'WORKING WHOLESALE GRID'!CJ20-('WORKING WHOLESALE GRID'!CJ20*'READ THIS FIRST'!$F$3)</f>
        <v>148.56400000000002</v>
      </c>
      <c r="EB148" s="63">
        <f>'WORKING WHOLESALE GRID'!CK20-('WORKING WHOLESALE GRID'!CK20*'READ THIS FIRST'!$F$3)</f>
        <v>167.1345</v>
      </c>
      <c r="EC148" s="63">
        <f>'WORKING WHOLESALE GRID'!CL20-('WORKING WHOLESALE GRID'!CL20*'READ THIS FIRST'!$F$3)</f>
        <v>148.56400000000002</v>
      </c>
      <c r="ED148" s="63">
        <f>'WORKING WHOLESALE GRID'!CM20-('WORKING WHOLESALE GRID'!CM20*'READ THIS FIRST'!$F$3)</f>
        <v>167.1345</v>
      </c>
      <c r="EE148" s="63">
        <f>'WORKING WHOLESALE GRID'!CN20-('WORKING WHOLESALE GRID'!CN20*'READ THIS FIRST'!$F$3)</f>
        <v>167.1345</v>
      </c>
      <c r="EF148" s="63">
        <f>'WORKING WHOLESALE GRID'!CO20-('WORKING WHOLESALE GRID'!CO20*'READ THIS FIRST'!$F$3)</f>
        <v>167.1345</v>
      </c>
      <c r="EG148" s="63">
        <f>'WORKING WHOLESALE GRID'!CP20-('WORKING WHOLESALE GRID'!CP20*'READ THIS FIRST'!$F$3)</f>
        <v>185.70499999999998</v>
      </c>
      <c r="EH148" s="63">
        <f>'WORKING WHOLESALE GRID'!CQ20-('WORKING WHOLESALE GRID'!CQ20*'READ THIS FIRST'!$F$3)</f>
        <v>167.1345</v>
      </c>
      <c r="EI148" s="63">
        <f>'WORKING WHOLESALE GRID'!CR20-('WORKING WHOLESALE GRID'!CR20*'READ THIS FIRST'!$F$3)</f>
        <v>185.70499999999998</v>
      </c>
      <c r="EJ148" s="63">
        <f>'WORKING WHOLESALE GRID'!CS20-('WORKING WHOLESALE GRID'!CS20*'READ THIS FIRST'!$F$3)</f>
        <v>185.70499999999998</v>
      </c>
      <c r="EK148" s="63">
        <f>'WORKING WHOLESALE GRID'!CT20-('WORKING WHOLESALE GRID'!CT20*'READ THIS FIRST'!$F$3)</f>
        <v>185.70499999999998</v>
      </c>
      <c r="EL148" s="63">
        <f>'WORKING WHOLESALE GRID'!CU20-('WORKING WHOLESALE GRID'!CU20*'READ THIS FIRST'!$F$3)</f>
        <v>204.27549999999999</v>
      </c>
      <c r="EM148" s="63">
        <f>'WORKING WHOLESALE GRID'!CV20-('WORKING WHOLESALE GRID'!CV20*'READ THIS FIRST'!$F$3)</f>
        <v>185.70499999999998</v>
      </c>
      <c r="EN148" s="63">
        <f>'WORKING WHOLESALE GRID'!CW20-('WORKING WHOLESALE GRID'!CW20*'READ THIS FIRST'!$F$3)</f>
        <v>204.27549999999999</v>
      </c>
      <c r="EO148" s="63">
        <f>'WORKING WHOLESALE GRID'!CX20-('WORKING WHOLESALE GRID'!CX20*'READ THIS FIRST'!$F$3)</f>
        <v>204.27549999999999</v>
      </c>
      <c r="EP148" s="63">
        <f>'WORKING WHOLESALE GRID'!CY20-('WORKING WHOLESALE GRID'!CY20*'READ THIS FIRST'!$F$3)</f>
        <v>204.27549999999999</v>
      </c>
      <c r="EQ148" s="63">
        <f>'WORKING WHOLESALE GRID'!CZ20-('WORKING WHOLESALE GRID'!CZ20*'READ THIS FIRST'!$F$3)</f>
        <v>0</v>
      </c>
      <c r="ER148" s="63">
        <f>'WORKING WHOLESALE GRID'!DA20-('WORKING WHOLESALE GRID'!DA20*'READ THIS FIRST'!$F$3)</f>
        <v>204.27549999999999</v>
      </c>
      <c r="ES148" s="63">
        <f>'WORKING WHOLESALE GRID'!DB20-('WORKING WHOLESALE GRID'!DB20*'READ THIS FIRST'!$F$3)</f>
        <v>23.214750000000002</v>
      </c>
      <c r="ET148" s="63">
        <f>'WORKING WHOLESALE GRID'!DC20-('WORKING WHOLESALE GRID'!DC20*'READ THIS FIRST'!$F$3)</f>
        <v>23.214750000000002</v>
      </c>
      <c r="EU148" s="63">
        <f>'WORKING WHOLESALE GRID'!DD20-('WORKING WHOLESALE GRID'!DD20*'READ THIS FIRST'!$F$3)</f>
        <v>23.214750000000002</v>
      </c>
      <c r="EV148" s="63">
        <f>'WORKING WHOLESALE GRID'!DE20-('WORKING WHOLESALE GRID'!DE20*'READ THIS FIRST'!$F$3)</f>
        <v>46.429500000000004</v>
      </c>
      <c r="EW148" s="63">
        <f>'WORKING WHOLESALE GRID'!DF20-('WORKING WHOLESALE GRID'!DF20*'READ THIS FIRST'!$F$3)</f>
        <v>23.214750000000002</v>
      </c>
      <c r="EX148" s="63">
        <f>'WORKING WHOLESALE GRID'!DG20-('WORKING WHOLESALE GRID'!DG20*'READ THIS FIRST'!$F$3)</f>
        <v>23.214750000000002</v>
      </c>
      <c r="EY148" s="63">
        <f>'WORKING WHOLESALE GRID'!DH20-('WORKING WHOLESALE GRID'!DH20*'READ THIS FIRST'!$F$3)</f>
        <v>46.429500000000004</v>
      </c>
      <c r="EZ148" s="63">
        <f>'WORKING WHOLESALE GRID'!DI20-('WORKING WHOLESALE GRID'!DI20*'READ THIS FIRST'!$F$3)</f>
        <v>46.429500000000004</v>
      </c>
      <c r="FA148" s="63">
        <f>'WORKING WHOLESALE GRID'!DJ20-('WORKING WHOLESALE GRID'!DJ20*'READ THIS FIRST'!$F$3)</f>
        <v>46.429500000000004</v>
      </c>
      <c r="FB148" s="63">
        <f>'WORKING WHOLESALE GRID'!DK20-('WORKING WHOLESALE GRID'!DK20*'READ THIS FIRST'!$F$3)</f>
        <v>69.64425</v>
      </c>
      <c r="FC148" s="63">
        <f>'WORKING WHOLESALE GRID'!DL20-('WORKING WHOLESALE GRID'!DL20*'READ THIS FIRST'!$F$3)</f>
        <v>46.429500000000004</v>
      </c>
      <c r="FD148" s="63">
        <f>'WORKING WHOLESALE GRID'!DM20-('WORKING WHOLESALE GRID'!DM20*'READ THIS FIRST'!$F$3)</f>
        <v>92.859000000000009</v>
      </c>
      <c r="FE148" s="63">
        <f>'WORKING WHOLESALE GRID'!DN20-('WORKING WHOLESALE GRID'!DN20*'READ THIS FIRST'!$F$3)</f>
        <v>92.859000000000009</v>
      </c>
      <c r="FF148" s="63">
        <f>'WORKING WHOLESALE GRID'!DO20-('WORKING WHOLESALE GRID'!DO20*'READ THIS FIRST'!$F$3)</f>
        <v>92.859000000000009</v>
      </c>
      <c r="FG148" s="63">
        <f>'WORKING WHOLESALE GRID'!DP20-('WORKING WHOLESALE GRID'!DP20*'READ THIS FIRST'!$F$3)</f>
        <v>116.07375000000002</v>
      </c>
      <c r="FH148" s="63">
        <f>'WORKING WHOLESALE GRID'!DQ20-('WORKING WHOLESALE GRID'!DQ20*'READ THIS FIRST'!$F$3)</f>
        <v>92.859000000000009</v>
      </c>
      <c r="FI148" s="63">
        <f>'WORKING WHOLESALE GRID'!DR20-('WORKING WHOLESALE GRID'!DR20*'READ THIS FIRST'!$F$3)</f>
        <v>139.2885</v>
      </c>
      <c r="FJ148" s="63">
        <f>'WORKING WHOLESALE GRID'!DS20-('WORKING WHOLESALE GRID'!DS20*'READ THIS FIRST'!$F$3)</f>
        <v>139.2885</v>
      </c>
      <c r="FK148" s="63">
        <f>'WORKING WHOLESALE GRID'!DT20-('WORKING WHOLESALE GRID'!DT20*'READ THIS FIRST'!$F$3)</f>
        <v>139.2885</v>
      </c>
      <c r="FL148" s="63">
        <f>'WORKING WHOLESALE GRID'!DU20-('WORKING WHOLESALE GRID'!DU20*'READ THIS FIRST'!$F$3)</f>
        <v>162.50325000000004</v>
      </c>
      <c r="FM148" s="63">
        <f>'WORKING WHOLESALE GRID'!DV20-('WORKING WHOLESALE GRID'!DV20*'READ THIS FIRST'!$F$3)</f>
        <v>139.2885</v>
      </c>
      <c r="FN148" s="63">
        <f>'WORKING WHOLESALE GRID'!DW20-('WORKING WHOLESALE GRID'!DW20*'READ THIS FIRST'!$F$3)</f>
        <v>185.71800000000002</v>
      </c>
      <c r="FO148" s="63">
        <f>'WORKING WHOLESALE GRID'!DX20-('WORKING WHOLESALE GRID'!DX20*'READ THIS FIRST'!$F$3)</f>
        <v>185.71800000000002</v>
      </c>
      <c r="FP148" s="63">
        <f>'WORKING WHOLESALE GRID'!DY20-('WORKING WHOLESALE GRID'!DY20*'READ THIS FIRST'!$F$3)</f>
        <v>185.71800000000002</v>
      </c>
      <c r="FQ148" s="63">
        <f>'WORKING WHOLESALE GRID'!DZ20-('WORKING WHOLESALE GRID'!DZ20*'READ THIS FIRST'!$F$3)</f>
        <v>208.93275000000006</v>
      </c>
      <c r="FR148" s="63">
        <f>'WORKING WHOLESALE GRID'!EA20-('WORKING WHOLESALE GRID'!EA20*'READ THIS FIRST'!$F$3)</f>
        <v>185.71800000000002</v>
      </c>
      <c r="FS148" s="63">
        <f>'WORKING WHOLESALE GRID'!EB20-('WORKING WHOLESALE GRID'!EB20*'READ THIS FIRST'!$F$3)</f>
        <v>232.14750000000006</v>
      </c>
      <c r="FT148" s="63">
        <f>'WORKING WHOLESALE GRID'!EC20-('WORKING WHOLESALE GRID'!EC20*'READ THIS FIRST'!$F$3)</f>
        <v>232.14750000000006</v>
      </c>
      <c r="FU148" s="63">
        <f>'WORKING WHOLESALE GRID'!ED20-('WORKING WHOLESALE GRID'!ED20*'READ THIS FIRST'!$F$3)</f>
        <v>232.14750000000006</v>
      </c>
      <c r="FV148" s="63">
        <f>'WORKING WHOLESALE GRID'!EE20-('WORKING WHOLESALE GRID'!EE20*'READ THIS FIRST'!$F$3)</f>
        <v>255.3622500000001</v>
      </c>
      <c r="FW148" s="63">
        <f>'WORKING WHOLESALE GRID'!EF20-('WORKING WHOLESALE GRID'!EF20*'READ THIS FIRST'!$F$3)</f>
        <v>232.14750000000006</v>
      </c>
      <c r="FX148" s="63">
        <f>'WORKING WHOLESALE GRID'!EG20-('WORKING WHOLESALE GRID'!EG20*'READ THIS FIRST'!$F$3)</f>
        <v>278.57700000000011</v>
      </c>
      <c r="FY148" s="63">
        <f>'WORKING WHOLESALE GRID'!EH20-('WORKING WHOLESALE GRID'!EH20*'READ THIS FIRST'!$F$3)</f>
        <v>278.57700000000011</v>
      </c>
      <c r="FZ148" s="63">
        <f>'WORKING WHOLESALE GRID'!EI20-('WORKING WHOLESALE GRID'!EI20*'READ THIS FIRST'!$F$3)</f>
        <v>278.57700000000011</v>
      </c>
      <c r="GA148" s="63">
        <f>'WORKING WHOLESALE GRID'!EJ20-('WORKING WHOLESALE GRID'!EJ20*'READ THIS FIRST'!$F$3)</f>
        <v>301.79175000000009</v>
      </c>
      <c r="GB148" s="63">
        <f>'WORKING WHOLESALE GRID'!EK20-('WORKING WHOLESALE GRID'!EK20*'READ THIS FIRST'!$F$3)</f>
        <v>278.57700000000011</v>
      </c>
      <c r="GC148" s="63">
        <f>'WORKING WHOLESALE GRID'!EL20-('WORKING WHOLESALE GRID'!EL20*'READ THIS FIRST'!$F$3)</f>
        <v>325.00650000000019</v>
      </c>
      <c r="GD148" s="63">
        <f>'WORKING WHOLESALE GRID'!EM20-('WORKING WHOLESALE GRID'!EM20*'READ THIS FIRST'!$F$3)</f>
        <v>325.00650000000019</v>
      </c>
      <c r="GE148" s="63">
        <f>'WORKING WHOLESALE GRID'!EN20-('WORKING WHOLESALE GRID'!EN20*'READ THIS FIRST'!$F$3)</f>
        <v>325.00650000000019</v>
      </c>
      <c r="GF148" s="63">
        <f>'WORKING WHOLESALE GRID'!EO20-('WORKING WHOLESALE GRID'!EO20*'READ THIS FIRST'!$F$3)</f>
        <v>348.22125000000017</v>
      </c>
      <c r="GG148" s="63">
        <f>'WORKING WHOLESALE GRID'!EP20-('WORKING WHOLESALE GRID'!EP20*'READ THIS FIRST'!$F$3)</f>
        <v>325.00650000000019</v>
      </c>
      <c r="GH148" s="63">
        <f>'WORKING WHOLESALE GRID'!EQ20-('WORKING WHOLESALE GRID'!EQ20*'READ THIS FIRST'!$F$3)</f>
        <v>371.43600000000021</v>
      </c>
      <c r="GI148" s="63">
        <f>'WORKING WHOLESALE GRID'!ER20-('WORKING WHOLESALE GRID'!ER20*'READ THIS FIRST'!$F$3)</f>
        <v>371.43600000000021</v>
      </c>
      <c r="GJ148" s="63">
        <f>'WORKING WHOLESALE GRID'!ES20-('WORKING WHOLESALE GRID'!ES20*'READ THIS FIRST'!$F$3)</f>
        <v>371.43600000000021</v>
      </c>
      <c r="GK148" s="63">
        <f>'WORKING WHOLESALE GRID'!ET20-('WORKING WHOLESALE GRID'!ET20*'READ THIS FIRST'!$F$3)</f>
        <v>394.65075000000024</v>
      </c>
      <c r="GL148" s="63">
        <f>'WORKING WHOLESALE GRID'!EU20-('WORKING WHOLESALE GRID'!EU20*'READ THIS FIRST'!$F$3)</f>
        <v>371.43600000000021</v>
      </c>
      <c r="GM148" s="63">
        <f>'WORKING WHOLESALE GRID'!EV20-('WORKING WHOLESALE GRID'!EV20*'READ THIS FIRST'!$F$3)</f>
        <v>417.86550000000022</v>
      </c>
      <c r="GN148" s="63">
        <f>'WORKING WHOLESALE GRID'!EW20-('WORKING WHOLESALE GRID'!EW20*'READ THIS FIRST'!$F$3)</f>
        <v>417.86550000000022</v>
      </c>
      <c r="GO148" s="63">
        <f>'WORKING WHOLESALE GRID'!EX20-('WORKING WHOLESALE GRID'!EX20*'READ THIS FIRST'!$F$3)</f>
        <v>417.86550000000022</v>
      </c>
      <c r="GP148" s="63">
        <f>'WORKING WHOLESALE GRID'!EY20-('WORKING WHOLESALE GRID'!EY20*'READ THIS FIRST'!$F$3)</f>
        <v>0</v>
      </c>
      <c r="GQ148" s="63">
        <f>'WORKING WHOLESALE GRID'!EZ20-('WORKING WHOLESALE GRID'!EZ20*'READ THIS FIRST'!$F$3)</f>
        <v>417.86550000000022</v>
      </c>
      <c r="GR148" s="63">
        <f>'WORKING WHOLESALE GRID'!FA20-('WORKING WHOLESALE GRID'!FA20*'READ THIS FIRST'!$F$3)</f>
        <v>30.179500000000001</v>
      </c>
      <c r="GS148" s="63">
        <f>'WORKING WHOLESALE GRID'!FB20-('WORKING WHOLESALE GRID'!FB20*'READ THIS FIRST'!$F$3)</f>
        <v>30.179500000000001</v>
      </c>
      <c r="GT148" s="63">
        <f>'WORKING WHOLESALE GRID'!FC20-('WORKING WHOLESALE GRID'!FC20*'READ THIS FIRST'!$F$3)</f>
        <v>30.179500000000001</v>
      </c>
      <c r="GU148" s="63">
        <f>'WORKING WHOLESALE GRID'!FD20-('WORKING WHOLESALE GRID'!FD20*'READ THIS FIRST'!$F$3)</f>
        <v>60.359000000000002</v>
      </c>
      <c r="GV148" s="63">
        <f>'WORKING WHOLESALE GRID'!FE20-('WORKING WHOLESALE GRID'!FE20*'READ THIS FIRST'!$F$3)</f>
        <v>30.179500000000001</v>
      </c>
      <c r="GW148" s="63">
        <f>'WORKING WHOLESALE GRID'!FF20-('WORKING WHOLESALE GRID'!FF20*'READ THIS FIRST'!$F$3)</f>
        <v>30.179500000000001</v>
      </c>
      <c r="GX148" s="63">
        <f>'WORKING WHOLESALE GRID'!FG20-('WORKING WHOLESALE GRID'!FG20*'READ THIS FIRST'!$F$3)</f>
        <v>60.359000000000002</v>
      </c>
      <c r="GY148" s="63">
        <f>'WORKING WHOLESALE GRID'!FH20-('WORKING WHOLESALE GRID'!FH20*'READ THIS FIRST'!$F$3)</f>
        <v>60.359000000000002</v>
      </c>
      <c r="GZ148" s="63">
        <f>'WORKING WHOLESALE GRID'!FI20-('WORKING WHOLESALE GRID'!FI20*'READ THIS FIRST'!$F$3)</f>
        <v>60.359000000000002</v>
      </c>
      <c r="HA148" s="63">
        <f>'WORKING WHOLESALE GRID'!FJ20-('WORKING WHOLESALE GRID'!FJ20*'READ THIS FIRST'!$F$3)</f>
        <v>90.538499999999999</v>
      </c>
      <c r="HB148" s="63">
        <f>'WORKING WHOLESALE GRID'!FK20-('WORKING WHOLESALE GRID'!FK20*'READ THIS FIRST'!$F$3)</f>
        <v>60.359000000000002</v>
      </c>
      <c r="HC148" s="63">
        <f>'WORKING WHOLESALE GRID'!FL20-('WORKING WHOLESALE GRID'!FL20*'READ THIS FIRST'!$F$3)</f>
        <v>90.538499999999999</v>
      </c>
      <c r="HD148" s="63">
        <f>'WORKING WHOLESALE GRID'!FM20-('WORKING WHOLESALE GRID'!FM20*'READ THIS FIRST'!$F$3)</f>
        <v>90.538499999999999</v>
      </c>
      <c r="HE148" s="63">
        <f>'WORKING WHOLESALE GRID'!FN20-('WORKING WHOLESALE GRID'!FN20*'READ THIS FIRST'!$F$3)</f>
        <v>90.538499999999999</v>
      </c>
      <c r="HF148" s="63">
        <f>'WORKING WHOLESALE GRID'!FO20-('WORKING WHOLESALE GRID'!FO20*'READ THIS FIRST'!$F$3)</f>
        <v>120.718</v>
      </c>
      <c r="HG148" s="63">
        <f>'WORKING WHOLESALE GRID'!FP20-('WORKING WHOLESALE GRID'!FP20*'READ THIS FIRST'!$F$3)</f>
        <v>90.538499999999999</v>
      </c>
      <c r="HH148" s="63">
        <f>'WORKING WHOLESALE GRID'!FQ20-('WORKING WHOLESALE GRID'!FQ20*'READ THIS FIRST'!$F$3)</f>
        <v>120.718</v>
      </c>
      <c r="HI148" s="63">
        <f>'WORKING WHOLESALE GRID'!FR20-('WORKING WHOLESALE GRID'!FR20*'READ THIS FIRST'!$F$3)</f>
        <v>120.718</v>
      </c>
      <c r="HJ148" s="63">
        <f>'WORKING WHOLESALE GRID'!FS20-('WORKING WHOLESALE GRID'!FS20*'READ THIS FIRST'!$F$3)</f>
        <v>120.718</v>
      </c>
      <c r="HK148" s="63">
        <f>'WORKING WHOLESALE GRID'!FT20-('WORKING WHOLESALE GRID'!FT20*'READ THIS FIRST'!$F$3)</f>
        <v>150.89750000000001</v>
      </c>
      <c r="HL148" s="63">
        <f>'WORKING WHOLESALE GRID'!FU20-('WORKING WHOLESALE GRID'!FU20*'READ THIS FIRST'!$F$3)</f>
        <v>120.718</v>
      </c>
      <c r="HM148" s="63">
        <f>'WORKING WHOLESALE GRID'!FV20-('WORKING WHOLESALE GRID'!FV20*'READ THIS FIRST'!$F$3)</f>
        <v>150.89750000000001</v>
      </c>
      <c r="HN148" s="63">
        <f>'WORKING WHOLESALE GRID'!FW20-('WORKING WHOLESALE GRID'!FW20*'READ THIS FIRST'!$F$3)</f>
        <v>150.89750000000001</v>
      </c>
      <c r="HO148" s="63">
        <f>'WORKING WHOLESALE GRID'!FX20-('WORKING WHOLESALE GRID'!FX20*'READ THIS FIRST'!$F$3)</f>
        <v>150.89750000000001</v>
      </c>
      <c r="HP148" s="63">
        <f>'WORKING WHOLESALE GRID'!FY20-('WORKING WHOLESALE GRID'!FY20*'READ THIS FIRST'!$F$3)</f>
        <v>181.077</v>
      </c>
      <c r="HQ148" s="63">
        <f>'WORKING WHOLESALE GRID'!FZ20-('WORKING WHOLESALE GRID'!FZ20*'READ THIS FIRST'!$F$3)</f>
        <v>150.89750000000001</v>
      </c>
      <c r="HR148" s="63">
        <f>'WORKING WHOLESALE GRID'!GA20-('WORKING WHOLESALE GRID'!GA20*'READ THIS FIRST'!$F$3)</f>
        <v>181.077</v>
      </c>
      <c r="HS148" s="63">
        <f>'WORKING WHOLESALE GRID'!GB20-('WORKING WHOLESALE GRID'!GB20*'READ THIS FIRST'!$F$3)</f>
        <v>181.077</v>
      </c>
      <c r="HT148" s="63">
        <f>'WORKING WHOLESALE GRID'!GC20-('WORKING WHOLESALE GRID'!GC20*'READ THIS FIRST'!$F$3)</f>
        <v>181.077</v>
      </c>
      <c r="HU148" s="63">
        <f>'WORKING WHOLESALE GRID'!GD20-('WORKING WHOLESALE GRID'!GD20*'READ THIS FIRST'!$F$3)</f>
        <v>211.25650000000002</v>
      </c>
      <c r="HV148" s="63">
        <f>'WORKING WHOLESALE GRID'!GE20-('WORKING WHOLESALE GRID'!GE20*'READ THIS FIRST'!$F$3)</f>
        <v>181.077</v>
      </c>
      <c r="HW148" s="63">
        <f>'WORKING WHOLESALE GRID'!GF20-('WORKING WHOLESALE GRID'!GF20*'READ THIS FIRST'!$F$3)</f>
        <v>211.25650000000002</v>
      </c>
      <c r="HX148" s="63">
        <f>'WORKING WHOLESALE GRID'!GG20-('WORKING WHOLESALE GRID'!GG20*'READ THIS FIRST'!$F$3)</f>
        <v>211.25650000000002</v>
      </c>
      <c r="HY148" s="63">
        <f>'WORKING WHOLESALE GRID'!GH20-('WORKING WHOLESALE GRID'!GH20*'READ THIS FIRST'!$F$3)</f>
        <v>211.25650000000002</v>
      </c>
      <c r="HZ148" s="63">
        <f>'WORKING WHOLESALE GRID'!GI20-('WORKING WHOLESALE GRID'!GI20*'READ THIS FIRST'!$F$3)</f>
        <v>241.43600000000001</v>
      </c>
      <c r="IA148" s="63">
        <f>'WORKING WHOLESALE GRID'!GJ20-('WORKING WHOLESALE GRID'!GJ20*'READ THIS FIRST'!$F$3)</f>
        <v>211.25650000000002</v>
      </c>
      <c r="IB148" s="63">
        <f>'WORKING WHOLESALE GRID'!GK20-('WORKING WHOLESALE GRID'!GK20*'READ THIS FIRST'!$F$3)</f>
        <v>241.43600000000001</v>
      </c>
      <c r="IC148" s="63">
        <f>'WORKING WHOLESALE GRID'!GL20-('WORKING WHOLESALE GRID'!GL20*'READ THIS FIRST'!$F$3)</f>
        <v>241.43600000000001</v>
      </c>
      <c r="ID148" s="63">
        <f>'WORKING WHOLESALE GRID'!GM20-('WORKING WHOLESALE GRID'!GM20*'READ THIS FIRST'!$F$3)</f>
        <v>241.43600000000001</v>
      </c>
      <c r="IE148" s="63">
        <f>'WORKING WHOLESALE GRID'!GN20-('WORKING WHOLESALE GRID'!GN20*'READ THIS FIRST'!$F$3)</f>
        <v>271.6155</v>
      </c>
      <c r="IF148" s="63">
        <f>'WORKING WHOLESALE GRID'!GO20-('WORKING WHOLESALE GRID'!GO20*'READ THIS FIRST'!$F$3)</f>
        <v>241.43600000000001</v>
      </c>
      <c r="IG148" s="63">
        <f>'WORKING WHOLESALE GRID'!GP20-('WORKING WHOLESALE GRID'!GP20*'READ THIS FIRST'!$F$3)</f>
        <v>271.6155</v>
      </c>
      <c r="IH148" s="63">
        <f>'WORKING WHOLESALE GRID'!GQ20-('WORKING WHOLESALE GRID'!GQ20*'READ THIS FIRST'!$F$3)</f>
        <v>271.6155</v>
      </c>
      <c r="II148" s="63">
        <f>'WORKING WHOLESALE GRID'!GR20-('WORKING WHOLESALE GRID'!GR20*'READ THIS FIRST'!$F$3)</f>
        <v>271.6155</v>
      </c>
      <c r="IJ148" s="63">
        <f>'WORKING WHOLESALE GRID'!GS20-('WORKING WHOLESALE GRID'!GS20*'READ THIS FIRST'!$F$3)</f>
        <v>301.79500000000002</v>
      </c>
      <c r="IK148" s="63">
        <f>'WORKING WHOLESALE GRID'!GT20-('WORKING WHOLESALE GRID'!GT20*'READ THIS FIRST'!$F$3)</f>
        <v>271.6155</v>
      </c>
      <c r="IL148" s="63">
        <f>'WORKING WHOLESALE GRID'!GU20-('WORKING WHOLESALE GRID'!GU20*'READ THIS FIRST'!$F$3)</f>
        <v>301.79500000000002</v>
      </c>
      <c r="IM148" s="63">
        <f>'WORKING WHOLESALE GRID'!GV20-('WORKING WHOLESALE GRID'!GV20*'READ THIS FIRST'!$F$3)</f>
        <v>301.79500000000002</v>
      </c>
      <c r="IN148" s="63">
        <f>'WORKING WHOLESALE GRID'!GW20-('WORKING WHOLESALE GRID'!GW20*'READ THIS FIRST'!$F$3)</f>
        <v>301.79500000000002</v>
      </c>
      <c r="IO148" s="63">
        <f>'WORKING WHOLESALE GRID'!GX20-('WORKING WHOLESALE GRID'!GX20*'READ THIS FIRST'!$F$3)</f>
        <v>0</v>
      </c>
      <c r="IP148" s="63">
        <f>'WORKING WHOLESALE GRID'!GY20-('WORKING WHOLESALE GRID'!GY20*'READ THIS FIRST'!$F$3)</f>
        <v>301.79500000000002</v>
      </c>
      <c r="IQ148" s="63">
        <f>'WORKING WHOLESALE GRID'!GZ20-('WORKING WHOLESALE GRID'!GZ20*'READ THIS FIRST'!$F$3)</f>
        <v>41.785249999999998</v>
      </c>
      <c r="IR148" s="63">
        <f>'WORKING WHOLESALE GRID'!HA20-('WORKING WHOLESALE GRID'!HA20*'READ THIS FIRST'!$F$3)</f>
        <v>41.785249999999998</v>
      </c>
      <c r="IS148" s="63">
        <f>'WORKING WHOLESALE GRID'!HB20-('WORKING WHOLESALE GRID'!HB20*'READ THIS FIRST'!$F$3)</f>
        <v>41.785249999999998</v>
      </c>
      <c r="IT148" s="63">
        <f>'WORKING WHOLESALE GRID'!HC20-('WORKING WHOLESALE GRID'!HC20*'READ THIS FIRST'!$F$3)</f>
        <v>83.570499999999996</v>
      </c>
      <c r="IU148" s="63">
        <f>'WORKING WHOLESALE GRID'!HD20-('WORKING WHOLESALE GRID'!HD20*'READ THIS FIRST'!$F$3)</f>
        <v>41.785249999999998</v>
      </c>
      <c r="IV148" s="63">
        <f>'WORKING WHOLESALE GRID'!HE20-('WORKING WHOLESALE GRID'!HE20*'READ THIS FIRST'!$F$3)</f>
        <v>41.785249999999998</v>
      </c>
      <c r="IW148" s="63">
        <f>'WORKING WHOLESALE GRID'!HF20-('WORKING WHOLESALE GRID'!HF20*'READ THIS FIRST'!$F$3)</f>
        <v>83.570499999999996</v>
      </c>
      <c r="IX148" s="63">
        <f>'WORKING WHOLESALE GRID'!HG20-('WORKING WHOLESALE GRID'!HG20*'READ THIS FIRST'!$F$3)</f>
        <v>83.570499999999996</v>
      </c>
      <c r="IY148" s="63">
        <f>'WORKING WHOLESALE GRID'!HH20-('WORKING WHOLESALE GRID'!HH20*'READ THIS FIRST'!$F$3)</f>
        <v>83.570499999999996</v>
      </c>
      <c r="IZ148" s="63">
        <f>'WORKING WHOLESALE GRID'!HI20-('WORKING WHOLESALE GRID'!HI20*'READ THIS FIRST'!$F$3)</f>
        <v>125.35575</v>
      </c>
      <c r="JA148" s="63">
        <f>'WORKING WHOLESALE GRID'!HJ20-('WORKING WHOLESALE GRID'!HJ20*'READ THIS FIRST'!$F$3)</f>
        <v>83.570499999999996</v>
      </c>
      <c r="JB148" s="63">
        <f>'WORKING WHOLESALE GRID'!HK20-('WORKING WHOLESALE GRID'!HK20*'READ THIS FIRST'!$F$3)</f>
        <v>125.35575</v>
      </c>
      <c r="JC148" s="63">
        <f>'WORKING WHOLESALE GRID'!HL20-('WORKING WHOLESALE GRID'!HL20*'READ THIS FIRST'!$F$3)</f>
        <v>125.35575</v>
      </c>
      <c r="JD148" s="63">
        <f>'WORKING WHOLESALE GRID'!HM20-('WORKING WHOLESALE GRID'!HM20*'READ THIS FIRST'!$F$3)</f>
        <v>125.35575</v>
      </c>
      <c r="JE148" s="63">
        <f>'WORKING WHOLESALE GRID'!HN20-('WORKING WHOLESALE GRID'!HN20*'READ THIS FIRST'!$F$3)</f>
        <v>167.14099999999999</v>
      </c>
      <c r="JF148" s="63">
        <f>'WORKING WHOLESALE GRID'!HO20-('WORKING WHOLESALE GRID'!HO20*'READ THIS FIRST'!$F$3)</f>
        <v>125.35575</v>
      </c>
      <c r="JG148" s="63">
        <f>'WORKING WHOLESALE GRID'!HP20-('WORKING WHOLESALE GRID'!HP20*'READ THIS FIRST'!$F$3)</f>
        <v>167.14099999999999</v>
      </c>
      <c r="JH148" s="63">
        <f>'WORKING WHOLESALE GRID'!HQ20-('WORKING WHOLESALE GRID'!HQ20*'READ THIS FIRST'!$F$3)</f>
        <v>167.14099999999999</v>
      </c>
      <c r="JI148" s="63">
        <f>'WORKING WHOLESALE GRID'!HR20-('WORKING WHOLESALE GRID'!HR20*'READ THIS FIRST'!$F$3)</f>
        <v>167.14099999999999</v>
      </c>
      <c r="JJ148" s="63">
        <f>'WORKING WHOLESALE GRID'!HS20-('WORKING WHOLESALE GRID'!HS20*'READ THIS FIRST'!$F$3)</f>
        <v>208.92624999999998</v>
      </c>
      <c r="JK148" s="63">
        <f>'WORKING WHOLESALE GRID'!HT20-('WORKING WHOLESALE GRID'!HT20*'READ THIS FIRST'!$F$3)</f>
        <v>167.14099999999999</v>
      </c>
      <c r="JL148" s="63">
        <f>'WORKING WHOLESALE GRID'!HU20-('WORKING WHOLESALE GRID'!HU20*'READ THIS FIRST'!$F$3)</f>
        <v>208.92624999999998</v>
      </c>
      <c r="JM148" s="63">
        <f>'WORKING WHOLESALE GRID'!HV20-('WORKING WHOLESALE GRID'!HV20*'READ THIS FIRST'!$F$3)</f>
        <v>208.92624999999998</v>
      </c>
      <c r="JN148" s="63">
        <f>'WORKING WHOLESALE GRID'!HW20-('WORKING WHOLESALE GRID'!HW20*'READ THIS FIRST'!$F$3)</f>
        <v>208.92624999999998</v>
      </c>
      <c r="JO148" s="63">
        <f>'WORKING WHOLESALE GRID'!HX20-('WORKING WHOLESALE GRID'!HX20*'READ THIS FIRST'!$F$3)</f>
        <v>250.71149999999997</v>
      </c>
      <c r="JP148" s="63">
        <f>'WORKING WHOLESALE GRID'!HY20-('WORKING WHOLESALE GRID'!HY20*'READ THIS FIRST'!$F$3)</f>
        <v>208.92624999999998</v>
      </c>
      <c r="JQ148" s="63">
        <f>'WORKING WHOLESALE GRID'!HZ20-('WORKING WHOLESALE GRID'!HZ20*'READ THIS FIRST'!$F$3)</f>
        <v>250.71149999999997</v>
      </c>
      <c r="JR148" s="63">
        <f>'WORKING WHOLESALE GRID'!IA20-('WORKING WHOLESALE GRID'!IA20*'READ THIS FIRST'!$F$3)</f>
        <v>250.71149999999997</v>
      </c>
      <c r="JS148" s="63">
        <f>'WORKING WHOLESALE GRID'!IB20-('WORKING WHOLESALE GRID'!IB20*'READ THIS FIRST'!$F$3)</f>
        <v>250.71149999999997</v>
      </c>
      <c r="JT148" s="63">
        <f>'WORKING WHOLESALE GRID'!IC20-('WORKING WHOLESALE GRID'!IC20*'READ THIS FIRST'!$F$3)</f>
        <v>292.49674999999991</v>
      </c>
      <c r="JU148" s="63">
        <f>'WORKING WHOLESALE GRID'!ID20-('WORKING WHOLESALE GRID'!ID20*'READ THIS FIRST'!$F$3)</f>
        <v>250.71149999999997</v>
      </c>
      <c r="JV148" s="63">
        <f>'WORKING WHOLESALE GRID'!IE20-('WORKING WHOLESALE GRID'!IE20*'READ THIS FIRST'!$F$3)</f>
        <v>292.49674999999991</v>
      </c>
      <c r="JW148" s="63">
        <f>'WORKING WHOLESALE GRID'!IF20-('WORKING WHOLESALE GRID'!IF20*'READ THIS FIRST'!$F$3)</f>
        <v>292.49674999999991</v>
      </c>
      <c r="JX148" s="63">
        <f>'WORKING WHOLESALE GRID'!IG20-('WORKING WHOLESALE GRID'!IG20*'READ THIS FIRST'!$F$3)</f>
        <v>292.49674999999991</v>
      </c>
      <c r="JY148" s="63">
        <f>'WORKING WHOLESALE GRID'!IH20-('WORKING WHOLESALE GRID'!IH20*'READ THIS FIRST'!$F$3)</f>
        <v>334.28199999999993</v>
      </c>
      <c r="JZ148" s="63">
        <f>'WORKING WHOLESALE GRID'!II20-('WORKING WHOLESALE GRID'!II20*'READ THIS FIRST'!$F$3)</f>
        <v>292.49674999999991</v>
      </c>
      <c r="KA148" s="63">
        <f>'WORKING WHOLESALE GRID'!IJ20-('WORKING WHOLESALE GRID'!IJ20*'READ THIS FIRST'!$F$3)</f>
        <v>334.28199999999993</v>
      </c>
      <c r="KB148" s="63">
        <f>'WORKING WHOLESALE GRID'!IK20-('WORKING WHOLESALE GRID'!IK20*'READ THIS FIRST'!$F$3)</f>
        <v>334.28199999999993</v>
      </c>
      <c r="KC148" s="63">
        <f>'WORKING WHOLESALE GRID'!IL20-('WORKING WHOLESALE GRID'!IL20*'READ THIS FIRST'!$F$3)</f>
        <v>334.28199999999993</v>
      </c>
      <c r="KD148" s="63">
        <f>'WORKING WHOLESALE GRID'!IM20-('WORKING WHOLESALE GRID'!IM20*'READ THIS FIRST'!$F$3)</f>
        <v>376.06724999999989</v>
      </c>
      <c r="KE148" s="63">
        <f>'WORKING WHOLESALE GRID'!IN20-('WORKING WHOLESALE GRID'!IN20*'READ THIS FIRST'!$F$3)</f>
        <v>334.28199999999993</v>
      </c>
      <c r="KF148" s="63">
        <f>'WORKING WHOLESALE GRID'!IO20-('WORKING WHOLESALE GRID'!IO20*'READ THIS FIRST'!$F$3)</f>
        <v>376.06724999999989</v>
      </c>
      <c r="KG148" s="63">
        <f>'WORKING WHOLESALE GRID'!IP20-('WORKING WHOLESALE GRID'!IP20*'READ THIS FIRST'!$F$3)</f>
        <v>376.06724999999989</v>
      </c>
      <c r="KH148" s="63">
        <f>'WORKING WHOLESALE GRID'!IQ20-('WORKING WHOLESALE GRID'!IQ20*'READ THIS FIRST'!$F$3)</f>
        <v>376.06724999999989</v>
      </c>
      <c r="KI148" s="63">
        <f>'WORKING WHOLESALE GRID'!IR20-('WORKING WHOLESALE GRID'!IR20*'READ THIS FIRST'!$F$3)</f>
        <v>417.85249999999985</v>
      </c>
      <c r="KJ148" s="63">
        <f>'WORKING WHOLESALE GRID'!IS20-('WORKING WHOLESALE GRID'!IS20*'READ THIS FIRST'!$F$3)</f>
        <v>376.06724999999989</v>
      </c>
      <c r="KK148" s="63">
        <f>'WORKING WHOLESALE GRID'!IT20-('WORKING WHOLESALE GRID'!IT20*'READ THIS FIRST'!$F$3)</f>
        <v>417.85249999999985</v>
      </c>
      <c r="KL148" s="63">
        <f>'WORKING WHOLESALE GRID'!IU20-('WORKING WHOLESALE GRID'!IU20*'READ THIS FIRST'!$F$3)</f>
        <v>417.85249999999985</v>
      </c>
      <c r="KM148" s="63">
        <f>'WORKING WHOLESALE GRID'!IV20-('WORKING WHOLESALE GRID'!IV20*'READ THIS FIRST'!$F$3)</f>
        <v>417.85249999999985</v>
      </c>
      <c r="KN148" s="63">
        <f>'WORKING WHOLESALE GRID'!IW20-('WORKING WHOLESALE GRID'!IW20*'READ THIS FIRST'!$F$3)</f>
        <v>0</v>
      </c>
      <c r="KO148" s="63">
        <f>'WORKING WHOLESALE GRID'!IX20-('WORKING WHOLESALE GRID'!IX20*'READ THIS FIRST'!$F$3)</f>
        <v>417.85249999999985</v>
      </c>
      <c r="KP148" s="47"/>
      <c r="KQ148" s="47"/>
      <c r="KR148" s="47"/>
      <c r="KS148" s="122"/>
      <c r="KT148" s="122"/>
      <c r="KU148" s="49"/>
      <c r="KV148" s="50"/>
      <c r="KW148" s="51"/>
    </row>
    <row r="149" spans="2:309" s="6" customFormat="1" ht="14.5" hidden="1" customHeight="1" x14ac:dyDescent="0.35">
      <c r="B149" s="559"/>
      <c r="C149" s="52" t="s">
        <v>1084</v>
      </c>
      <c r="D149" s="35"/>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63">
        <f>'WORKING WHOLESALE GRID'!D21-('WORKING WHOLESALE GRID'!D21*'READ THIS FIRST'!$F$3)</f>
        <v>0</v>
      </c>
      <c r="AV149" s="63">
        <f>'WORKING WHOLESALE GRID'!E21-('WORKING WHOLESALE GRID'!E21*'READ THIS FIRST'!$F$3)</f>
        <v>0</v>
      </c>
      <c r="AW149" s="63">
        <f>'WORKING WHOLESALE GRID'!F21-('WORKING WHOLESALE GRID'!F21*'READ THIS FIRST'!$F$3)</f>
        <v>0</v>
      </c>
      <c r="AX149" s="63">
        <f>'WORKING WHOLESALE GRID'!G21-('WORKING WHOLESALE GRID'!G21*'READ THIS FIRST'!$F$3)</f>
        <v>0</v>
      </c>
      <c r="AY149" s="63">
        <f>'WORKING WHOLESALE GRID'!H21-('WORKING WHOLESALE GRID'!H21*'READ THIS FIRST'!$F$3)</f>
        <v>0</v>
      </c>
      <c r="AZ149" s="63">
        <f>'WORKING WHOLESALE GRID'!I21-('WORKING WHOLESALE GRID'!I21*'READ THIS FIRST'!$F$3)</f>
        <v>0</v>
      </c>
      <c r="BA149" s="63">
        <f>'WORKING WHOLESALE GRID'!J21-('WORKING WHOLESALE GRID'!J21*'READ THIS FIRST'!$F$3)</f>
        <v>0</v>
      </c>
      <c r="BB149" s="63">
        <f>'WORKING WHOLESALE GRID'!K21-('WORKING WHOLESALE GRID'!K21*'READ THIS FIRST'!$F$3)</f>
        <v>0</v>
      </c>
      <c r="BC149" s="63">
        <f>'WORKING WHOLESALE GRID'!L21-('WORKING WHOLESALE GRID'!L21*'READ THIS FIRST'!$F$3)</f>
        <v>0</v>
      </c>
      <c r="BD149" s="63">
        <f>'WORKING WHOLESALE GRID'!M21-('WORKING WHOLESALE GRID'!M21*'READ THIS FIRST'!$F$3)</f>
        <v>0</v>
      </c>
      <c r="BE149" s="63">
        <f>'WORKING WHOLESALE GRID'!N21-('WORKING WHOLESALE GRID'!N21*'READ THIS FIRST'!$F$3)</f>
        <v>0</v>
      </c>
      <c r="BF149" s="63">
        <f>'WORKING WHOLESALE GRID'!O21-('WORKING WHOLESALE GRID'!O21*'READ THIS FIRST'!$F$3)</f>
        <v>0</v>
      </c>
      <c r="BG149" s="63">
        <f>'WORKING WHOLESALE GRID'!P21-('WORKING WHOLESALE GRID'!P21*'READ THIS FIRST'!$F$3)</f>
        <v>0</v>
      </c>
      <c r="BH149" s="63">
        <f>'WORKING WHOLESALE GRID'!Q21-('WORKING WHOLESALE GRID'!Q21*'READ THIS FIRST'!$F$3)</f>
        <v>0</v>
      </c>
      <c r="BI149" s="63">
        <f>'WORKING WHOLESALE GRID'!R21-('WORKING WHOLESALE GRID'!R21*'READ THIS FIRST'!$F$3)</f>
        <v>0</v>
      </c>
      <c r="BJ149" s="63">
        <f>'WORKING WHOLESALE GRID'!S21-('WORKING WHOLESALE GRID'!S21*'READ THIS FIRST'!$F$3)</f>
        <v>0</v>
      </c>
      <c r="BK149" s="63">
        <f>'WORKING WHOLESALE GRID'!T21-('WORKING WHOLESALE GRID'!T21*'READ THIS FIRST'!$F$3)</f>
        <v>0</v>
      </c>
      <c r="BL149" s="63">
        <f>'WORKING WHOLESALE GRID'!U21-('WORKING WHOLESALE GRID'!U21*'READ THIS FIRST'!$F$3)</f>
        <v>0</v>
      </c>
      <c r="BM149" s="63">
        <f>'WORKING WHOLESALE GRID'!V21-('WORKING WHOLESALE GRID'!V21*'READ THIS FIRST'!$F$3)</f>
        <v>0</v>
      </c>
      <c r="BN149" s="63">
        <f>'WORKING WHOLESALE GRID'!W21-('WORKING WHOLESALE GRID'!W21*'READ THIS FIRST'!$F$3)</f>
        <v>0</v>
      </c>
      <c r="BO149" s="63">
        <f>'WORKING WHOLESALE GRID'!X21-('WORKING WHOLESALE GRID'!X21*'READ THIS FIRST'!$F$3)</f>
        <v>0</v>
      </c>
      <c r="BP149" s="63">
        <f>'WORKING WHOLESALE GRID'!Y21-('WORKING WHOLESALE GRID'!Y21*'READ THIS FIRST'!$F$3)</f>
        <v>0</v>
      </c>
      <c r="BQ149" s="63">
        <f>'WORKING WHOLESALE GRID'!Z21-('WORKING WHOLESALE GRID'!Z21*'READ THIS FIRST'!$F$3)</f>
        <v>0</v>
      </c>
      <c r="BR149" s="63">
        <f>'WORKING WHOLESALE GRID'!AA21-('WORKING WHOLESALE GRID'!AA21*'READ THIS FIRST'!$F$3)</f>
        <v>0</v>
      </c>
      <c r="BS149" s="63">
        <f>'WORKING WHOLESALE GRID'!AB21-('WORKING WHOLESALE GRID'!AB21*'READ THIS FIRST'!$F$3)</f>
        <v>0</v>
      </c>
      <c r="BT149" s="63">
        <f>'WORKING WHOLESALE GRID'!AC21-('WORKING WHOLESALE GRID'!AC21*'READ THIS FIRST'!$F$3)</f>
        <v>0</v>
      </c>
      <c r="BU149" s="63">
        <f>'WORKING WHOLESALE GRID'!AD21-('WORKING WHOLESALE GRID'!AD21*'READ THIS FIRST'!$F$3)</f>
        <v>0</v>
      </c>
      <c r="BV149" s="63">
        <f>'WORKING WHOLESALE GRID'!AE21-('WORKING WHOLESALE GRID'!AE21*'READ THIS FIRST'!$F$3)</f>
        <v>0</v>
      </c>
      <c r="BW149" s="63">
        <f>'WORKING WHOLESALE GRID'!AF21-('WORKING WHOLESALE GRID'!AF21*'READ THIS FIRST'!$F$3)</f>
        <v>0</v>
      </c>
      <c r="BX149" s="63">
        <f>'WORKING WHOLESALE GRID'!AG21-('WORKING WHOLESALE GRID'!AG21*'READ THIS FIRST'!$F$3)</f>
        <v>0</v>
      </c>
      <c r="BY149" s="63">
        <f>'WORKING WHOLESALE GRID'!AH21-('WORKING WHOLESALE GRID'!AH21*'READ THIS FIRST'!$F$3)</f>
        <v>0</v>
      </c>
      <c r="BZ149" s="63">
        <f>'WORKING WHOLESALE GRID'!AI21-('WORKING WHOLESALE GRID'!AI21*'READ THIS FIRST'!$F$3)</f>
        <v>0</v>
      </c>
      <c r="CA149" s="63">
        <f>'WORKING WHOLESALE GRID'!AJ21-('WORKING WHOLESALE GRID'!AJ21*'READ THIS FIRST'!$F$3)</f>
        <v>0</v>
      </c>
      <c r="CB149" s="63">
        <f>'WORKING WHOLESALE GRID'!AK21-('WORKING WHOLESALE GRID'!AK21*'READ THIS FIRST'!$F$3)</f>
        <v>0</v>
      </c>
      <c r="CC149" s="63">
        <f>'WORKING WHOLESALE GRID'!AL21-('WORKING WHOLESALE GRID'!AL21*'READ THIS FIRST'!$F$3)</f>
        <v>0</v>
      </c>
      <c r="CD149" s="63">
        <f>'WORKING WHOLESALE GRID'!AM21-('WORKING WHOLESALE GRID'!AM21*'READ THIS FIRST'!$F$3)</f>
        <v>0</v>
      </c>
      <c r="CE149" s="63">
        <f>'WORKING WHOLESALE GRID'!AN21-('WORKING WHOLESALE GRID'!AN21*'READ THIS FIRST'!$F$3)</f>
        <v>0</v>
      </c>
      <c r="CF149" s="63">
        <f>'WORKING WHOLESALE GRID'!AO21-('WORKING WHOLESALE GRID'!AO21*'READ THIS FIRST'!$F$3)</f>
        <v>0</v>
      </c>
      <c r="CG149" s="63">
        <f>'WORKING WHOLESALE GRID'!AP21-('WORKING WHOLESALE GRID'!AP21*'READ THIS FIRST'!$F$3)</f>
        <v>0</v>
      </c>
      <c r="CH149" s="63">
        <f>'WORKING WHOLESALE GRID'!AQ21-('WORKING WHOLESALE GRID'!AQ21*'READ THIS FIRST'!$F$3)</f>
        <v>0</v>
      </c>
      <c r="CI149" s="63">
        <f>'WORKING WHOLESALE GRID'!AR21-('WORKING WHOLESALE GRID'!AR21*'READ THIS FIRST'!$F$3)</f>
        <v>0</v>
      </c>
      <c r="CJ149" s="63">
        <f>'WORKING WHOLESALE GRID'!AS21-('WORKING WHOLESALE GRID'!AS21*'READ THIS FIRST'!$F$3)</f>
        <v>0</v>
      </c>
      <c r="CK149" s="63">
        <f>'WORKING WHOLESALE GRID'!AT21-('WORKING WHOLESALE GRID'!AT21*'READ THIS FIRST'!$F$3)</f>
        <v>0</v>
      </c>
      <c r="CL149" s="63">
        <f>'WORKING WHOLESALE GRID'!AU21-('WORKING WHOLESALE GRID'!AU21*'READ THIS FIRST'!$F$3)</f>
        <v>0</v>
      </c>
      <c r="CM149" s="63">
        <f>'WORKING WHOLESALE GRID'!AV21-('WORKING WHOLESALE GRID'!AV21*'READ THIS FIRST'!$F$3)</f>
        <v>0</v>
      </c>
      <c r="CN149" s="63">
        <f>'WORKING WHOLESALE GRID'!AW21-('WORKING WHOLESALE GRID'!AW21*'READ THIS FIRST'!$F$3)</f>
        <v>0</v>
      </c>
      <c r="CO149" s="63">
        <f>'WORKING WHOLESALE GRID'!AX21-('WORKING WHOLESALE GRID'!AX21*'READ THIS FIRST'!$F$3)</f>
        <v>0</v>
      </c>
      <c r="CP149" s="63">
        <f>'WORKING WHOLESALE GRID'!AY21-('WORKING WHOLESALE GRID'!AY21*'READ THIS FIRST'!$F$3)</f>
        <v>0</v>
      </c>
      <c r="CQ149" s="63">
        <f>'WORKING WHOLESALE GRID'!AZ21-('WORKING WHOLESALE GRID'!AZ21*'READ THIS FIRST'!$F$3)</f>
        <v>0</v>
      </c>
      <c r="CR149" s="63">
        <f>'WORKING WHOLESALE GRID'!BA21-('WORKING WHOLESALE GRID'!BA21*'READ THIS FIRST'!$F$3)</f>
        <v>0</v>
      </c>
      <c r="CS149" s="63">
        <f>'WORKING WHOLESALE GRID'!BB21-('WORKING WHOLESALE GRID'!BB21*'READ THIS FIRST'!$F$3)</f>
        <v>0</v>
      </c>
      <c r="CT149" s="63">
        <f>'WORKING WHOLESALE GRID'!BC21-('WORKING WHOLESALE GRID'!BC21*'READ THIS FIRST'!$F$3)</f>
        <v>0</v>
      </c>
      <c r="CU149" s="63">
        <f>'WORKING WHOLESALE GRID'!BD21-('WORKING WHOLESALE GRID'!BD21*'READ THIS FIRST'!$F$3)</f>
        <v>0</v>
      </c>
      <c r="CV149" s="63">
        <f>'WORKING WHOLESALE GRID'!BE21-('WORKING WHOLESALE GRID'!BE21*'READ THIS FIRST'!$F$3)</f>
        <v>0</v>
      </c>
      <c r="CW149" s="63">
        <f>'WORKING WHOLESALE GRID'!BF21-('WORKING WHOLESALE GRID'!BF21*'READ THIS FIRST'!$F$3)</f>
        <v>0</v>
      </c>
      <c r="CX149" s="63">
        <f>'WORKING WHOLESALE GRID'!BG21-('WORKING WHOLESALE GRID'!BG21*'READ THIS FIRST'!$F$3)</f>
        <v>0</v>
      </c>
      <c r="CY149" s="63">
        <f>'WORKING WHOLESALE GRID'!BH21-('WORKING WHOLESALE GRID'!BH21*'READ THIS FIRST'!$F$3)</f>
        <v>0</v>
      </c>
      <c r="CZ149" s="63">
        <f>'WORKING WHOLESALE GRID'!BI21-('WORKING WHOLESALE GRID'!BI21*'READ THIS FIRST'!$F$3)</f>
        <v>0</v>
      </c>
      <c r="DA149" s="63">
        <f>'WORKING WHOLESALE GRID'!BJ21-('WORKING WHOLESALE GRID'!BJ21*'READ THIS FIRST'!$F$3)</f>
        <v>0</v>
      </c>
      <c r="DB149" s="63">
        <f>'WORKING WHOLESALE GRID'!BK21-('WORKING WHOLESALE GRID'!BK21*'READ THIS FIRST'!$F$3)</f>
        <v>0</v>
      </c>
      <c r="DC149" s="63">
        <f>'WORKING WHOLESALE GRID'!BL21-('WORKING WHOLESALE GRID'!BL21*'READ THIS FIRST'!$F$3)</f>
        <v>0</v>
      </c>
      <c r="DD149" s="63">
        <f>'WORKING WHOLESALE GRID'!BM21-('WORKING WHOLESALE GRID'!BM21*'READ THIS FIRST'!$F$3)</f>
        <v>0</v>
      </c>
      <c r="DE149" s="63">
        <f>'WORKING WHOLESALE GRID'!BN21-('WORKING WHOLESALE GRID'!BN21*'READ THIS FIRST'!$F$3)</f>
        <v>0</v>
      </c>
      <c r="DF149" s="63">
        <f>'WORKING WHOLESALE GRID'!BO21-('WORKING WHOLESALE GRID'!BO21*'READ THIS FIRST'!$F$3)</f>
        <v>0</v>
      </c>
      <c r="DG149" s="63">
        <f>'WORKING WHOLESALE GRID'!BP21-('WORKING WHOLESALE GRID'!BP21*'READ THIS FIRST'!$F$3)</f>
        <v>0</v>
      </c>
      <c r="DH149" s="63">
        <f>'WORKING WHOLESALE GRID'!BQ21-('WORKING WHOLESALE GRID'!BQ21*'READ THIS FIRST'!$F$3)</f>
        <v>0</v>
      </c>
      <c r="DI149" s="63">
        <f>'WORKING WHOLESALE GRID'!BR21-('WORKING WHOLESALE GRID'!BR21*'READ THIS FIRST'!$F$3)</f>
        <v>0</v>
      </c>
      <c r="DJ149" s="63">
        <f>'WORKING WHOLESALE GRID'!BS21-('WORKING WHOLESALE GRID'!BS21*'READ THIS FIRST'!$F$3)</f>
        <v>0</v>
      </c>
      <c r="DK149" s="63">
        <f>'WORKING WHOLESALE GRID'!BT21-('WORKING WHOLESALE GRID'!BT21*'READ THIS FIRST'!$F$3)</f>
        <v>0</v>
      </c>
      <c r="DL149" s="63">
        <f>'WORKING WHOLESALE GRID'!BU21-('WORKING WHOLESALE GRID'!BU21*'READ THIS FIRST'!$F$3)</f>
        <v>0</v>
      </c>
      <c r="DM149" s="63">
        <f>'WORKING WHOLESALE GRID'!BV21-('WORKING WHOLESALE GRID'!BV21*'READ THIS FIRST'!$F$3)</f>
        <v>0</v>
      </c>
      <c r="DN149" s="63">
        <f>'WORKING WHOLESALE GRID'!BW21-('WORKING WHOLESALE GRID'!BW21*'READ THIS FIRST'!$F$3)</f>
        <v>0</v>
      </c>
      <c r="DO149" s="63">
        <f>'WORKING WHOLESALE GRID'!BX21-('WORKING WHOLESALE GRID'!BX21*'READ THIS FIRST'!$F$3)</f>
        <v>0</v>
      </c>
      <c r="DP149" s="63">
        <f>'WORKING WHOLESALE GRID'!BY21-('WORKING WHOLESALE GRID'!BY21*'READ THIS FIRST'!$F$3)</f>
        <v>0</v>
      </c>
      <c r="DQ149" s="63">
        <f>'WORKING WHOLESALE GRID'!BZ21-('WORKING WHOLESALE GRID'!BZ21*'READ THIS FIRST'!$F$3)</f>
        <v>0</v>
      </c>
      <c r="DR149" s="63">
        <f>'WORKING WHOLESALE GRID'!CA21-('WORKING WHOLESALE GRID'!CA21*'READ THIS FIRST'!$F$3)</f>
        <v>0</v>
      </c>
      <c r="DS149" s="63">
        <f>'WORKING WHOLESALE GRID'!CB21-('WORKING WHOLESALE GRID'!CB21*'READ THIS FIRST'!$F$3)</f>
        <v>0</v>
      </c>
      <c r="DT149" s="63">
        <f>'WORKING WHOLESALE GRID'!CC21-('WORKING WHOLESALE GRID'!CC21*'READ THIS FIRST'!$F$3)</f>
        <v>0</v>
      </c>
      <c r="DU149" s="63">
        <f>'WORKING WHOLESALE GRID'!CD21-('WORKING WHOLESALE GRID'!CD21*'READ THIS FIRST'!$F$3)</f>
        <v>0</v>
      </c>
      <c r="DV149" s="63">
        <f>'WORKING WHOLESALE GRID'!CE21-('WORKING WHOLESALE GRID'!CE21*'READ THIS FIRST'!$F$3)</f>
        <v>0</v>
      </c>
      <c r="DW149" s="63">
        <f>'WORKING WHOLESALE GRID'!CF21-('WORKING WHOLESALE GRID'!CF21*'READ THIS FIRST'!$F$3)</f>
        <v>0</v>
      </c>
      <c r="DX149" s="63">
        <f>'WORKING WHOLESALE GRID'!CG21-('WORKING WHOLESALE GRID'!CG21*'READ THIS FIRST'!$F$3)</f>
        <v>0</v>
      </c>
      <c r="DY149" s="63">
        <f>'WORKING WHOLESALE GRID'!CH21-('WORKING WHOLESALE GRID'!CH21*'READ THIS FIRST'!$F$3)</f>
        <v>0</v>
      </c>
      <c r="DZ149" s="63">
        <f>'WORKING WHOLESALE GRID'!CI21-('WORKING WHOLESALE GRID'!CI21*'READ THIS FIRST'!$F$3)</f>
        <v>0</v>
      </c>
      <c r="EA149" s="63">
        <f>'WORKING WHOLESALE GRID'!CJ21-('WORKING WHOLESALE GRID'!CJ21*'READ THIS FIRST'!$F$3)</f>
        <v>0</v>
      </c>
      <c r="EB149" s="63">
        <f>'WORKING WHOLESALE GRID'!CK21-('WORKING WHOLESALE GRID'!CK21*'READ THIS FIRST'!$F$3)</f>
        <v>0</v>
      </c>
      <c r="EC149" s="63">
        <f>'WORKING WHOLESALE GRID'!CL21-('WORKING WHOLESALE GRID'!CL21*'READ THIS FIRST'!$F$3)</f>
        <v>0</v>
      </c>
      <c r="ED149" s="63">
        <f>'WORKING WHOLESALE GRID'!CM21-('WORKING WHOLESALE GRID'!CM21*'READ THIS FIRST'!$F$3)</f>
        <v>0</v>
      </c>
      <c r="EE149" s="63">
        <f>'WORKING WHOLESALE GRID'!CN21-('WORKING WHOLESALE GRID'!CN21*'READ THIS FIRST'!$F$3)</f>
        <v>0</v>
      </c>
      <c r="EF149" s="63">
        <f>'WORKING WHOLESALE GRID'!CO21-('WORKING WHOLESALE GRID'!CO21*'READ THIS FIRST'!$F$3)</f>
        <v>0</v>
      </c>
      <c r="EG149" s="63">
        <f>'WORKING WHOLESALE GRID'!CP21-('WORKING WHOLESALE GRID'!CP21*'READ THIS FIRST'!$F$3)</f>
        <v>0</v>
      </c>
      <c r="EH149" s="63">
        <f>'WORKING WHOLESALE GRID'!CQ21-('WORKING WHOLESALE GRID'!CQ21*'READ THIS FIRST'!$F$3)</f>
        <v>0</v>
      </c>
      <c r="EI149" s="63">
        <f>'WORKING WHOLESALE GRID'!CR21-('WORKING WHOLESALE GRID'!CR21*'READ THIS FIRST'!$F$3)</f>
        <v>0</v>
      </c>
      <c r="EJ149" s="63">
        <f>'WORKING WHOLESALE GRID'!CS21-('WORKING WHOLESALE GRID'!CS21*'READ THIS FIRST'!$F$3)</f>
        <v>0</v>
      </c>
      <c r="EK149" s="63">
        <f>'WORKING WHOLESALE GRID'!CT21-('WORKING WHOLESALE GRID'!CT21*'READ THIS FIRST'!$F$3)</f>
        <v>0</v>
      </c>
      <c r="EL149" s="63">
        <f>'WORKING WHOLESALE GRID'!CU21-('WORKING WHOLESALE GRID'!CU21*'READ THIS FIRST'!$F$3)</f>
        <v>0</v>
      </c>
      <c r="EM149" s="63">
        <f>'WORKING WHOLESALE GRID'!CV21-('WORKING WHOLESALE GRID'!CV21*'READ THIS FIRST'!$F$3)</f>
        <v>0</v>
      </c>
      <c r="EN149" s="63">
        <f>'WORKING WHOLESALE GRID'!CW21-('WORKING WHOLESALE GRID'!CW21*'READ THIS FIRST'!$F$3)</f>
        <v>0</v>
      </c>
      <c r="EO149" s="63">
        <f>'WORKING WHOLESALE GRID'!CX21-('WORKING WHOLESALE GRID'!CX21*'READ THIS FIRST'!$F$3)</f>
        <v>0</v>
      </c>
      <c r="EP149" s="63">
        <f>'WORKING WHOLESALE GRID'!CY21-('WORKING WHOLESALE GRID'!CY21*'READ THIS FIRST'!$F$3)</f>
        <v>0</v>
      </c>
      <c r="EQ149" s="63">
        <f>'WORKING WHOLESALE GRID'!CZ21-('WORKING WHOLESALE GRID'!CZ21*'READ THIS FIRST'!$F$3)</f>
        <v>0</v>
      </c>
      <c r="ER149" s="63">
        <f>'WORKING WHOLESALE GRID'!DA21-('WORKING WHOLESALE GRID'!DA21*'READ THIS FIRST'!$F$3)</f>
        <v>0</v>
      </c>
      <c r="ES149" s="63">
        <f>'WORKING WHOLESALE GRID'!DB21-('WORKING WHOLESALE GRID'!DB21*'READ THIS FIRST'!$F$3)</f>
        <v>0</v>
      </c>
      <c r="ET149" s="63">
        <f>'WORKING WHOLESALE GRID'!DC21-('WORKING WHOLESALE GRID'!DC21*'READ THIS FIRST'!$F$3)</f>
        <v>0</v>
      </c>
      <c r="EU149" s="63">
        <f>'WORKING WHOLESALE GRID'!DD21-('WORKING WHOLESALE GRID'!DD21*'READ THIS FIRST'!$F$3)</f>
        <v>0</v>
      </c>
      <c r="EV149" s="63">
        <f>'WORKING WHOLESALE GRID'!DE21-('WORKING WHOLESALE GRID'!DE21*'READ THIS FIRST'!$F$3)</f>
        <v>0</v>
      </c>
      <c r="EW149" s="63">
        <f>'WORKING WHOLESALE GRID'!DF21-('WORKING WHOLESALE GRID'!DF21*'READ THIS FIRST'!$F$3)</f>
        <v>0</v>
      </c>
      <c r="EX149" s="63">
        <f>'WORKING WHOLESALE GRID'!DG21-('WORKING WHOLESALE GRID'!DG21*'READ THIS FIRST'!$F$3)</f>
        <v>0</v>
      </c>
      <c r="EY149" s="63">
        <f>'WORKING WHOLESALE GRID'!DH21-('WORKING WHOLESALE GRID'!DH21*'READ THIS FIRST'!$F$3)</f>
        <v>0</v>
      </c>
      <c r="EZ149" s="63">
        <f>'WORKING WHOLESALE GRID'!DI21-('WORKING WHOLESALE GRID'!DI21*'READ THIS FIRST'!$F$3)</f>
        <v>0</v>
      </c>
      <c r="FA149" s="63">
        <f>'WORKING WHOLESALE GRID'!DJ21-('WORKING WHOLESALE GRID'!DJ21*'READ THIS FIRST'!$F$3)</f>
        <v>0</v>
      </c>
      <c r="FB149" s="63">
        <f>'WORKING WHOLESALE GRID'!DK21-('WORKING WHOLESALE GRID'!DK21*'READ THIS FIRST'!$F$3)</f>
        <v>0</v>
      </c>
      <c r="FC149" s="63">
        <f>'WORKING WHOLESALE GRID'!DL21-('WORKING WHOLESALE GRID'!DL21*'READ THIS FIRST'!$F$3)</f>
        <v>0</v>
      </c>
      <c r="FD149" s="63">
        <f>'WORKING WHOLESALE GRID'!DM21-('WORKING WHOLESALE GRID'!DM21*'READ THIS FIRST'!$F$3)</f>
        <v>0</v>
      </c>
      <c r="FE149" s="63">
        <f>'WORKING WHOLESALE GRID'!DN21-('WORKING WHOLESALE GRID'!DN21*'READ THIS FIRST'!$F$3)</f>
        <v>0</v>
      </c>
      <c r="FF149" s="63">
        <f>'WORKING WHOLESALE GRID'!DO21-('WORKING WHOLESALE GRID'!DO21*'READ THIS FIRST'!$F$3)</f>
        <v>0</v>
      </c>
      <c r="FG149" s="63">
        <f>'WORKING WHOLESALE GRID'!DP21-('WORKING WHOLESALE GRID'!DP21*'READ THIS FIRST'!$F$3)</f>
        <v>0</v>
      </c>
      <c r="FH149" s="63">
        <f>'WORKING WHOLESALE GRID'!DQ21-('WORKING WHOLESALE GRID'!DQ21*'READ THIS FIRST'!$F$3)</f>
        <v>0</v>
      </c>
      <c r="FI149" s="63">
        <f>'WORKING WHOLESALE GRID'!DR21-('WORKING WHOLESALE GRID'!DR21*'READ THIS FIRST'!$F$3)</f>
        <v>0</v>
      </c>
      <c r="FJ149" s="63">
        <f>'WORKING WHOLESALE GRID'!DS21-('WORKING WHOLESALE GRID'!DS21*'READ THIS FIRST'!$F$3)</f>
        <v>0</v>
      </c>
      <c r="FK149" s="63">
        <f>'WORKING WHOLESALE GRID'!DT21-('WORKING WHOLESALE GRID'!DT21*'READ THIS FIRST'!$F$3)</f>
        <v>0</v>
      </c>
      <c r="FL149" s="63">
        <f>'WORKING WHOLESALE GRID'!DU21-('WORKING WHOLESALE GRID'!DU21*'READ THIS FIRST'!$F$3)</f>
        <v>0</v>
      </c>
      <c r="FM149" s="63">
        <f>'WORKING WHOLESALE GRID'!DV21-('WORKING WHOLESALE GRID'!DV21*'READ THIS FIRST'!$F$3)</f>
        <v>0</v>
      </c>
      <c r="FN149" s="63">
        <f>'WORKING WHOLESALE GRID'!DW21-('WORKING WHOLESALE GRID'!DW21*'READ THIS FIRST'!$F$3)</f>
        <v>0</v>
      </c>
      <c r="FO149" s="63">
        <f>'WORKING WHOLESALE GRID'!DX21-('WORKING WHOLESALE GRID'!DX21*'READ THIS FIRST'!$F$3)</f>
        <v>0</v>
      </c>
      <c r="FP149" s="63">
        <f>'WORKING WHOLESALE GRID'!DY21-('WORKING WHOLESALE GRID'!DY21*'READ THIS FIRST'!$F$3)</f>
        <v>0</v>
      </c>
      <c r="FQ149" s="63">
        <f>'WORKING WHOLESALE GRID'!DZ21-('WORKING WHOLESALE GRID'!DZ21*'READ THIS FIRST'!$F$3)</f>
        <v>0</v>
      </c>
      <c r="FR149" s="63">
        <f>'WORKING WHOLESALE GRID'!EA21-('WORKING WHOLESALE GRID'!EA21*'READ THIS FIRST'!$F$3)</f>
        <v>0</v>
      </c>
      <c r="FS149" s="63">
        <f>'WORKING WHOLESALE GRID'!EB21-('WORKING WHOLESALE GRID'!EB21*'READ THIS FIRST'!$F$3)</f>
        <v>0</v>
      </c>
      <c r="FT149" s="63">
        <f>'WORKING WHOLESALE GRID'!EC21-('WORKING WHOLESALE GRID'!EC21*'READ THIS FIRST'!$F$3)</f>
        <v>0</v>
      </c>
      <c r="FU149" s="63">
        <f>'WORKING WHOLESALE GRID'!ED21-('WORKING WHOLESALE GRID'!ED21*'READ THIS FIRST'!$F$3)</f>
        <v>0</v>
      </c>
      <c r="FV149" s="63">
        <f>'WORKING WHOLESALE GRID'!EE21-('WORKING WHOLESALE GRID'!EE21*'READ THIS FIRST'!$F$3)</f>
        <v>0</v>
      </c>
      <c r="FW149" s="63">
        <f>'WORKING WHOLESALE GRID'!EF21-('WORKING WHOLESALE GRID'!EF21*'READ THIS FIRST'!$F$3)</f>
        <v>0</v>
      </c>
      <c r="FX149" s="63">
        <f>'WORKING WHOLESALE GRID'!EG21-('WORKING WHOLESALE GRID'!EG21*'READ THIS FIRST'!$F$3)</f>
        <v>0</v>
      </c>
      <c r="FY149" s="63">
        <f>'WORKING WHOLESALE GRID'!EH21-('WORKING WHOLESALE GRID'!EH21*'READ THIS FIRST'!$F$3)</f>
        <v>0</v>
      </c>
      <c r="FZ149" s="63">
        <f>'WORKING WHOLESALE GRID'!EI21-('WORKING WHOLESALE GRID'!EI21*'READ THIS FIRST'!$F$3)</f>
        <v>0</v>
      </c>
      <c r="GA149" s="63">
        <f>'WORKING WHOLESALE GRID'!EJ21-('WORKING WHOLESALE GRID'!EJ21*'READ THIS FIRST'!$F$3)</f>
        <v>0</v>
      </c>
      <c r="GB149" s="63">
        <f>'WORKING WHOLESALE GRID'!EK21-('WORKING WHOLESALE GRID'!EK21*'READ THIS FIRST'!$F$3)</f>
        <v>0</v>
      </c>
      <c r="GC149" s="63">
        <f>'WORKING WHOLESALE GRID'!EL21-('WORKING WHOLESALE GRID'!EL21*'READ THIS FIRST'!$F$3)</f>
        <v>0</v>
      </c>
      <c r="GD149" s="63">
        <f>'WORKING WHOLESALE GRID'!EM21-('WORKING WHOLESALE GRID'!EM21*'READ THIS FIRST'!$F$3)</f>
        <v>0</v>
      </c>
      <c r="GE149" s="63">
        <f>'WORKING WHOLESALE GRID'!EN21-('WORKING WHOLESALE GRID'!EN21*'READ THIS FIRST'!$F$3)</f>
        <v>0</v>
      </c>
      <c r="GF149" s="63">
        <f>'WORKING WHOLESALE GRID'!EO21-('WORKING WHOLESALE GRID'!EO21*'READ THIS FIRST'!$F$3)</f>
        <v>0</v>
      </c>
      <c r="GG149" s="63">
        <f>'WORKING WHOLESALE GRID'!EP21-('WORKING WHOLESALE GRID'!EP21*'READ THIS FIRST'!$F$3)</f>
        <v>0</v>
      </c>
      <c r="GH149" s="63">
        <f>'WORKING WHOLESALE GRID'!EQ21-('WORKING WHOLESALE GRID'!EQ21*'READ THIS FIRST'!$F$3)</f>
        <v>0</v>
      </c>
      <c r="GI149" s="63">
        <f>'WORKING WHOLESALE GRID'!ER21-('WORKING WHOLESALE GRID'!ER21*'READ THIS FIRST'!$F$3)</f>
        <v>0</v>
      </c>
      <c r="GJ149" s="63">
        <f>'WORKING WHOLESALE GRID'!ES21-('WORKING WHOLESALE GRID'!ES21*'READ THIS FIRST'!$F$3)</f>
        <v>0</v>
      </c>
      <c r="GK149" s="63">
        <f>'WORKING WHOLESALE GRID'!ET21-('WORKING WHOLESALE GRID'!ET21*'READ THIS FIRST'!$F$3)</f>
        <v>0</v>
      </c>
      <c r="GL149" s="63">
        <f>'WORKING WHOLESALE GRID'!EU21-('WORKING WHOLESALE GRID'!EU21*'READ THIS FIRST'!$F$3)</f>
        <v>0</v>
      </c>
      <c r="GM149" s="63">
        <f>'WORKING WHOLESALE GRID'!EV21-('WORKING WHOLESALE GRID'!EV21*'READ THIS FIRST'!$F$3)</f>
        <v>0</v>
      </c>
      <c r="GN149" s="63">
        <f>'WORKING WHOLESALE GRID'!EW21-('WORKING WHOLESALE GRID'!EW21*'READ THIS FIRST'!$F$3)</f>
        <v>0</v>
      </c>
      <c r="GO149" s="63">
        <f>'WORKING WHOLESALE GRID'!EX21-('WORKING WHOLESALE GRID'!EX21*'READ THIS FIRST'!$F$3)</f>
        <v>0</v>
      </c>
      <c r="GP149" s="63">
        <f>'WORKING WHOLESALE GRID'!EY21-('WORKING WHOLESALE GRID'!EY21*'READ THIS FIRST'!$F$3)</f>
        <v>0</v>
      </c>
      <c r="GQ149" s="63">
        <f>'WORKING WHOLESALE GRID'!EZ21-('WORKING WHOLESALE GRID'!EZ21*'READ THIS FIRST'!$F$3)</f>
        <v>0</v>
      </c>
      <c r="GR149" s="63">
        <f>'WORKING WHOLESALE GRID'!FA21-('WORKING WHOLESALE GRID'!FA21*'READ THIS FIRST'!$F$3)</f>
        <v>0</v>
      </c>
      <c r="GS149" s="63">
        <f>'WORKING WHOLESALE GRID'!FB21-('WORKING WHOLESALE GRID'!FB21*'READ THIS FIRST'!$F$3)</f>
        <v>0</v>
      </c>
      <c r="GT149" s="63">
        <f>'WORKING WHOLESALE GRID'!FC21-('WORKING WHOLESALE GRID'!FC21*'READ THIS FIRST'!$F$3)</f>
        <v>0</v>
      </c>
      <c r="GU149" s="63">
        <f>'WORKING WHOLESALE GRID'!FD21-('WORKING WHOLESALE GRID'!FD21*'READ THIS FIRST'!$F$3)</f>
        <v>0</v>
      </c>
      <c r="GV149" s="63">
        <f>'WORKING WHOLESALE GRID'!FE21-('WORKING WHOLESALE GRID'!FE21*'READ THIS FIRST'!$F$3)</f>
        <v>0</v>
      </c>
      <c r="GW149" s="63">
        <f>'WORKING WHOLESALE GRID'!FF21-('WORKING WHOLESALE GRID'!FF21*'READ THIS FIRST'!$F$3)</f>
        <v>0</v>
      </c>
      <c r="GX149" s="63">
        <f>'WORKING WHOLESALE GRID'!FG21-('WORKING WHOLESALE GRID'!FG21*'READ THIS FIRST'!$F$3)</f>
        <v>0</v>
      </c>
      <c r="GY149" s="63">
        <f>'WORKING WHOLESALE GRID'!FH21-('WORKING WHOLESALE GRID'!FH21*'READ THIS FIRST'!$F$3)</f>
        <v>0</v>
      </c>
      <c r="GZ149" s="63">
        <f>'WORKING WHOLESALE GRID'!FI21-('WORKING WHOLESALE GRID'!FI21*'READ THIS FIRST'!$F$3)</f>
        <v>0</v>
      </c>
      <c r="HA149" s="63">
        <f>'WORKING WHOLESALE GRID'!FJ21-('WORKING WHOLESALE GRID'!FJ21*'READ THIS FIRST'!$F$3)</f>
        <v>0</v>
      </c>
      <c r="HB149" s="63">
        <f>'WORKING WHOLESALE GRID'!FK21-('WORKING WHOLESALE GRID'!FK21*'READ THIS FIRST'!$F$3)</f>
        <v>0</v>
      </c>
      <c r="HC149" s="63">
        <f>'WORKING WHOLESALE GRID'!FL21-('WORKING WHOLESALE GRID'!FL21*'READ THIS FIRST'!$F$3)</f>
        <v>0</v>
      </c>
      <c r="HD149" s="63">
        <f>'WORKING WHOLESALE GRID'!FM21-('WORKING WHOLESALE GRID'!FM21*'READ THIS FIRST'!$F$3)</f>
        <v>0</v>
      </c>
      <c r="HE149" s="63">
        <f>'WORKING WHOLESALE GRID'!FN21-('WORKING WHOLESALE GRID'!FN21*'READ THIS FIRST'!$F$3)</f>
        <v>0</v>
      </c>
      <c r="HF149" s="63">
        <f>'WORKING WHOLESALE GRID'!FO21-('WORKING WHOLESALE GRID'!FO21*'READ THIS FIRST'!$F$3)</f>
        <v>0</v>
      </c>
      <c r="HG149" s="63">
        <f>'WORKING WHOLESALE GRID'!FP21-('WORKING WHOLESALE GRID'!FP21*'READ THIS FIRST'!$F$3)</f>
        <v>0</v>
      </c>
      <c r="HH149" s="63">
        <f>'WORKING WHOLESALE GRID'!FQ21-('WORKING WHOLESALE GRID'!FQ21*'READ THIS FIRST'!$F$3)</f>
        <v>0</v>
      </c>
      <c r="HI149" s="63">
        <f>'WORKING WHOLESALE GRID'!FR21-('WORKING WHOLESALE GRID'!FR21*'READ THIS FIRST'!$F$3)</f>
        <v>0</v>
      </c>
      <c r="HJ149" s="63">
        <f>'WORKING WHOLESALE GRID'!FS21-('WORKING WHOLESALE GRID'!FS21*'READ THIS FIRST'!$F$3)</f>
        <v>0</v>
      </c>
      <c r="HK149" s="63">
        <f>'WORKING WHOLESALE GRID'!FT21-('WORKING WHOLESALE GRID'!FT21*'READ THIS FIRST'!$F$3)</f>
        <v>0</v>
      </c>
      <c r="HL149" s="63">
        <f>'WORKING WHOLESALE GRID'!FU21-('WORKING WHOLESALE GRID'!FU21*'READ THIS FIRST'!$F$3)</f>
        <v>0</v>
      </c>
      <c r="HM149" s="63">
        <f>'WORKING WHOLESALE GRID'!FV21-('WORKING WHOLESALE GRID'!FV21*'READ THIS FIRST'!$F$3)</f>
        <v>0</v>
      </c>
      <c r="HN149" s="63">
        <f>'WORKING WHOLESALE GRID'!FW21-('WORKING WHOLESALE GRID'!FW21*'READ THIS FIRST'!$F$3)</f>
        <v>0</v>
      </c>
      <c r="HO149" s="63">
        <f>'WORKING WHOLESALE GRID'!FX21-('WORKING WHOLESALE GRID'!FX21*'READ THIS FIRST'!$F$3)</f>
        <v>0</v>
      </c>
      <c r="HP149" s="63">
        <f>'WORKING WHOLESALE GRID'!FY21-('WORKING WHOLESALE GRID'!FY21*'READ THIS FIRST'!$F$3)</f>
        <v>0</v>
      </c>
      <c r="HQ149" s="63">
        <f>'WORKING WHOLESALE GRID'!FZ21-('WORKING WHOLESALE GRID'!FZ21*'READ THIS FIRST'!$F$3)</f>
        <v>0</v>
      </c>
      <c r="HR149" s="63">
        <f>'WORKING WHOLESALE GRID'!GA21-('WORKING WHOLESALE GRID'!GA21*'READ THIS FIRST'!$F$3)</f>
        <v>0</v>
      </c>
      <c r="HS149" s="63">
        <f>'WORKING WHOLESALE GRID'!GB21-('WORKING WHOLESALE GRID'!GB21*'READ THIS FIRST'!$F$3)</f>
        <v>0</v>
      </c>
      <c r="HT149" s="63">
        <f>'WORKING WHOLESALE GRID'!GC21-('WORKING WHOLESALE GRID'!GC21*'READ THIS FIRST'!$F$3)</f>
        <v>0</v>
      </c>
      <c r="HU149" s="63">
        <f>'WORKING WHOLESALE GRID'!GD21-('WORKING WHOLESALE GRID'!GD21*'READ THIS FIRST'!$F$3)</f>
        <v>0</v>
      </c>
      <c r="HV149" s="63">
        <f>'WORKING WHOLESALE GRID'!GE21-('WORKING WHOLESALE GRID'!GE21*'READ THIS FIRST'!$F$3)</f>
        <v>0</v>
      </c>
      <c r="HW149" s="63">
        <f>'WORKING WHOLESALE GRID'!GF21-('WORKING WHOLESALE GRID'!GF21*'READ THIS FIRST'!$F$3)</f>
        <v>0</v>
      </c>
      <c r="HX149" s="63">
        <f>'WORKING WHOLESALE GRID'!GG21-('WORKING WHOLESALE GRID'!GG21*'READ THIS FIRST'!$F$3)</f>
        <v>0</v>
      </c>
      <c r="HY149" s="63">
        <f>'WORKING WHOLESALE GRID'!GH21-('WORKING WHOLESALE GRID'!GH21*'READ THIS FIRST'!$F$3)</f>
        <v>0</v>
      </c>
      <c r="HZ149" s="63">
        <f>'WORKING WHOLESALE GRID'!GI21-('WORKING WHOLESALE GRID'!GI21*'READ THIS FIRST'!$F$3)</f>
        <v>0</v>
      </c>
      <c r="IA149" s="63">
        <f>'WORKING WHOLESALE GRID'!GJ21-('WORKING WHOLESALE GRID'!GJ21*'READ THIS FIRST'!$F$3)</f>
        <v>0</v>
      </c>
      <c r="IB149" s="63">
        <f>'WORKING WHOLESALE GRID'!GK21-('WORKING WHOLESALE GRID'!GK21*'READ THIS FIRST'!$F$3)</f>
        <v>0</v>
      </c>
      <c r="IC149" s="63">
        <f>'WORKING WHOLESALE GRID'!GL21-('WORKING WHOLESALE GRID'!GL21*'READ THIS FIRST'!$F$3)</f>
        <v>0</v>
      </c>
      <c r="ID149" s="63">
        <f>'WORKING WHOLESALE GRID'!GM21-('WORKING WHOLESALE GRID'!GM21*'READ THIS FIRST'!$F$3)</f>
        <v>0</v>
      </c>
      <c r="IE149" s="63">
        <f>'WORKING WHOLESALE GRID'!GN21-('WORKING WHOLESALE GRID'!GN21*'READ THIS FIRST'!$F$3)</f>
        <v>0</v>
      </c>
      <c r="IF149" s="63">
        <f>'WORKING WHOLESALE GRID'!GO21-('WORKING WHOLESALE GRID'!GO21*'READ THIS FIRST'!$F$3)</f>
        <v>0</v>
      </c>
      <c r="IG149" s="63">
        <f>'WORKING WHOLESALE GRID'!GP21-('WORKING WHOLESALE GRID'!GP21*'READ THIS FIRST'!$F$3)</f>
        <v>0</v>
      </c>
      <c r="IH149" s="63">
        <f>'WORKING WHOLESALE GRID'!GQ21-('WORKING WHOLESALE GRID'!GQ21*'READ THIS FIRST'!$F$3)</f>
        <v>0</v>
      </c>
      <c r="II149" s="63">
        <f>'WORKING WHOLESALE GRID'!GR21-('WORKING WHOLESALE GRID'!GR21*'READ THIS FIRST'!$F$3)</f>
        <v>0</v>
      </c>
      <c r="IJ149" s="63">
        <f>'WORKING WHOLESALE GRID'!GS21-('WORKING WHOLESALE GRID'!GS21*'READ THIS FIRST'!$F$3)</f>
        <v>0</v>
      </c>
      <c r="IK149" s="63">
        <f>'WORKING WHOLESALE GRID'!GT21-('WORKING WHOLESALE GRID'!GT21*'READ THIS FIRST'!$F$3)</f>
        <v>0</v>
      </c>
      <c r="IL149" s="63">
        <f>'WORKING WHOLESALE GRID'!GU21-('WORKING WHOLESALE GRID'!GU21*'READ THIS FIRST'!$F$3)</f>
        <v>0</v>
      </c>
      <c r="IM149" s="63">
        <f>'WORKING WHOLESALE GRID'!GV21-('WORKING WHOLESALE GRID'!GV21*'READ THIS FIRST'!$F$3)</f>
        <v>0</v>
      </c>
      <c r="IN149" s="63">
        <f>'WORKING WHOLESALE GRID'!GW21-('WORKING WHOLESALE GRID'!GW21*'READ THIS FIRST'!$F$3)</f>
        <v>0</v>
      </c>
      <c r="IO149" s="63">
        <f>'WORKING WHOLESALE GRID'!GX21-('WORKING WHOLESALE GRID'!GX21*'READ THIS FIRST'!$F$3)</f>
        <v>0</v>
      </c>
      <c r="IP149" s="63">
        <f>'WORKING WHOLESALE GRID'!GY21-('WORKING WHOLESALE GRID'!GY21*'READ THIS FIRST'!$F$3)</f>
        <v>0</v>
      </c>
      <c r="IQ149" s="63">
        <f>'WORKING WHOLESALE GRID'!GZ21-('WORKING WHOLESALE GRID'!GZ21*'READ THIS FIRST'!$F$3)</f>
        <v>0</v>
      </c>
      <c r="IR149" s="63">
        <f>'WORKING WHOLESALE GRID'!HA21-('WORKING WHOLESALE GRID'!HA21*'READ THIS FIRST'!$F$3)</f>
        <v>0</v>
      </c>
      <c r="IS149" s="63">
        <f>'WORKING WHOLESALE GRID'!HB21-('WORKING WHOLESALE GRID'!HB21*'READ THIS FIRST'!$F$3)</f>
        <v>0</v>
      </c>
      <c r="IT149" s="63">
        <f>'WORKING WHOLESALE GRID'!HC21-('WORKING WHOLESALE GRID'!HC21*'READ THIS FIRST'!$F$3)</f>
        <v>0</v>
      </c>
      <c r="IU149" s="63">
        <f>'WORKING WHOLESALE GRID'!HD21-('WORKING WHOLESALE GRID'!HD21*'READ THIS FIRST'!$F$3)</f>
        <v>0</v>
      </c>
      <c r="IV149" s="63">
        <f>'WORKING WHOLESALE GRID'!HE21-('WORKING WHOLESALE GRID'!HE21*'READ THIS FIRST'!$F$3)</f>
        <v>0</v>
      </c>
      <c r="IW149" s="63">
        <f>'WORKING WHOLESALE GRID'!HF21-('WORKING WHOLESALE GRID'!HF21*'READ THIS FIRST'!$F$3)</f>
        <v>0</v>
      </c>
      <c r="IX149" s="63">
        <f>'WORKING WHOLESALE GRID'!HG21-('WORKING WHOLESALE GRID'!HG21*'READ THIS FIRST'!$F$3)</f>
        <v>0</v>
      </c>
      <c r="IY149" s="63">
        <f>'WORKING WHOLESALE GRID'!HH21-('WORKING WHOLESALE GRID'!HH21*'READ THIS FIRST'!$F$3)</f>
        <v>0</v>
      </c>
      <c r="IZ149" s="63">
        <f>'WORKING WHOLESALE GRID'!HI21-('WORKING WHOLESALE GRID'!HI21*'READ THIS FIRST'!$F$3)</f>
        <v>0</v>
      </c>
      <c r="JA149" s="63">
        <f>'WORKING WHOLESALE GRID'!HJ21-('WORKING WHOLESALE GRID'!HJ21*'READ THIS FIRST'!$F$3)</f>
        <v>0</v>
      </c>
      <c r="JB149" s="63">
        <f>'WORKING WHOLESALE GRID'!HK21-('WORKING WHOLESALE GRID'!HK21*'READ THIS FIRST'!$F$3)</f>
        <v>0</v>
      </c>
      <c r="JC149" s="63">
        <f>'WORKING WHOLESALE GRID'!HL21-('WORKING WHOLESALE GRID'!HL21*'READ THIS FIRST'!$F$3)</f>
        <v>0</v>
      </c>
      <c r="JD149" s="63">
        <f>'WORKING WHOLESALE GRID'!HM21-('WORKING WHOLESALE GRID'!HM21*'READ THIS FIRST'!$F$3)</f>
        <v>0</v>
      </c>
      <c r="JE149" s="63">
        <f>'WORKING WHOLESALE GRID'!HN21-('WORKING WHOLESALE GRID'!HN21*'READ THIS FIRST'!$F$3)</f>
        <v>0</v>
      </c>
      <c r="JF149" s="63">
        <f>'WORKING WHOLESALE GRID'!HO21-('WORKING WHOLESALE GRID'!HO21*'READ THIS FIRST'!$F$3)</f>
        <v>0</v>
      </c>
      <c r="JG149" s="63">
        <f>'WORKING WHOLESALE GRID'!HP21-('WORKING WHOLESALE GRID'!HP21*'READ THIS FIRST'!$F$3)</f>
        <v>0</v>
      </c>
      <c r="JH149" s="63">
        <f>'WORKING WHOLESALE GRID'!HQ21-('WORKING WHOLESALE GRID'!HQ21*'READ THIS FIRST'!$F$3)</f>
        <v>0</v>
      </c>
      <c r="JI149" s="63">
        <f>'WORKING WHOLESALE GRID'!HR21-('WORKING WHOLESALE GRID'!HR21*'READ THIS FIRST'!$F$3)</f>
        <v>0</v>
      </c>
      <c r="JJ149" s="63">
        <f>'WORKING WHOLESALE GRID'!HS21-('WORKING WHOLESALE GRID'!HS21*'READ THIS FIRST'!$F$3)</f>
        <v>0</v>
      </c>
      <c r="JK149" s="63">
        <f>'WORKING WHOLESALE GRID'!HT21-('WORKING WHOLESALE GRID'!HT21*'READ THIS FIRST'!$F$3)</f>
        <v>0</v>
      </c>
      <c r="JL149" s="63">
        <f>'WORKING WHOLESALE GRID'!HU21-('WORKING WHOLESALE GRID'!HU21*'READ THIS FIRST'!$F$3)</f>
        <v>0</v>
      </c>
      <c r="JM149" s="63">
        <f>'WORKING WHOLESALE GRID'!HV21-('WORKING WHOLESALE GRID'!HV21*'READ THIS FIRST'!$F$3)</f>
        <v>0</v>
      </c>
      <c r="JN149" s="63">
        <f>'WORKING WHOLESALE GRID'!HW21-('WORKING WHOLESALE GRID'!HW21*'READ THIS FIRST'!$F$3)</f>
        <v>0</v>
      </c>
      <c r="JO149" s="63">
        <f>'WORKING WHOLESALE GRID'!HX21-('WORKING WHOLESALE GRID'!HX21*'READ THIS FIRST'!$F$3)</f>
        <v>0</v>
      </c>
      <c r="JP149" s="63">
        <f>'WORKING WHOLESALE GRID'!HY21-('WORKING WHOLESALE GRID'!HY21*'READ THIS FIRST'!$F$3)</f>
        <v>0</v>
      </c>
      <c r="JQ149" s="63">
        <f>'WORKING WHOLESALE GRID'!HZ21-('WORKING WHOLESALE GRID'!HZ21*'READ THIS FIRST'!$F$3)</f>
        <v>0</v>
      </c>
      <c r="JR149" s="63">
        <f>'WORKING WHOLESALE GRID'!IA21-('WORKING WHOLESALE GRID'!IA21*'READ THIS FIRST'!$F$3)</f>
        <v>0</v>
      </c>
      <c r="JS149" s="63">
        <f>'WORKING WHOLESALE GRID'!IB21-('WORKING WHOLESALE GRID'!IB21*'READ THIS FIRST'!$F$3)</f>
        <v>0</v>
      </c>
      <c r="JT149" s="63">
        <f>'WORKING WHOLESALE GRID'!IC21-('WORKING WHOLESALE GRID'!IC21*'READ THIS FIRST'!$F$3)</f>
        <v>0</v>
      </c>
      <c r="JU149" s="63">
        <f>'WORKING WHOLESALE GRID'!ID21-('WORKING WHOLESALE GRID'!ID21*'READ THIS FIRST'!$F$3)</f>
        <v>0</v>
      </c>
      <c r="JV149" s="63">
        <f>'WORKING WHOLESALE GRID'!IE21-('WORKING WHOLESALE GRID'!IE21*'READ THIS FIRST'!$F$3)</f>
        <v>0</v>
      </c>
      <c r="JW149" s="63">
        <f>'WORKING WHOLESALE GRID'!IF21-('WORKING WHOLESALE GRID'!IF21*'READ THIS FIRST'!$F$3)</f>
        <v>0</v>
      </c>
      <c r="JX149" s="63">
        <f>'WORKING WHOLESALE GRID'!IG21-('WORKING WHOLESALE GRID'!IG21*'READ THIS FIRST'!$F$3)</f>
        <v>0</v>
      </c>
      <c r="JY149" s="63">
        <f>'WORKING WHOLESALE GRID'!IH21-('WORKING WHOLESALE GRID'!IH21*'READ THIS FIRST'!$F$3)</f>
        <v>0</v>
      </c>
      <c r="JZ149" s="63">
        <f>'WORKING WHOLESALE GRID'!II21-('WORKING WHOLESALE GRID'!II21*'READ THIS FIRST'!$F$3)</f>
        <v>0</v>
      </c>
      <c r="KA149" s="63">
        <f>'WORKING WHOLESALE GRID'!IJ21-('WORKING WHOLESALE GRID'!IJ21*'READ THIS FIRST'!$F$3)</f>
        <v>0</v>
      </c>
      <c r="KB149" s="63">
        <f>'WORKING WHOLESALE GRID'!IK21-('WORKING WHOLESALE GRID'!IK21*'READ THIS FIRST'!$F$3)</f>
        <v>0</v>
      </c>
      <c r="KC149" s="63">
        <f>'WORKING WHOLESALE GRID'!IL21-('WORKING WHOLESALE GRID'!IL21*'READ THIS FIRST'!$F$3)</f>
        <v>0</v>
      </c>
      <c r="KD149" s="63">
        <f>'WORKING WHOLESALE GRID'!IM21-('WORKING WHOLESALE GRID'!IM21*'READ THIS FIRST'!$F$3)</f>
        <v>0</v>
      </c>
      <c r="KE149" s="63">
        <f>'WORKING WHOLESALE GRID'!IN21-('WORKING WHOLESALE GRID'!IN21*'READ THIS FIRST'!$F$3)</f>
        <v>0</v>
      </c>
      <c r="KF149" s="63">
        <f>'WORKING WHOLESALE GRID'!IO21-('WORKING WHOLESALE GRID'!IO21*'READ THIS FIRST'!$F$3)</f>
        <v>0</v>
      </c>
      <c r="KG149" s="63">
        <f>'WORKING WHOLESALE GRID'!IP21-('WORKING WHOLESALE GRID'!IP21*'READ THIS FIRST'!$F$3)</f>
        <v>0</v>
      </c>
      <c r="KH149" s="63">
        <f>'WORKING WHOLESALE GRID'!IQ21-('WORKING WHOLESALE GRID'!IQ21*'READ THIS FIRST'!$F$3)</f>
        <v>0</v>
      </c>
      <c r="KI149" s="63">
        <f>'WORKING WHOLESALE GRID'!IR21-('WORKING WHOLESALE GRID'!IR21*'READ THIS FIRST'!$F$3)</f>
        <v>0</v>
      </c>
      <c r="KJ149" s="63">
        <f>'WORKING WHOLESALE GRID'!IS21-('WORKING WHOLESALE GRID'!IS21*'READ THIS FIRST'!$F$3)</f>
        <v>0</v>
      </c>
      <c r="KK149" s="63">
        <f>'WORKING WHOLESALE GRID'!IT21-('WORKING WHOLESALE GRID'!IT21*'READ THIS FIRST'!$F$3)</f>
        <v>0</v>
      </c>
      <c r="KL149" s="63">
        <f>'WORKING WHOLESALE GRID'!IU21-('WORKING WHOLESALE GRID'!IU21*'READ THIS FIRST'!$F$3)</f>
        <v>0</v>
      </c>
      <c r="KM149" s="63">
        <f>'WORKING WHOLESALE GRID'!IV21-('WORKING WHOLESALE GRID'!IV21*'READ THIS FIRST'!$F$3)</f>
        <v>0</v>
      </c>
      <c r="KN149" s="63">
        <f>'WORKING WHOLESALE GRID'!IW21-('WORKING WHOLESALE GRID'!IW21*'READ THIS FIRST'!$F$3)</f>
        <v>0</v>
      </c>
      <c r="KO149" s="63">
        <f>'WORKING WHOLESALE GRID'!IX21-('WORKING WHOLESALE GRID'!IX21*'READ THIS FIRST'!$F$3)</f>
        <v>0</v>
      </c>
      <c r="KP149" s="47"/>
      <c r="KQ149" s="47"/>
      <c r="KR149" s="47"/>
      <c r="KS149" s="122"/>
      <c r="KT149" s="122"/>
      <c r="KU149" s="49"/>
      <c r="KV149" s="50"/>
      <c r="KW149" s="51"/>
    </row>
    <row r="150" spans="2:309" s="6" customFormat="1" ht="14.5" hidden="1" customHeight="1" x14ac:dyDescent="0.35">
      <c r="B150" s="168"/>
      <c r="C150" s="46"/>
      <c r="D150" s="35"/>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c r="BQ150" s="63"/>
      <c r="BR150" s="63"/>
      <c r="BS150" s="63"/>
      <c r="BT150" s="63"/>
      <c r="BU150" s="63"/>
      <c r="BV150" s="63"/>
      <c r="BW150" s="63"/>
      <c r="BX150" s="63"/>
      <c r="BY150" s="63"/>
      <c r="BZ150" s="63"/>
      <c r="CA150" s="63"/>
      <c r="CB150" s="63"/>
      <c r="CC150" s="63"/>
      <c r="CD150" s="63"/>
      <c r="CE150" s="63"/>
      <c r="CF150" s="63"/>
      <c r="CG150" s="63"/>
      <c r="CH150" s="63"/>
      <c r="CI150" s="63"/>
      <c r="CJ150" s="63"/>
      <c r="CK150" s="63"/>
      <c r="CL150" s="63"/>
      <c r="CM150" s="63"/>
      <c r="CN150" s="63"/>
      <c r="CO150" s="63"/>
      <c r="CP150" s="63"/>
      <c r="CQ150" s="63"/>
      <c r="CR150" s="63"/>
      <c r="CS150" s="63"/>
      <c r="CT150" s="63"/>
      <c r="CU150" s="63"/>
      <c r="CV150" s="63"/>
      <c r="CW150" s="63"/>
      <c r="CX150" s="63"/>
      <c r="CY150" s="63"/>
      <c r="CZ150" s="63"/>
      <c r="DA150" s="63"/>
      <c r="DB150" s="63"/>
      <c r="DC150" s="63"/>
      <c r="DD150" s="63"/>
      <c r="DE150" s="63"/>
      <c r="DF150" s="63"/>
      <c r="DG150" s="63"/>
      <c r="DH150" s="63"/>
      <c r="DI150" s="63"/>
      <c r="DJ150" s="63"/>
      <c r="DK150" s="63"/>
      <c r="DL150" s="63"/>
      <c r="DM150" s="63"/>
      <c r="DN150" s="63"/>
      <c r="DO150" s="63"/>
      <c r="DP150" s="63"/>
      <c r="DQ150" s="63"/>
      <c r="DR150" s="63"/>
      <c r="DS150" s="63"/>
      <c r="DT150" s="63"/>
      <c r="DU150" s="63"/>
      <c r="DV150" s="63"/>
      <c r="DW150" s="63"/>
      <c r="DX150" s="63"/>
      <c r="DY150" s="63"/>
      <c r="DZ150" s="63"/>
      <c r="EA150" s="63"/>
      <c r="EB150" s="63"/>
      <c r="EC150" s="63"/>
      <c r="ED150" s="63"/>
      <c r="EE150" s="63"/>
      <c r="EF150" s="63"/>
      <c r="EG150" s="63"/>
      <c r="EH150" s="63"/>
      <c r="EI150" s="63"/>
      <c r="EJ150" s="63"/>
      <c r="EK150" s="63"/>
      <c r="EL150" s="63"/>
      <c r="EM150" s="63"/>
      <c r="EN150" s="63"/>
      <c r="EO150" s="63"/>
      <c r="EP150" s="63"/>
      <c r="EQ150" s="63"/>
      <c r="ER150" s="63"/>
      <c r="ES150" s="63"/>
      <c r="ET150" s="63"/>
      <c r="EU150" s="63"/>
      <c r="EV150" s="63"/>
      <c r="EW150" s="63"/>
      <c r="EX150" s="63"/>
      <c r="EY150" s="63"/>
      <c r="EZ150" s="63"/>
      <c r="FA150" s="63"/>
      <c r="FB150" s="63"/>
      <c r="FC150" s="63"/>
      <c r="FD150" s="63"/>
      <c r="FE150" s="63"/>
      <c r="FF150" s="63"/>
      <c r="FG150" s="63"/>
      <c r="FH150" s="63"/>
      <c r="FI150" s="63"/>
      <c r="FJ150" s="63"/>
      <c r="FK150" s="63"/>
      <c r="FL150" s="63"/>
      <c r="FM150" s="63"/>
      <c r="FN150" s="63"/>
      <c r="FO150" s="63"/>
      <c r="FP150" s="63"/>
      <c r="FQ150" s="63"/>
      <c r="FR150" s="63"/>
      <c r="FS150" s="63"/>
      <c r="FT150" s="63"/>
      <c r="FU150" s="63"/>
      <c r="FV150" s="63"/>
      <c r="FW150" s="63"/>
      <c r="FX150" s="63"/>
      <c r="FY150" s="63"/>
      <c r="FZ150" s="63"/>
      <c r="GA150" s="63"/>
      <c r="GB150" s="63"/>
      <c r="GC150" s="63"/>
      <c r="GD150" s="63"/>
      <c r="GE150" s="63"/>
      <c r="GF150" s="63"/>
      <c r="GG150" s="63"/>
      <c r="GH150" s="63"/>
      <c r="GI150" s="63"/>
      <c r="GJ150" s="63"/>
      <c r="GK150" s="63"/>
      <c r="GL150" s="63"/>
      <c r="GM150" s="63"/>
      <c r="GN150" s="63"/>
      <c r="GO150" s="63"/>
      <c r="GP150" s="63"/>
      <c r="GQ150" s="63"/>
      <c r="GR150" s="63"/>
      <c r="GS150" s="63"/>
      <c r="GT150" s="63"/>
      <c r="GU150" s="63"/>
      <c r="GV150" s="63"/>
      <c r="GW150" s="63"/>
      <c r="GX150" s="63"/>
      <c r="GY150" s="63"/>
      <c r="GZ150" s="63"/>
      <c r="HA150" s="63"/>
      <c r="HB150" s="63"/>
      <c r="HC150" s="63"/>
      <c r="HD150" s="63"/>
      <c r="HE150" s="63"/>
      <c r="HF150" s="63"/>
      <c r="HG150" s="63"/>
      <c r="HH150" s="63"/>
      <c r="HI150" s="63"/>
      <c r="HJ150" s="63"/>
      <c r="HK150" s="63"/>
      <c r="HL150" s="63"/>
      <c r="HM150" s="63"/>
      <c r="HN150" s="63"/>
      <c r="HO150" s="63"/>
      <c r="HP150" s="63"/>
      <c r="HQ150" s="63"/>
      <c r="HR150" s="63"/>
      <c r="HS150" s="63"/>
      <c r="HT150" s="63"/>
      <c r="HU150" s="63"/>
      <c r="HV150" s="63"/>
      <c r="HW150" s="63"/>
      <c r="HX150" s="63"/>
      <c r="HY150" s="63"/>
      <c r="HZ150" s="63"/>
      <c r="IA150" s="63"/>
      <c r="IB150" s="63"/>
      <c r="IC150" s="63"/>
      <c r="ID150" s="63"/>
      <c r="IE150" s="63"/>
      <c r="IF150" s="63"/>
      <c r="IG150" s="63"/>
      <c r="IH150" s="63"/>
      <c r="II150" s="63"/>
      <c r="IJ150" s="63"/>
      <c r="IK150" s="63"/>
      <c r="IL150" s="63"/>
      <c r="IM150" s="63"/>
      <c r="IN150" s="63"/>
      <c r="IO150" s="63"/>
      <c r="IP150" s="63"/>
      <c r="IQ150" s="63"/>
      <c r="IR150" s="63"/>
      <c r="IS150" s="63"/>
      <c r="IT150" s="63"/>
      <c r="IU150" s="63"/>
      <c r="IV150" s="63"/>
      <c r="IW150" s="63"/>
      <c r="IX150" s="63"/>
      <c r="IY150" s="63"/>
      <c r="IZ150" s="63"/>
      <c r="JA150" s="63"/>
      <c r="JB150" s="63"/>
      <c r="JC150" s="63"/>
      <c r="JD150" s="63"/>
      <c r="JE150" s="63"/>
      <c r="JF150" s="63"/>
      <c r="JG150" s="63"/>
      <c r="JH150" s="63"/>
      <c r="JI150" s="63"/>
      <c r="JJ150" s="63"/>
      <c r="JK150" s="63"/>
      <c r="JL150" s="63"/>
      <c r="JM150" s="63"/>
      <c r="JN150" s="63"/>
      <c r="JO150" s="63"/>
      <c r="JP150" s="63"/>
      <c r="JQ150" s="63"/>
      <c r="JR150" s="63"/>
      <c r="JS150" s="63"/>
      <c r="JT150" s="63"/>
      <c r="JU150" s="63"/>
      <c r="JV150" s="63"/>
      <c r="JW150" s="63"/>
      <c r="JX150" s="63"/>
      <c r="JY150" s="63"/>
      <c r="JZ150" s="63"/>
      <c r="KA150" s="63"/>
      <c r="KB150" s="63"/>
      <c r="KC150" s="63"/>
      <c r="KD150" s="63"/>
      <c r="KE150" s="63"/>
      <c r="KF150" s="63"/>
      <c r="KG150" s="63"/>
      <c r="KH150" s="63"/>
      <c r="KI150" s="63"/>
      <c r="KJ150" s="63"/>
      <c r="KK150" s="63"/>
      <c r="KL150" s="63"/>
      <c r="KM150" s="63"/>
      <c r="KN150" s="63"/>
      <c r="KO150" s="63"/>
      <c r="KP150" s="47"/>
      <c r="KQ150" s="47"/>
      <c r="KR150" s="47"/>
      <c r="KS150" s="122"/>
      <c r="KT150" s="122"/>
      <c r="KU150" s="49"/>
      <c r="KV150" s="50"/>
      <c r="KW150" s="51"/>
    </row>
    <row r="151" spans="2:309" ht="11.15" hidden="1" customHeight="1" x14ac:dyDescent="0.35">
      <c r="B151" s="153"/>
      <c r="C151" s="153"/>
      <c r="D151" s="153"/>
      <c r="E151" s="153"/>
      <c r="F151" s="153"/>
      <c r="G151" s="153"/>
      <c r="H151" s="153"/>
      <c r="I151" s="153"/>
      <c r="J151" s="153"/>
      <c r="K151" s="153"/>
      <c r="L151" s="153"/>
      <c r="M151" s="153"/>
      <c r="N151" s="153"/>
      <c r="O151" s="153"/>
      <c r="P151" s="153"/>
      <c r="Q151" s="153"/>
      <c r="R151" s="153"/>
      <c r="S151" s="153"/>
      <c r="T151" s="153"/>
      <c r="U151" s="153"/>
      <c r="V151" s="153"/>
      <c r="W151" s="153"/>
      <c r="X151" s="153"/>
    </row>
    <row r="152" spans="2:309" ht="33.65" hidden="1" customHeight="1" x14ac:dyDescent="0.35">
      <c r="C152" s="567" t="s">
        <v>933</v>
      </c>
      <c r="D152" s="567"/>
      <c r="E152" s="567"/>
      <c r="F152" s="567"/>
      <c r="G152" s="567"/>
      <c r="H152" s="567"/>
      <c r="I152" s="567"/>
      <c r="J152" s="183"/>
    </row>
    <row r="153" spans="2:309" hidden="1" x14ac:dyDescent="0.35">
      <c r="D153" t="s">
        <v>81</v>
      </c>
      <c r="E153" t="s">
        <v>82</v>
      </c>
      <c r="F153" t="s">
        <v>83</v>
      </c>
      <c r="G153" t="s">
        <v>84</v>
      </c>
      <c r="H153" t="s">
        <v>85</v>
      </c>
      <c r="I153" t="s">
        <v>86</v>
      </c>
      <c r="O153" t="s">
        <v>379</v>
      </c>
      <c r="P153" t="s">
        <v>380</v>
      </c>
    </row>
    <row r="154" spans="2:309" hidden="1" x14ac:dyDescent="0.35">
      <c r="B154" s="568" t="s">
        <v>932</v>
      </c>
      <c r="C154" s="24">
        <v>25</v>
      </c>
      <c r="D154" s="3">
        <f>'WORKING WHOLESALE GRID'!C157-('WORKING WHOLESALE GRID'!C157*'READ THIS FIRST'!$F$3)</f>
        <v>7</v>
      </c>
      <c r="E154" s="3">
        <f>'WORKING WHOLESALE GRID'!D157-('WORKING WHOLESALE GRID'!D157*'READ THIS FIRST'!$F$3)</f>
        <v>9</v>
      </c>
      <c r="F154" s="3">
        <f>'WORKING WHOLESALE GRID'!E157-('WORKING WHOLESALE GRID'!E157*'READ THIS FIRST'!$F$3)</f>
        <v>11</v>
      </c>
      <c r="G154" s="3">
        <f>'WORKING WHOLESALE GRID'!F157-('WORKING WHOLESALE GRID'!F157*'READ THIS FIRST'!$F$3)</f>
        <v>13</v>
      </c>
      <c r="H154" s="3">
        <f>'WORKING WHOLESALE GRID'!G157-('WORKING WHOLESALE GRID'!G157*'READ THIS FIRST'!$F$3)</f>
        <v>15</v>
      </c>
      <c r="I154" s="3">
        <f>'WORKING WHOLESALE GRID'!H157-('WORKING WHOLESALE GRID'!H157*'READ THIS FIRST'!$F$3)</f>
        <v>17</v>
      </c>
      <c r="J154" s="3"/>
      <c r="M154" t="s">
        <v>380</v>
      </c>
      <c r="N154" s="24">
        <v>25</v>
      </c>
      <c r="O154">
        <v>0</v>
      </c>
      <c r="P154" s="3">
        <f>'WORKING WHOLESALE GRID'!O157-('WORKING WHOLESALE GRID'!O157*'READ THIS FIRST'!$F$3)</f>
        <v>3</v>
      </c>
    </row>
    <row r="155" spans="2:309" hidden="1" x14ac:dyDescent="0.35">
      <c r="B155" s="568"/>
      <c r="C155" s="24">
        <v>50</v>
      </c>
      <c r="D155" s="3">
        <f>'WORKING WHOLESALE GRID'!C158-('WORKING WHOLESALE GRID'!C158*'READ THIS FIRST'!$F$3)</f>
        <v>5.4</v>
      </c>
      <c r="E155" s="3">
        <f>'WORKING WHOLESALE GRID'!D158-('WORKING WHOLESALE GRID'!D158*'READ THIS FIRST'!$F$3)</f>
        <v>6.5500000000000007</v>
      </c>
      <c r="F155" s="3">
        <f>'WORKING WHOLESALE GRID'!E158-('WORKING WHOLESALE GRID'!E158*'READ THIS FIRST'!$F$3)</f>
        <v>7.8000000000000007</v>
      </c>
      <c r="G155" s="3">
        <f>'WORKING WHOLESALE GRID'!F158-('WORKING WHOLESALE GRID'!F158*'READ THIS FIRST'!$F$3)</f>
        <v>9.0500000000000007</v>
      </c>
      <c r="H155" s="3">
        <f>'WORKING WHOLESALE GRID'!G158-('WORKING WHOLESALE GRID'!G158*'READ THIS FIRST'!$F$3)</f>
        <v>10.4</v>
      </c>
      <c r="I155" s="3">
        <f>'WORKING WHOLESALE GRID'!H158-('WORKING WHOLESALE GRID'!H158*'READ THIS FIRST'!$F$3)</f>
        <v>11.75</v>
      </c>
      <c r="J155" s="3"/>
      <c r="M155" t="s">
        <v>379</v>
      </c>
      <c r="N155" s="24">
        <v>50</v>
      </c>
      <c r="O155">
        <v>0</v>
      </c>
      <c r="P155" s="3">
        <f>'WORKING WHOLESALE GRID'!O158-('WORKING WHOLESALE GRID'!O158*'READ THIS FIRST'!$F$3)</f>
        <v>3</v>
      </c>
    </row>
    <row r="156" spans="2:309" hidden="1" x14ac:dyDescent="0.35">
      <c r="B156" s="568"/>
      <c r="C156" s="24">
        <v>75</v>
      </c>
      <c r="D156" s="3">
        <f>'WORKING WHOLESALE GRID'!C159-('WORKING WHOLESALE GRID'!C159*'READ THIS FIRST'!$F$3)</f>
        <v>3.75</v>
      </c>
      <c r="E156" s="3">
        <f>'WORKING WHOLESALE GRID'!D159-('WORKING WHOLESALE GRID'!D159*'READ THIS FIRST'!$F$3)</f>
        <v>4.0999999999999996</v>
      </c>
      <c r="F156" s="3">
        <f>'WORKING WHOLESALE GRID'!E159-('WORKING WHOLESALE GRID'!E159*'READ THIS FIRST'!$F$3)</f>
        <v>4.5499999999999989</v>
      </c>
      <c r="G156" s="3">
        <f>'WORKING WHOLESALE GRID'!F159-('WORKING WHOLESALE GRID'!F159*'READ THIS FIRST'!$F$3)</f>
        <v>5.0999999999999996</v>
      </c>
      <c r="H156" s="3">
        <f>'WORKING WHOLESALE GRID'!G159-('WORKING WHOLESALE GRID'!G159*'READ THIS FIRST'!$F$3)</f>
        <v>5.75</v>
      </c>
      <c r="I156" s="3">
        <f>'WORKING WHOLESALE GRID'!H159-('WORKING WHOLESALE GRID'!H159*'READ THIS FIRST'!$F$3)</f>
        <v>6.5</v>
      </c>
      <c r="J156" s="3"/>
      <c r="N156" s="24">
        <v>75</v>
      </c>
      <c r="O156">
        <v>0</v>
      </c>
      <c r="P156" s="3">
        <f>'WORKING WHOLESALE GRID'!O159-('WORKING WHOLESALE GRID'!O159*'READ THIS FIRST'!$F$3)</f>
        <v>3</v>
      </c>
    </row>
    <row r="157" spans="2:309" hidden="1" x14ac:dyDescent="0.35">
      <c r="B157" s="568"/>
      <c r="C157" s="24">
        <v>100</v>
      </c>
      <c r="D157" s="3">
        <f>'WORKING WHOLESALE GRID'!C160-('WORKING WHOLESALE GRID'!C160*'READ THIS FIRST'!$F$3)</f>
        <v>3.5</v>
      </c>
      <c r="E157" s="3">
        <f>'WORKING WHOLESALE GRID'!D160-('WORKING WHOLESALE GRID'!D160*'READ THIS FIRST'!$F$3)</f>
        <v>3.85</v>
      </c>
      <c r="F157" s="3">
        <f>'WORKING WHOLESALE GRID'!E160-('WORKING WHOLESALE GRID'!E160*'READ THIS FIRST'!$F$3)</f>
        <v>4.3</v>
      </c>
      <c r="G157" s="3">
        <f>'WORKING WHOLESALE GRID'!F160-('WORKING WHOLESALE GRID'!F160*'READ THIS FIRST'!$F$3)</f>
        <v>4.8499999999999996</v>
      </c>
      <c r="H157" s="3">
        <f>'WORKING WHOLESALE GRID'!G160-('WORKING WHOLESALE GRID'!G160*'READ THIS FIRST'!$F$3)</f>
        <v>5.5</v>
      </c>
      <c r="I157" s="3">
        <f>'WORKING WHOLESALE GRID'!H160-('WORKING WHOLESALE GRID'!H160*'READ THIS FIRST'!$F$3)</f>
        <v>6.25</v>
      </c>
      <c r="J157" s="3"/>
      <c r="N157" s="24">
        <v>100</v>
      </c>
      <c r="O157">
        <v>0</v>
      </c>
      <c r="P157" s="3">
        <f>'WORKING WHOLESALE GRID'!O160-('WORKING WHOLESALE GRID'!O160*'READ THIS FIRST'!$F$3)</f>
        <v>3</v>
      </c>
    </row>
    <row r="158" spans="2:309" hidden="1" x14ac:dyDescent="0.35">
      <c r="B158" s="568"/>
      <c r="C158" s="24">
        <v>250</v>
      </c>
      <c r="D158" s="3">
        <f>'WORKING WHOLESALE GRID'!C161-('WORKING WHOLESALE GRID'!C161*'READ THIS FIRST'!$F$3)</f>
        <v>3.25</v>
      </c>
      <c r="E158" s="3">
        <f>'WORKING WHOLESALE GRID'!D161-('WORKING WHOLESALE GRID'!D161*'READ THIS FIRST'!$F$3)</f>
        <v>3.6</v>
      </c>
      <c r="F158" s="3">
        <f>'WORKING WHOLESALE GRID'!E161-('WORKING WHOLESALE GRID'!E161*'READ THIS FIRST'!$F$3)</f>
        <v>4.05</v>
      </c>
      <c r="G158" s="3">
        <f>'WORKING WHOLESALE GRID'!F161-('WORKING WHOLESALE GRID'!F161*'READ THIS FIRST'!$F$3)</f>
        <v>4.5999999999999996</v>
      </c>
      <c r="H158" s="3">
        <f>'WORKING WHOLESALE GRID'!G161-('WORKING WHOLESALE GRID'!G161*'READ THIS FIRST'!$F$3)</f>
        <v>5.25</v>
      </c>
      <c r="I158" s="3">
        <f>'WORKING WHOLESALE GRID'!H161-('WORKING WHOLESALE GRID'!H161*'READ THIS FIRST'!$F$3)</f>
        <v>6</v>
      </c>
      <c r="J158" s="3"/>
      <c r="N158" s="24">
        <v>250</v>
      </c>
      <c r="O158">
        <v>0</v>
      </c>
      <c r="P158" s="3">
        <f>'WORKING WHOLESALE GRID'!O161-('WORKING WHOLESALE GRID'!O161*'READ THIS FIRST'!$F$3)</f>
        <v>3</v>
      </c>
    </row>
    <row r="159" spans="2:309" hidden="1" x14ac:dyDescent="0.35">
      <c r="B159" s="568"/>
      <c r="C159" s="24">
        <v>500</v>
      </c>
      <c r="D159" s="3">
        <f>'WORKING WHOLESALE GRID'!C162-('WORKING WHOLESALE GRID'!C162*'READ THIS FIRST'!$F$3)</f>
        <v>3</v>
      </c>
      <c r="E159" s="3">
        <f>'WORKING WHOLESALE GRID'!D162-('WORKING WHOLESALE GRID'!D162*'READ THIS FIRST'!$F$3)</f>
        <v>3.3500000000000005</v>
      </c>
      <c r="F159" s="3">
        <f>'WORKING WHOLESALE GRID'!E162-('WORKING WHOLESALE GRID'!E162*'READ THIS FIRST'!$F$3)</f>
        <v>3.8000000000000003</v>
      </c>
      <c r="G159" s="3">
        <f>'WORKING WHOLESALE GRID'!F162-('WORKING WHOLESALE GRID'!F162*'READ THIS FIRST'!$F$3)</f>
        <v>4.3499999999999996</v>
      </c>
      <c r="H159" s="3">
        <f>'WORKING WHOLESALE GRID'!G162-('WORKING WHOLESALE GRID'!G162*'READ THIS FIRST'!$F$3)</f>
        <v>5.0000000000000009</v>
      </c>
      <c r="I159" s="3">
        <f>'WORKING WHOLESALE GRID'!H162-('WORKING WHOLESALE GRID'!H162*'READ THIS FIRST'!$F$3)</f>
        <v>5.75</v>
      </c>
      <c r="J159" s="3"/>
      <c r="N159" s="24">
        <v>500</v>
      </c>
      <c r="O159">
        <v>0</v>
      </c>
      <c r="P159" s="3">
        <f>'WORKING WHOLESALE GRID'!O162-('WORKING WHOLESALE GRID'!O162*'READ THIS FIRST'!$F$3)</f>
        <v>3</v>
      </c>
    </row>
    <row r="160" spans="2:309" hidden="1" x14ac:dyDescent="0.35">
      <c r="B160" s="568"/>
      <c r="C160" s="24">
        <v>750</v>
      </c>
      <c r="D160" s="3">
        <f>'WORKING WHOLESALE GRID'!C163-('WORKING WHOLESALE GRID'!C163*'READ THIS FIRST'!$F$3)</f>
        <v>2.75</v>
      </c>
      <c r="E160" s="3">
        <f>'WORKING WHOLESALE GRID'!D163-('WORKING WHOLESALE GRID'!D163*'READ THIS FIRST'!$F$3)</f>
        <v>3.1</v>
      </c>
      <c r="F160" s="3">
        <f>'WORKING WHOLESALE GRID'!E163-('WORKING WHOLESALE GRID'!E163*'READ THIS FIRST'!$F$3)</f>
        <v>3.5500000000000003</v>
      </c>
      <c r="G160" s="3">
        <f>'WORKING WHOLESALE GRID'!F163-('WORKING WHOLESALE GRID'!F163*'READ THIS FIRST'!$F$3)</f>
        <v>4.1000000000000005</v>
      </c>
      <c r="H160" s="3">
        <f>'WORKING WHOLESALE GRID'!G163-('WORKING WHOLESALE GRID'!G163*'READ THIS FIRST'!$F$3)</f>
        <v>4.75</v>
      </c>
      <c r="I160" s="3">
        <f>'WORKING WHOLESALE GRID'!H163-('WORKING WHOLESALE GRID'!H163*'READ THIS FIRST'!$F$3)</f>
        <v>5.5000000000000018</v>
      </c>
      <c r="J160" s="3"/>
      <c r="N160" s="24">
        <v>750</v>
      </c>
      <c r="O160">
        <v>0</v>
      </c>
      <c r="P160" s="3">
        <f>'WORKING WHOLESALE GRID'!O163-('WORKING WHOLESALE GRID'!O163*'READ THIS FIRST'!$F$3)</f>
        <v>3</v>
      </c>
    </row>
    <row r="161" spans="2:52" hidden="1" x14ac:dyDescent="0.35">
      <c r="B161" s="568"/>
      <c r="C161" s="34">
        <v>1000</v>
      </c>
      <c r="D161" s="3">
        <f>'WORKING WHOLESALE GRID'!C164-('WORKING WHOLESALE GRID'!C164*'READ THIS FIRST'!$F$3)</f>
        <v>2.5</v>
      </c>
      <c r="E161" s="3">
        <f>'WORKING WHOLESALE GRID'!D164-('WORKING WHOLESALE GRID'!D164*'READ THIS FIRST'!$F$3)</f>
        <v>2.8500000000000005</v>
      </c>
      <c r="F161" s="3">
        <f>'WORKING WHOLESALE GRID'!E164-('WORKING WHOLESALE GRID'!E164*'READ THIS FIRST'!$F$3)</f>
        <v>3.3000000000000007</v>
      </c>
      <c r="G161" s="3">
        <f>'WORKING WHOLESALE GRID'!F164-('WORKING WHOLESALE GRID'!F164*'READ THIS FIRST'!$F$3)</f>
        <v>3.85</v>
      </c>
      <c r="H161" s="3">
        <f>'WORKING WHOLESALE GRID'!G164-('WORKING WHOLESALE GRID'!G164*'READ THIS FIRST'!$F$3)</f>
        <v>4.5000000000000009</v>
      </c>
      <c r="I161" s="3">
        <f>'WORKING WHOLESALE GRID'!H164-('WORKING WHOLESALE GRID'!H164*'READ THIS FIRST'!$F$3)</f>
        <v>5.2500000000000018</v>
      </c>
      <c r="J161" s="3"/>
      <c r="N161" s="34">
        <v>1000</v>
      </c>
      <c r="O161">
        <v>0</v>
      </c>
      <c r="P161" s="3">
        <f>'WORKING WHOLESALE GRID'!O164-('WORKING WHOLESALE GRID'!O164*'READ THIS FIRST'!$F$3)</f>
        <v>3</v>
      </c>
    </row>
    <row r="162" spans="2:52" hidden="1" x14ac:dyDescent="0.35">
      <c r="B162" s="568"/>
      <c r="C162" s="34">
        <v>2500</v>
      </c>
      <c r="D162" s="3">
        <f>'WORKING WHOLESALE GRID'!C165-('WORKING WHOLESALE GRID'!C165*'READ THIS FIRST'!$F$3)</f>
        <v>2.25</v>
      </c>
      <c r="E162" s="3">
        <f>'WORKING WHOLESALE GRID'!D165-('WORKING WHOLESALE GRID'!D165*'READ THIS FIRST'!$F$3)</f>
        <v>2.6</v>
      </c>
      <c r="F162" s="3">
        <f>'WORKING WHOLESALE GRID'!E165-('WORKING WHOLESALE GRID'!E165*'READ THIS FIRST'!$F$3)</f>
        <v>3.0500000000000003</v>
      </c>
      <c r="G162" s="3">
        <f>'WORKING WHOLESALE GRID'!F165-('WORKING WHOLESALE GRID'!F165*'READ THIS FIRST'!$F$3)</f>
        <v>3.6000000000000005</v>
      </c>
      <c r="H162" s="3">
        <f>'WORKING WHOLESALE GRID'!G165-('WORKING WHOLESALE GRID'!G165*'READ THIS FIRST'!$F$3)</f>
        <v>4.25</v>
      </c>
      <c r="I162" s="3">
        <f>'WORKING WHOLESALE GRID'!H165-('WORKING WHOLESALE GRID'!H165*'READ THIS FIRST'!$F$3)</f>
        <v>5.0000000000000009</v>
      </c>
      <c r="J162" s="3"/>
      <c r="N162" s="34">
        <v>2500</v>
      </c>
      <c r="O162">
        <v>0</v>
      </c>
      <c r="P162" s="3">
        <f>'WORKING WHOLESALE GRID'!O165-('WORKING WHOLESALE GRID'!O165*'READ THIS FIRST'!$F$3)</f>
        <v>3</v>
      </c>
    </row>
    <row r="163" spans="2:52" hidden="1" x14ac:dyDescent="0.35">
      <c r="B163" s="568"/>
      <c r="C163" s="34">
        <v>5000</v>
      </c>
      <c r="D163" s="3">
        <f>'WORKING WHOLESALE GRID'!C166-('WORKING WHOLESALE GRID'!C166*'READ THIS FIRST'!$F$3)</f>
        <v>2</v>
      </c>
      <c r="E163" s="3">
        <f>'WORKING WHOLESALE GRID'!D166-('WORKING WHOLESALE GRID'!D166*'READ THIS FIRST'!$F$3)</f>
        <v>2.35</v>
      </c>
      <c r="F163" s="3">
        <f>'WORKING WHOLESALE GRID'!E166-('WORKING WHOLESALE GRID'!E166*'READ THIS FIRST'!$F$3)</f>
        <v>2.8000000000000007</v>
      </c>
      <c r="G163" s="3">
        <f>'WORKING WHOLESALE GRID'!F166-('WORKING WHOLESALE GRID'!F166*'READ THIS FIRST'!$F$3)</f>
        <v>3.3500000000000005</v>
      </c>
      <c r="H163" s="3">
        <f>'WORKING WHOLESALE GRID'!G166-('WORKING WHOLESALE GRID'!G166*'READ THIS FIRST'!$F$3)</f>
        <v>4.0000000000000009</v>
      </c>
      <c r="I163" s="3">
        <f>'WORKING WHOLESALE GRID'!H166-('WORKING WHOLESALE GRID'!H166*'READ THIS FIRST'!$F$3)</f>
        <v>4.75</v>
      </c>
      <c r="J163" s="3"/>
      <c r="N163" s="34">
        <v>5000</v>
      </c>
      <c r="O163">
        <v>0</v>
      </c>
      <c r="P163" s="3">
        <f>'WORKING WHOLESALE GRID'!O166-('WORKING WHOLESALE GRID'!O166*'READ THIS FIRST'!$F$3)</f>
        <v>3</v>
      </c>
    </row>
    <row r="164" spans="2:52" hidden="1" x14ac:dyDescent="0.35">
      <c r="B164" s="568"/>
      <c r="C164" s="34">
        <v>7500</v>
      </c>
      <c r="D164" s="3">
        <f>'WORKING WHOLESALE GRID'!C167-('WORKING WHOLESALE GRID'!C167*'READ THIS FIRST'!$F$3)</f>
        <v>1.75</v>
      </c>
      <c r="E164" s="3">
        <f>'WORKING WHOLESALE GRID'!D167-('WORKING WHOLESALE GRID'!D167*'READ THIS FIRST'!$F$3)</f>
        <v>2.1</v>
      </c>
      <c r="F164" s="3">
        <f>'WORKING WHOLESALE GRID'!E167-('WORKING WHOLESALE GRID'!E167*'READ THIS FIRST'!$F$3)</f>
        <v>2.5500000000000003</v>
      </c>
      <c r="G164" s="3">
        <f>'WORKING WHOLESALE GRID'!F167-('WORKING WHOLESALE GRID'!F167*'READ THIS FIRST'!$F$3)</f>
        <v>3.1000000000000005</v>
      </c>
      <c r="H164" s="3">
        <f>'WORKING WHOLESALE GRID'!G167-('WORKING WHOLESALE GRID'!G167*'READ THIS FIRST'!$F$3)</f>
        <v>3.7500000000000004</v>
      </c>
      <c r="I164" s="3">
        <f>'WORKING WHOLESALE GRID'!H167-('WORKING WHOLESALE GRID'!H167*'READ THIS FIRST'!$F$3)</f>
        <v>4.5</v>
      </c>
      <c r="J164" s="3"/>
      <c r="N164" s="34">
        <v>7500</v>
      </c>
      <c r="O164">
        <v>0</v>
      </c>
      <c r="P164" s="3">
        <f>'WORKING WHOLESALE GRID'!O167-('WORKING WHOLESALE GRID'!O167*'READ THIS FIRST'!$F$3)</f>
        <v>3</v>
      </c>
    </row>
    <row r="165" spans="2:52" hidden="1" x14ac:dyDescent="0.35">
      <c r="B165" s="568"/>
      <c r="C165" s="34">
        <v>10000</v>
      </c>
      <c r="D165" s="3">
        <f>'WORKING WHOLESALE GRID'!C168-('WORKING WHOLESALE GRID'!C168*'READ THIS FIRST'!$F$3)</f>
        <v>1.5</v>
      </c>
      <c r="E165" s="3">
        <f>'WORKING WHOLESALE GRID'!D168-('WORKING WHOLESALE GRID'!D168*'READ THIS FIRST'!$F$3)</f>
        <v>1.85</v>
      </c>
      <c r="F165" s="3">
        <f>'WORKING WHOLESALE GRID'!E168-('WORKING WHOLESALE GRID'!E168*'READ THIS FIRST'!$F$3)</f>
        <v>2.3000000000000003</v>
      </c>
      <c r="G165" s="3">
        <f>'WORKING WHOLESALE GRID'!F168-('WORKING WHOLESALE GRID'!F168*'READ THIS FIRST'!$F$3)</f>
        <v>2.8500000000000005</v>
      </c>
      <c r="H165" s="3">
        <f>'WORKING WHOLESALE GRID'!G168-('WORKING WHOLESALE GRID'!G168*'READ THIS FIRST'!$F$3)</f>
        <v>3.5000000000000004</v>
      </c>
      <c r="I165" s="3">
        <f>'WORKING WHOLESALE GRID'!H168-('WORKING WHOLESALE GRID'!H168*'READ THIS FIRST'!$F$3)</f>
        <v>4.25</v>
      </c>
      <c r="J165" s="3"/>
      <c r="N165" s="34">
        <v>10000</v>
      </c>
      <c r="O165">
        <v>0</v>
      </c>
      <c r="P165" s="3">
        <f>'WORKING WHOLESALE GRID'!O168-('WORKING WHOLESALE GRID'!O168*'READ THIS FIRST'!$F$3)</f>
        <v>3</v>
      </c>
    </row>
    <row r="166" spans="2:52" ht="29" hidden="1" x14ac:dyDescent="0.35">
      <c r="B166" s="569" t="s">
        <v>934</v>
      </c>
      <c r="C166" s="36" t="s">
        <v>79</v>
      </c>
      <c r="D166" s="3">
        <f>'WORKING WHOLESALE GRID'!C169-('WORKING WHOLESALE GRID'!C169*'READ THIS FIRST'!$F$3)</f>
        <v>83.570499999999996</v>
      </c>
      <c r="E166" s="3">
        <f>'WORKING WHOLESALE GRID'!D169-('WORKING WHOLESALE GRID'!D169*'READ THIS FIRST'!$F$3)</f>
        <v>167.14099999999999</v>
      </c>
      <c r="F166" s="3">
        <f>'WORKING WHOLESALE GRID'!E169-('WORKING WHOLESALE GRID'!E169*'READ THIS FIRST'!$F$3)</f>
        <v>250.7115</v>
      </c>
      <c r="G166" s="3">
        <f>'WORKING WHOLESALE GRID'!F169-('WORKING WHOLESALE GRID'!F169*'READ THIS FIRST'!$F$3)</f>
        <v>334.28199999999998</v>
      </c>
      <c r="H166" s="3">
        <f>'WORKING WHOLESALE GRID'!G169-('WORKING WHOLESALE GRID'!G169*'READ THIS FIRST'!$F$3)</f>
        <v>417.85249999999996</v>
      </c>
      <c r="I166" s="3">
        <f>'WORKING WHOLESALE GRID'!H169-('WORKING WHOLESALE GRID'!H169*'READ THIS FIRST'!$F$3)</f>
        <v>501.42299999999994</v>
      </c>
      <c r="J166" s="3"/>
    </row>
    <row r="167" spans="2:52" hidden="1" x14ac:dyDescent="0.35">
      <c r="B167" s="569"/>
      <c r="C167" s="46" t="s">
        <v>500</v>
      </c>
      <c r="D167" s="3">
        <f>'WORKING WHOLESALE GRID'!C170-('WORKING WHOLESALE GRID'!C170*'READ THIS FIRST'!$F$3)</f>
        <v>41.785249999999998</v>
      </c>
      <c r="E167" s="3">
        <f>'WORKING WHOLESALE GRID'!D170-('WORKING WHOLESALE GRID'!D170*'READ THIS FIRST'!$F$3)</f>
        <v>83.570499999999996</v>
      </c>
      <c r="F167" s="3">
        <f>'WORKING WHOLESALE GRID'!E170-('WORKING WHOLESALE GRID'!E170*'READ THIS FIRST'!$F$3)</f>
        <v>125.35575</v>
      </c>
      <c r="G167" s="3">
        <f>'WORKING WHOLESALE GRID'!F170-('WORKING WHOLESALE GRID'!F170*'READ THIS FIRST'!$F$3)</f>
        <v>167.14099999999999</v>
      </c>
      <c r="H167" s="3">
        <f>'WORKING WHOLESALE GRID'!G170-('WORKING WHOLESALE GRID'!G170*'READ THIS FIRST'!$F$3)</f>
        <v>208.92624999999998</v>
      </c>
      <c r="I167" s="3">
        <f>'WORKING WHOLESALE GRID'!H170-('WORKING WHOLESALE GRID'!H170*'READ THIS FIRST'!$F$3)</f>
        <v>250.71149999999997</v>
      </c>
      <c r="J167" s="3"/>
    </row>
    <row r="168" spans="2:52" hidden="1" x14ac:dyDescent="0.35">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row>
    <row r="169" spans="2:52" hidden="1" x14ac:dyDescent="0.35">
      <c r="B169" t="s">
        <v>91</v>
      </c>
      <c r="D169" t="s">
        <v>975</v>
      </c>
    </row>
    <row r="170" spans="2:52" hidden="1" x14ac:dyDescent="0.35">
      <c r="D170" s="177"/>
      <c r="E170" s="177" t="s">
        <v>985</v>
      </c>
      <c r="F170" s="177" t="s">
        <v>986</v>
      </c>
      <c r="G170" s="177" t="s">
        <v>987</v>
      </c>
      <c r="H170" s="177" t="s">
        <v>988</v>
      </c>
      <c r="I170" s="177" t="s">
        <v>989</v>
      </c>
      <c r="J170" s="177"/>
      <c r="K170" s="177" t="s">
        <v>990</v>
      </c>
      <c r="L170" s="177" t="s">
        <v>938</v>
      </c>
      <c r="M170" s="177" t="s">
        <v>939</v>
      </c>
      <c r="N170" s="177" t="s">
        <v>940</v>
      </c>
      <c r="O170" s="177" t="s">
        <v>941</v>
      </c>
      <c r="P170" s="177" t="s">
        <v>942</v>
      </c>
      <c r="Q170" s="177" t="s">
        <v>943</v>
      </c>
      <c r="R170" s="177" t="s">
        <v>950</v>
      </c>
      <c r="S170" s="177" t="s">
        <v>951</v>
      </c>
      <c r="T170" s="177" t="s">
        <v>952</v>
      </c>
      <c r="U170" s="177" t="s">
        <v>953</v>
      </c>
      <c r="V170" s="177" t="s">
        <v>954</v>
      </c>
      <c r="W170" s="177" t="s">
        <v>955</v>
      </c>
      <c r="X170" s="177" t="s">
        <v>944</v>
      </c>
      <c r="Y170" s="177" t="s">
        <v>945</v>
      </c>
      <c r="Z170" s="177" t="s">
        <v>946</v>
      </c>
      <c r="AA170" s="177" t="s">
        <v>947</v>
      </c>
      <c r="AB170" s="177" t="s">
        <v>948</v>
      </c>
      <c r="AC170" s="177" t="s">
        <v>949</v>
      </c>
      <c r="AD170" s="177" t="s">
        <v>956</v>
      </c>
      <c r="AE170" s="177" t="s">
        <v>957</v>
      </c>
      <c r="AF170" s="177" t="s">
        <v>958</v>
      </c>
      <c r="AG170" s="177" t="s">
        <v>959</v>
      </c>
      <c r="AH170" s="177" t="s">
        <v>960</v>
      </c>
      <c r="AI170" s="177" t="s">
        <v>961</v>
      </c>
      <c r="AJ170" s="177" t="s">
        <v>962</v>
      </c>
      <c r="AK170" s="177" t="s">
        <v>963</v>
      </c>
      <c r="AL170" s="177" t="s">
        <v>964</v>
      </c>
      <c r="AM170" s="177" t="s">
        <v>965</v>
      </c>
      <c r="AN170" s="177" t="s">
        <v>966</v>
      </c>
      <c r="AO170" s="177" t="s">
        <v>967</v>
      </c>
      <c r="AP170" s="177" t="s">
        <v>968</v>
      </c>
      <c r="AQ170" s="177" t="s">
        <v>969</v>
      </c>
      <c r="AR170" s="177" t="s">
        <v>970</v>
      </c>
      <c r="AS170" s="177" t="s">
        <v>971</v>
      </c>
      <c r="AT170" s="177" t="s">
        <v>972</v>
      </c>
      <c r="AU170" s="177" t="s">
        <v>973</v>
      </c>
      <c r="AV170" s="177"/>
      <c r="AW170" s="177"/>
      <c r="AX170" s="177"/>
    </row>
    <row r="171" spans="2:52" hidden="1" x14ac:dyDescent="0.35">
      <c r="C171" s="684" t="s">
        <v>974</v>
      </c>
      <c r="D171" s="178">
        <v>1</v>
      </c>
      <c r="E171" s="177">
        <v>0</v>
      </c>
      <c r="F171" s="177">
        <v>0</v>
      </c>
      <c r="G171" s="177">
        <v>0</v>
      </c>
      <c r="H171" s="177">
        <v>0</v>
      </c>
      <c r="I171" s="177">
        <v>0</v>
      </c>
      <c r="J171" s="177"/>
      <c r="K171" s="177">
        <v>0</v>
      </c>
      <c r="L171" s="182">
        <f>'WORKING WHOLESALE GRID'!F175-('WORKING WHOLESALE GRID'!F175*'READ THIS FIRST'!$F$3)</f>
        <v>15</v>
      </c>
      <c r="M171" s="182">
        <f>'WORKING WHOLESALE GRID'!G175-('WORKING WHOLESALE GRID'!G175*'READ THIS FIRST'!$F$3)</f>
        <v>18.600000000000001</v>
      </c>
      <c r="N171" s="182">
        <f>'WORKING WHOLESALE GRID'!H175-('WORKING WHOLESALE GRID'!H175*'READ THIS FIRST'!$F$3)</f>
        <v>22.200000000000003</v>
      </c>
      <c r="O171" s="182">
        <f>'WORKING WHOLESALE GRID'!I175-('WORKING WHOLESALE GRID'!I175*'READ THIS FIRST'!$F$3)</f>
        <v>25.800000000000004</v>
      </c>
      <c r="P171" s="182">
        <f>'WORKING WHOLESALE GRID'!J175-('WORKING WHOLESALE GRID'!J175*'READ THIS FIRST'!$F$3)</f>
        <v>29.400000000000006</v>
      </c>
      <c r="Q171" s="182">
        <f>'WORKING WHOLESALE GRID'!K175-('WORKING WHOLESALE GRID'!K175*'READ THIS FIRST'!$F$3)</f>
        <v>33.000000000000007</v>
      </c>
      <c r="R171" s="182">
        <f>'WORKING WHOLESALE GRID'!L175-('WORKING WHOLESALE GRID'!L175*'READ THIS FIRST'!$F$3)</f>
        <v>18.600000000000001</v>
      </c>
      <c r="S171" s="182">
        <f>'WORKING WHOLESALE GRID'!M175-('WORKING WHOLESALE GRID'!M175*'READ THIS FIRST'!$F$3)</f>
        <v>22.200000000000003</v>
      </c>
      <c r="T171" s="182">
        <f>'WORKING WHOLESALE GRID'!N175-('WORKING WHOLESALE GRID'!N175*'READ THIS FIRST'!$F$3)</f>
        <v>25.800000000000004</v>
      </c>
      <c r="U171" s="182">
        <f>'WORKING WHOLESALE GRID'!O175-('WORKING WHOLESALE GRID'!O175*'READ THIS FIRST'!$F$3)</f>
        <v>29.400000000000006</v>
      </c>
      <c r="V171" s="182">
        <f>'WORKING WHOLESALE GRID'!P175-('WORKING WHOLESALE GRID'!P175*'READ THIS FIRST'!$F$3)</f>
        <v>33.000000000000007</v>
      </c>
      <c r="W171" s="182">
        <f>'WORKING WHOLESALE GRID'!Q175-('WORKING WHOLESALE GRID'!Q175*'READ THIS FIRST'!$F$3)</f>
        <v>36.600000000000009</v>
      </c>
      <c r="X171" s="182">
        <f>'WORKING WHOLESALE GRID'!R175-('WORKING WHOLESALE GRID'!R175*'READ THIS FIRST'!$F$3)</f>
        <v>22.200000000000003</v>
      </c>
      <c r="Y171" s="182">
        <f>'WORKING WHOLESALE GRID'!S175-('WORKING WHOLESALE GRID'!S175*'READ THIS FIRST'!$F$3)</f>
        <v>25.800000000000004</v>
      </c>
      <c r="Z171" s="182">
        <f>'WORKING WHOLESALE GRID'!T175-('WORKING WHOLESALE GRID'!T175*'READ THIS FIRST'!$F$3)</f>
        <v>29.400000000000006</v>
      </c>
      <c r="AA171" s="182">
        <f>'WORKING WHOLESALE GRID'!U175-('WORKING WHOLESALE GRID'!U175*'READ THIS FIRST'!$F$3)</f>
        <v>33.000000000000007</v>
      </c>
      <c r="AB171" s="182">
        <f>'WORKING WHOLESALE GRID'!V175-('WORKING WHOLESALE GRID'!V175*'READ THIS FIRST'!$F$3)</f>
        <v>36.600000000000009</v>
      </c>
      <c r="AC171" s="182">
        <f>'WORKING WHOLESALE GRID'!W175-('WORKING WHOLESALE GRID'!W175*'READ THIS FIRST'!$F$3)</f>
        <v>40.20000000000001</v>
      </c>
      <c r="AD171" s="182">
        <f>'WORKING WHOLESALE GRID'!X175-('WORKING WHOLESALE GRID'!X175*'READ THIS FIRST'!$F$3)</f>
        <v>18.899999999999999</v>
      </c>
      <c r="AE171" s="182">
        <f>'WORKING WHOLESALE GRID'!Y175-('WORKING WHOLESALE GRID'!Y175*'READ THIS FIRST'!$F$3)</f>
        <v>23.22</v>
      </c>
      <c r="AF171" s="182">
        <f>'WORKING WHOLESALE GRID'!Z175-('WORKING WHOLESALE GRID'!Z175*'READ THIS FIRST'!$F$3)</f>
        <v>27.540000000000006</v>
      </c>
      <c r="AG171" s="182">
        <f>'WORKING WHOLESALE GRID'!AA175-('WORKING WHOLESALE GRID'!AA175*'READ THIS FIRST'!$F$3)</f>
        <v>31.860000000000003</v>
      </c>
      <c r="AH171" s="182">
        <f>'WORKING WHOLESALE GRID'!AB175-('WORKING WHOLESALE GRID'!AB175*'READ THIS FIRST'!$F$3)</f>
        <v>36.180000000000007</v>
      </c>
      <c r="AI171" s="182">
        <f>'WORKING WHOLESALE GRID'!AC175-('WORKING WHOLESALE GRID'!AC175*'READ THIS FIRST'!$F$3)</f>
        <v>40.5</v>
      </c>
      <c r="AJ171" s="182">
        <f>'WORKING WHOLESALE GRID'!AD175-('WORKING WHOLESALE GRID'!AD175*'READ THIS FIRST'!$F$3)</f>
        <v>23.22</v>
      </c>
      <c r="AK171" s="182">
        <f>'WORKING WHOLESALE GRID'!AE175-('WORKING WHOLESALE GRID'!AE175*'READ THIS FIRST'!$F$3)</f>
        <v>27.540000000000006</v>
      </c>
      <c r="AL171" s="182">
        <f>'WORKING WHOLESALE GRID'!AF175-('WORKING WHOLESALE GRID'!AF175*'READ THIS FIRST'!$F$3)</f>
        <v>31.860000000000003</v>
      </c>
      <c r="AM171" s="182">
        <f>'WORKING WHOLESALE GRID'!AG175-('WORKING WHOLESALE GRID'!AG175*'READ THIS FIRST'!$F$3)</f>
        <v>36.180000000000007</v>
      </c>
      <c r="AN171" s="182">
        <f>'WORKING WHOLESALE GRID'!AH175-('WORKING WHOLESALE GRID'!AH175*'READ THIS FIRST'!$F$3)</f>
        <v>40.5</v>
      </c>
      <c r="AO171" s="182">
        <f>'WORKING WHOLESALE GRID'!AI175-('WORKING WHOLESALE GRID'!AI175*'READ THIS FIRST'!$F$3)</f>
        <v>44.820000000000007</v>
      </c>
      <c r="AP171" s="182">
        <f>'WORKING WHOLESALE GRID'!AJ175-('WORKING WHOLESALE GRID'!AJ175*'READ THIS FIRST'!$F$3)</f>
        <v>27.540000000000006</v>
      </c>
      <c r="AQ171" s="182">
        <f>'WORKING WHOLESALE GRID'!AK175-('WORKING WHOLESALE GRID'!AK175*'READ THIS FIRST'!$F$3)</f>
        <v>31.860000000000003</v>
      </c>
      <c r="AR171" s="182">
        <f>'WORKING WHOLESALE GRID'!AL175-('WORKING WHOLESALE GRID'!AL175*'READ THIS FIRST'!$F$3)</f>
        <v>36.180000000000007</v>
      </c>
      <c r="AS171" s="182">
        <f>'WORKING WHOLESALE GRID'!AM175-('WORKING WHOLESALE GRID'!AM175*'READ THIS FIRST'!$F$3)</f>
        <v>40.5</v>
      </c>
      <c r="AT171" s="182">
        <f>'WORKING WHOLESALE GRID'!AN175-('WORKING WHOLESALE GRID'!AN175*'READ THIS FIRST'!$F$3)</f>
        <v>44.820000000000007</v>
      </c>
      <c r="AU171" s="182">
        <f>'WORKING WHOLESALE GRID'!AO175-('WORKING WHOLESALE GRID'!AO175*'READ THIS FIRST'!$F$3)</f>
        <v>49.140000000000008</v>
      </c>
      <c r="AV171" s="182"/>
      <c r="AW171" s="182"/>
      <c r="AX171" s="177"/>
      <c r="AY171" s="177"/>
      <c r="AZ171" s="177"/>
    </row>
    <row r="172" spans="2:52" hidden="1" x14ac:dyDescent="0.35">
      <c r="C172" s="684"/>
      <c r="D172" s="178">
        <v>5</v>
      </c>
      <c r="E172" s="177">
        <v>0</v>
      </c>
      <c r="F172" s="177">
        <v>0</v>
      </c>
      <c r="G172" s="177">
        <v>0</v>
      </c>
      <c r="H172" s="177">
        <v>0</v>
      </c>
      <c r="I172" s="177">
        <v>0</v>
      </c>
      <c r="J172" s="177"/>
      <c r="K172" s="177">
        <v>0</v>
      </c>
      <c r="L172" s="182">
        <f>'WORKING WHOLESALE GRID'!F176-('WORKING WHOLESALE GRID'!F176*'READ THIS FIRST'!$F$3)</f>
        <v>3.75</v>
      </c>
      <c r="M172" s="182">
        <f>'WORKING WHOLESALE GRID'!G176-('WORKING WHOLESALE GRID'!G176*'READ THIS FIRST'!$F$3)</f>
        <v>4.6500000000000004</v>
      </c>
      <c r="N172" s="182">
        <f>'WORKING WHOLESALE GRID'!H176-('WORKING WHOLESALE GRID'!H176*'READ THIS FIRST'!$F$3)</f>
        <v>5.5500000000000007</v>
      </c>
      <c r="O172" s="182">
        <f>'WORKING WHOLESALE GRID'!I176-('WORKING WHOLESALE GRID'!I176*'READ THIS FIRST'!$F$3)</f>
        <v>6.4500000000000011</v>
      </c>
      <c r="P172" s="182">
        <f>'WORKING WHOLESALE GRID'!J176-('WORKING WHOLESALE GRID'!J176*'READ THIS FIRST'!$F$3)</f>
        <v>7.3500000000000014</v>
      </c>
      <c r="Q172" s="182">
        <f>'WORKING WHOLESALE GRID'!K176-('WORKING WHOLESALE GRID'!K176*'READ THIS FIRST'!$F$3)</f>
        <v>8.2500000000000018</v>
      </c>
      <c r="R172" s="182">
        <f>'WORKING WHOLESALE GRID'!L176-('WORKING WHOLESALE GRID'!L176*'READ THIS FIRST'!$F$3)</f>
        <v>4.6500000000000004</v>
      </c>
      <c r="S172" s="182">
        <f>'WORKING WHOLESALE GRID'!M176-('WORKING WHOLESALE GRID'!M176*'READ THIS FIRST'!$F$3)</f>
        <v>5.5500000000000007</v>
      </c>
      <c r="T172" s="182">
        <f>'WORKING WHOLESALE GRID'!N176-('WORKING WHOLESALE GRID'!N176*'READ THIS FIRST'!$F$3)</f>
        <v>6.4500000000000011</v>
      </c>
      <c r="U172" s="182">
        <f>'WORKING WHOLESALE GRID'!O176-('WORKING WHOLESALE GRID'!O176*'READ THIS FIRST'!$F$3)</f>
        <v>7.3500000000000014</v>
      </c>
      <c r="V172" s="182">
        <f>'WORKING WHOLESALE GRID'!P176-('WORKING WHOLESALE GRID'!P176*'READ THIS FIRST'!$F$3)</f>
        <v>8.2500000000000018</v>
      </c>
      <c r="W172" s="182">
        <f>'WORKING WHOLESALE GRID'!Q176-('WORKING WHOLESALE GRID'!Q176*'READ THIS FIRST'!$F$3)</f>
        <v>9.1500000000000021</v>
      </c>
      <c r="X172" s="182">
        <f>'WORKING WHOLESALE GRID'!R176-('WORKING WHOLESALE GRID'!R176*'READ THIS FIRST'!$F$3)</f>
        <v>5.5500000000000007</v>
      </c>
      <c r="Y172" s="182">
        <f>'WORKING WHOLESALE GRID'!S176-('WORKING WHOLESALE GRID'!S176*'READ THIS FIRST'!$F$3)</f>
        <v>6.4500000000000011</v>
      </c>
      <c r="Z172" s="182">
        <f>'WORKING WHOLESALE GRID'!T176-('WORKING WHOLESALE GRID'!T176*'READ THIS FIRST'!$F$3)</f>
        <v>7.3500000000000014</v>
      </c>
      <c r="AA172" s="182">
        <f>'WORKING WHOLESALE GRID'!U176-('WORKING WHOLESALE GRID'!U176*'READ THIS FIRST'!$F$3)</f>
        <v>8.2500000000000018</v>
      </c>
      <c r="AB172" s="182">
        <f>'WORKING WHOLESALE GRID'!V176-('WORKING WHOLESALE GRID'!V176*'READ THIS FIRST'!$F$3)</f>
        <v>9.1500000000000021</v>
      </c>
      <c r="AC172" s="182">
        <f>'WORKING WHOLESALE GRID'!W176-('WORKING WHOLESALE GRID'!W176*'READ THIS FIRST'!$F$3)</f>
        <v>10.050000000000002</v>
      </c>
      <c r="AD172" s="182">
        <f>'WORKING WHOLESALE GRID'!X176-('WORKING WHOLESALE GRID'!X176*'READ THIS FIRST'!$F$3)</f>
        <v>4.9499999999999993</v>
      </c>
      <c r="AE172" s="182">
        <f>'WORKING WHOLESALE GRID'!Y176-('WORKING WHOLESALE GRID'!Y176*'READ THIS FIRST'!$F$3)</f>
        <v>6.0300000000000011</v>
      </c>
      <c r="AF172" s="182">
        <f>'WORKING WHOLESALE GRID'!Z176-('WORKING WHOLESALE GRID'!Z176*'READ THIS FIRST'!$F$3)</f>
        <v>7.1100000000000012</v>
      </c>
      <c r="AG172" s="182">
        <f>'WORKING WHOLESALE GRID'!AA176-('WORKING WHOLESALE GRID'!AA176*'READ THIS FIRST'!$F$3)</f>
        <v>8.1900000000000013</v>
      </c>
      <c r="AH172" s="182">
        <f>'WORKING WHOLESALE GRID'!AB176-('WORKING WHOLESALE GRID'!AB176*'READ THIS FIRST'!$F$3)</f>
        <v>9.27</v>
      </c>
      <c r="AI172" s="182">
        <f>'WORKING WHOLESALE GRID'!AC176-('WORKING WHOLESALE GRID'!AC176*'READ THIS FIRST'!$F$3)</f>
        <v>10.350000000000001</v>
      </c>
      <c r="AJ172" s="182">
        <f>'WORKING WHOLESALE GRID'!AD176-('WORKING WHOLESALE GRID'!AD176*'READ THIS FIRST'!$F$3)</f>
        <v>6.0300000000000011</v>
      </c>
      <c r="AK172" s="182">
        <f>'WORKING WHOLESALE GRID'!AE176-('WORKING WHOLESALE GRID'!AE176*'READ THIS FIRST'!$F$3)</f>
        <v>7.1100000000000012</v>
      </c>
      <c r="AL172" s="182">
        <f>'WORKING WHOLESALE GRID'!AF176-('WORKING WHOLESALE GRID'!AF176*'READ THIS FIRST'!$F$3)</f>
        <v>8.1900000000000013</v>
      </c>
      <c r="AM172" s="182">
        <f>'WORKING WHOLESALE GRID'!AG176-('WORKING WHOLESALE GRID'!AG176*'READ THIS FIRST'!$F$3)</f>
        <v>9.27</v>
      </c>
      <c r="AN172" s="182">
        <f>'WORKING WHOLESALE GRID'!AH176-('WORKING WHOLESALE GRID'!AH176*'READ THIS FIRST'!$F$3)</f>
        <v>10.350000000000001</v>
      </c>
      <c r="AO172" s="182">
        <f>'WORKING WHOLESALE GRID'!AI176-('WORKING WHOLESALE GRID'!AI176*'READ THIS FIRST'!$F$3)</f>
        <v>11.430000000000001</v>
      </c>
      <c r="AP172" s="182">
        <f>'WORKING WHOLESALE GRID'!AJ176-('WORKING WHOLESALE GRID'!AJ176*'READ THIS FIRST'!$F$3)</f>
        <v>7.1100000000000012</v>
      </c>
      <c r="AQ172" s="182">
        <f>'WORKING WHOLESALE GRID'!AK176-('WORKING WHOLESALE GRID'!AK176*'READ THIS FIRST'!$F$3)</f>
        <v>8.1900000000000013</v>
      </c>
      <c r="AR172" s="182">
        <f>'WORKING WHOLESALE GRID'!AL176-('WORKING WHOLESALE GRID'!AL176*'READ THIS FIRST'!$F$3)</f>
        <v>9.27</v>
      </c>
      <c r="AS172" s="182">
        <f>'WORKING WHOLESALE GRID'!AM176-('WORKING WHOLESALE GRID'!AM176*'READ THIS FIRST'!$F$3)</f>
        <v>10.350000000000001</v>
      </c>
      <c r="AT172" s="182">
        <f>'WORKING WHOLESALE GRID'!AN176-('WORKING WHOLESALE GRID'!AN176*'READ THIS FIRST'!$F$3)</f>
        <v>11.430000000000001</v>
      </c>
      <c r="AU172" s="182">
        <f>'WORKING WHOLESALE GRID'!AO176-('WORKING WHOLESALE GRID'!AO176*'READ THIS FIRST'!$F$3)</f>
        <v>12.510000000000002</v>
      </c>
      <c r="AV172" s="182"/>
      <c r="AW172" s="182"/>
      <c r="AX172" s="177"/>
      <c r="AY172" s="177"/>
      <c r="AZ172" s="177"/>
    </row>
    <row r="173" spans="2:52" hidden="1" x14ac:dyDescent="0.35">
      <c r="C173" s="684"/>
      <c r="D173" s="178">
        <v>20</v>
      </c>
      <c r="E173" s="177">
        <v>0</v>
      </c>
      <c r="F173" s="177">
        <v>0</v>
      </c>
      <c r="G173" s="177">
        <v>0</v>
      </c>
      <c r="H173" s="177">
        <v>0</v>
      </c>
      <c r="I173" s="177">
        <v>0</v>
      </c>
      <c r="J173" s="177"/>
      <c r="K173" s="177">
        <v>0</v>
      </c>
      <c r="L173" s="182">
        <f>'WORKING WHOLESALE GRID'!F177-('WORKING WHOLESALE GRID'!F177*'READ THIS FIRST'!$F$3)</f>
        <v>2.5</v>
      </c>
      <c r="M173" s="182">
        <f>'WORKING WHOLESALE GRID'!G177-('WORKING WHOLESALE GRID'!G177*'READ THIS FIRST'!$F$3)</f>
        <v>3.1</v>
      </c>
      <c r="N173" s="182">
        <f>'WORKING WHOLESALE GRID'!H177-('WORKING WHOLESALE GRID'!H177*'READ THIS FIRST'!$F$3)</f>
        <v>3.7</v>
      </c>
      <c r="O173" s="182">
        <f>'WORKING WHOLESALE GRID'!I177-('WORKING WHOLESALE GRID'!I177*'READ THIS FIRST'!$F$3)</f>
        <v>4.3</v>
      </c>
      <c r="P173" s="182">
        <f>'WORKING WHOLESALE GRID'!J177-('WORKING WHOLESALE GRID'!J177*'READ THIS FIRST'!$F$3)</f>
        <v>4.8999999999999995</v>
      </c>
      <c r="Q173" s="182">
        <f>'WORKING WHOLESALE GRID'!K177-('WORKING WHOLESALE GRID'!K177*'READ THIS FIRST'!$F$3)</f>
        <v>5.4999999999999991</v>
      </c>
      <c r="R173" s="182">
        <f>'WORKING WHOLESALE GRID'!L177-('WORKING WHOLESALE GRID'!L177*'READ THIS FIRST'!$F$3)</f>
        <v>3.1</v>
      </c>
      <c r="S173" s="182">
        <f>'WORKING WHOLESALE GRID'!M177-('WORKING WHOLESALE GRID'!M177*'READ THIS FIRST'!$F$3)</f>
        <v>3.7</v>
      </c>
      <c r="T173" s="182">
        <f>'WORKING WHOLESALE GRID'!N177-('WORKING WHOLESALE GRID'!N177*'READ THIS FIRST'!$F$3)</f>
        <v>4.3</v>
      </c>
      <c r="U173" s="182">
        <f>'WORKING WHOLESALE GRID'!O177-('WORKING WHOLESALE GRID'!O177*'READ THIS FIRST'!$F$3)</f>
        <v>4.8999999999999995</v>
      </c>
      <c r="V173" s="182">
        <f>'WORKING WHOLESALE GRID'!P177-('WORKING WHOLESALE GRID'!P177*'READ THIS FIRST'!$F$3)</f>
        <v>5.4999999999999991</v>
      </c>
      <c r="W173" s="182">
        <f>'WORKING WHOLESALE GRID'!Q177-('WORKING WHOLESALE GRID'!Q177*'READ THIS FIRST'!$F$3)</f>
        <v>6.1</v>
      </c>
      <c r="X173" s="182">
        <f>'WORKING WHOLESALE GRID'!R177-('WORKING WHOLESALE GRID'!R177*'READ THIS FIRST'!$F$3)</f>
        <v>3.7</v>
      </c>
      <c r="Y173" s="182">
        <f>'WORKING WHOLESALE GRID'!S177-('WORKING WHOLESALE GRID'!S177*'READ THIS FIRST'!$F$3)</f>
        <v>4.3</v>
      </c>
      <c r="Z173" s="182">
        <f>'WORKING WHOLESALE GRID'!T177-('WORKING WHOLESALE GRID'!T177*'READ THIS FIRST'!$F$3)</f>
        <v>4.8999999999999995</v>
      </c>
      <c r="AA173" s="182">
        <f>'WORKING WHOLESALE GRID'!U177-('WORKING WHOLESALE GRID'!U177*'READ THIS FIRST'!$F$3)</f>
        <v>5.4999999999999991</v>
      </c>
      <c r="AB173" s="182">
        <f>'WORKING WHOLESALE GRID'!V177-('WORKING WHOLESALE GRID'!V177*'READ THIS FIRST'!$F$3)</f>
        <v>6.1</v>
      </c>
      <c r="AC173" s="182">
        <f>'WORKING WHOLESALE GRID'!W177-('WORKING WHOLESALE GRID'!W177*'READ THIS FIRST'!$F$3)</f>
        <v>6.6999999999999984</v>
      </c>
      <c r="AD173" s="182">
        <f>'WORKING WHOLESALE GRID'!X177-('WORKING WHOLESALE GRID'!X177*'READ THIS FIRST'!$F$3)</f>
        <v>3.3</v>
      </c>
      <c r="AE173" s="182">
        <f>'WORKING WHOLESALE GRID'!Y177-('WORKING WHOLESALE GRID'!Y177*'READ THIS FIRST'!$F$3)</f>
        <v>4.0199999999999996</v>
      </c>
      <c r="AF173" s="182">
        <f>'WORKING WHOLESALE GRID'!Z177-('WORKING WHOLESALE GRID'!Z177*'READ THIS FIRST'!$F$3)</f>
        <v>4.74</v>
      </c>
      <c r="AG173" s="182">
        <f>'WORKING WHOLESALE GRID'!AA177-('WORKING WHOLESALE GRID'!AA177*'READ THIS FIRST'!$F$3)</f>
        <v>5.4599999999999991</v>
      </c>
      <c r="AH173" s="182">
        <f>'WORKING WHOLESALE GRID'!AB177-('WORKING WHOLESALE GRID'!AB177*'READ THIS FIRST'!$F$3)</f>
        <v>6.1799999999999988</v>
      </c>
      <c r="AI173" s="182">
        <f>'WORKING WHOLESALE GRID'!AC177-('WORKING WHOLESALE GRID'!AC177*'READ THIS FIRST'!$F$3)</f>
        <v>6.8999999999999986</v>
      </c>
      <c r="AJ173" s="182">
        <f>'WORKING WHOLESALE GRID'!AD177-('WORKING WHOLESALE GRID'!AD177*'READ THIS FIRST'!$F$3)</f>
        <v>4.0199999999999996</v>
      </c>
      <c r="AK173" s="182">
        <f>'WORKING WHOLESALE GRID'!AE177-('WORKING WHOLESALE GRID'!AE177*'READ THIS FIRST'!$F$3)</f>
        <v>4.74</v>
      </c>
      <c r="AL173" s="182">
        <f>'WORKING WHOLESALE GRID'!AF177-('WORKING WHOLESALE GRID'!AF177*'READ THIS FIRST'!$F$3)</f>
        <v>5.4599999999999991</v>
      </c>
      <c r="AM173" s="182">
        <f>'WORKING WHOLESALE GRID'!AG177-('WORKING WHOLESALE GRID'!AG177*'READ THIS FIRST'!$F$3)</f>
        <v>6.1799999999999988</v>
      </c>
      <c r="AN173" s="182">
        <f>'WORKING WHOLESALE GRID'!AH177-('WORKING WHOLESALE GRID'!AH177*'READ THIS FIRST'!$F$3)</f>
        <v>6.8999999999999986</v>
      </c>
      <c r="AO173" s="182">
        <f>'WORKING WHOLESALE GRID'!AI177-('WORKING WHOLESALE GRID'!AI177*'READ THIS FIRST'!$F$3)</f>
        <v>7.6199999999999983</v>
      </c>
      <c r="AP173" s="182">
        <f>'WORKING WHOLESALE GRID'!AJ177-('WORKING WHOLESALE GRID'!AJ177*'READ THIS FIRST'!$F$3)</f>
        <v>4.74</v>
      </c>
      <c r="AQ173" s="182">
        <f>'WORKING WHOLESALE GRID'!AK177-('WORKING WHOLESALE GRID'!AK177*'READ THIS FIRST'!$F$3)</f>
        <v>5.4599999999999991</v>
      </c>
      <c r="AR173" s="182">
        <f>'WORKING WHOLESALE GRID'!AL177-('WORKING WHOLESALE GRID'!AL177*'READ THIS FIRST'!$F$3)</f>
        <v>6.1799999999999988</v>
      </c>
      <c r="AS173" s="182">
        <f>'WORKING WHOLESALE GRID'!AM177-('WORKING WHOLESALE GRID'!AM177*'READ THIS FIRST'!$F$3)</f>
        <v>6.8999999999999986</v>
      </c>
      <c r="AT173" s="182">
        <f>'WORKING WHOLESALE GRID'!AN177-('WORKING WHOLESALE GRID'!AN177*'READ THIS FIRST'!$F$3)</f>
        <v>7.6199999999999983</v>
      </c>
      <c r="AU173" s="182">
        <f>'WORKING WHOLESALE GRID'!AO177-('WORKING WHOLESALE GRID'!AO177*'READ THIS FIRST'!$F$3)</f>
        <v>8.3399999999999981</v>
      </c>
      <c r="AV173" s="182"/>
      <c r="AW173" s="182"/>
      <c r="AX173" s="177"/>
      <c r="AY173" s="177"/>
      <c r="AZ173" s="177"/>
    </row>
    <row r="174" spans="2:52" hidden="1" x14ac:dyDescent="0.35">
      <c r="C174" s="684"/>
      <c r="D174" s="178">
        <v>50</v>
      </c>
      <c r="E174" s="177">
        <v>0</v>
      </c>
      <c r="F174" s="177">
        <v>0</v>
      </c>
      <c r="G174" s="177">
        <v>0</v>
      </c>
      <c r="H174" s="177">
        <v>0</v>
      </c>
      <c r="I174" s="177">
        <v>0</v>
      </c>
      <c r="J174" s="177"/>
      <c r="K174" s="177">
        <v>0</v>
      </c>
      <c r="L174" s="182">
        <f>'WORKING WHOLESALE GRID'!F178-('WORKING WHOLESALE GRID'!F178*'READ THIS FIRST'!$F$3)</f>
        <v>1.25</v>
      </c>
      <c r="M174" s="182">
        <f>'WORKING WHOLESALE GRID'!G178-('WORKING WHOLESALE GRID'!G178*'READ THIS FIRST'!$F$3)</f>
        <v>1.55</v>
      </c>
      <c r="N174" s="182">
        <f>'WORKING WHOLESALE GRID'!H178-('WORKING WHOLESALE GRID'!H178*'READ THIS FIRST'!$F$3)</f>
        <v>1.7000000000000002</v>
      </c>
      <c r="O174" s="182">
        <f>'WORKING WHOLESALE GRID'!I178-('WORKING WHOLESALE GRID'!I178*'READ THIS FIRST'!$F$3)</f>
        <v>1.8499999999999999</v>
      </c>
      <c r="P174" s="182">
        <f>'WORKING WHOLESALE GRID'!J178-('WORKING WHOLESALE GRID'!J178*'READ THIS FIRST'!$F$3)</f>
        <v>2</v>
      </c>
      <c r="Q174" s="182">
        <f>'WORKING WHOLESALE GRID'!K178-('WORKING WHOLESALE GRID'!K178*'READ THIS FIRST'!$F$3)</f>
        <v>2.15</v>
      </c>
      <c r="R174" s="182">
        <f>'WORKING WHOLESALE GRID'!L178-('WORKING WHOLESALE GRID'!L178*'READ THIS FIRST'!$F$3)</f>
        <v>1.55</v>
      </c>
      <c r="S174" s="182">
        <f>'WORKING WHOLESALE GRID'!M178-('WORKING WHOLESALE GRID'!M178*'READ THIS FIRST'!$F$3)</f>
        <v>1.7000000000000002</v>
      </c>
      <c r="T174" s="182">
        <f>'WORKING WHOLESALE GRID'!N178-('WORKING WHOLESALE GRID'!N178*'READ THIS FIRST'!$F$3)</f>
        <v>1.8499999999999999</v>
      </c>
      <c r="U174" s="182">
        <f>'WORKING WHOLESALE GRID'!O178-('WORKING WHOLESALE GRID'!O178*'READ THIS FIRST'!$F$3)</f>
        <v>2</v>
      </c>
      <c r="V174" s="182">
        <f>'WORKING WHOLESALE GRID'!P178-('WORKING WHOLESALE GRID'!P178*'READ THIS FIRST'!$F$3)</f>
        <v>2.15</v>
      </c>
      <c r="W174" s="182">
        <f>'WORKING WHOLESALE GRID'!Q178-('WORKING WHOLESALE GRID'!Q178*'READ THIS FIRST'!$F$3)</f>
        <v>2.2999999999999998</v>
      </c>
      <c r="X174" s="182">
        <f>'WORKING WHOLESALE GRID'!R178-('WORKING WHOLESALE GRID'!R178*'READ THIS FIRST'!$F$3)</f>
        <v>1.7000000000000002</v>
      </c>
      <c r="Y174" s="182">
        <f>'WORKING WHOLESALE GRID'!S178-('WORKING WHOLESALE GRID'!S178*'READ THIS FIRST'!$F$3)</f>
        <v>1.8499999999999999</v>
      </c>
      <c r="Z174" s="182">
        <f>'WORKING WHOLESALE GRID'!T178-('WORKING WHOLESALE GRID'!T178*'READ THIS FIRST'!$F$3)</f>
        <v>2</v>
      </c>
      <c r="AA174" s="182">
        <f>'WORKING WHOLESALE GRID'!U178-('WORKING WHOLESALE GRID'!U178*'READ THIS FIRST'!$F$3)</f>
        <v>2.15</v>
      </c>
      <c r="AB174" s="182">
        <f>'WORKING WHOLESALE GRID'!V178-('WORKING WHOLESALE GRID'!V178*'READ THIS FIRST'!$F$3)</f>
        <v>2.2999999999999998</v>
      </c>
      <c r="AC174" s="182">
        <f>'WORKING WHOLESALE GRID'!W178-('WORKING WHOLESALE GRID'!W178*'READ THIS FIRST'!$F$3)</f>
        <v>2.4499999999999997</v>
      </c>
      <c r="AD174" s="182">
        <f>'WORKING WHOLESALE GRID'!X178-('WORKING WHOLESALE GRID'!X178*'READ THIS FIRST'!$F$3)</f>
        <v>1.65</v>
      </c>
      <c r="AE174" s="182">
        <f>'WORKING WHOLESALE GRID'!Y178-('WORKING WHOLESALE GRID'!Y178*'READ THIS FIRST'!$F$3)</f>
        <v>2.0449999999999999</v>
      </c>
      <c r="AF174" s="182">
        <f>'WORKING WHOLESALE GRID'!Z178-('WORKING WHOLESALE GRID'!Z178*'READ THIS FIRST'!$F$3)</f>
        <v>2.2249999999999996</v>
      </c>
      <c r="AG174" s="182">
        <f>'WORKING WHOLESALE GRID'!AA178-('WORKING WHOLESALE GRID'!AA178*'READ THIS FIRST'!$F$3)</f>
        <v>2.4049999999999998</v>
      </c>
      <c r="AH174" s="182">
        <f>'WORKING WHOLESALE GRID'!AB178-('WORKING WHOLESALE GRID'!AB178*'READ THIS FIRST'!$F$3)</f>
        <v>2.5849999999999995</v>
      </c>
      <c r="AI174" s="182">
        <f>'WORKING WHOLESALE GRID'!AC178-('WORKING WHOLESALE GRID'!AC178*'READ THIS FIRST'!$F$3)</f>
        <v>2.7649999999999997</v>
      </c>
      <c r="AJ174" s="182">
        <f>'WORKING WHOLESALE GRID'!AD178-('WORKING WHOLESALE GRID'!AD178*'READ THIS FIRST'!$F$3)</f>
        <v>2.0449999999999999</v>
      </c>
      <c r="AK174" s="182">
        <f>'WORKING WHOLESALE GRID'!AE178-('WORKING WHOLESALE GRID'!AE178*'READ THIS FIRST'!$F$3)</f>
        <v>2.2249999999999996</v>
      </c>
      <c r="AL174" s="182">
        <f>'WORKING WHOLESALE GRID'!AF178-('WORKING WHOLESALE GRID'!AF178*'READ THIS FIRST'!$F$3)</f>
        <v>2.4049999999999998</v>
      </c>
      <c r="AM174" s="182">
        <f>'WORKING WHOLESALE GRID'!AG178-('WORKING WHOLESALE GRID'!AG178*'READ THIS FIRST'!$F$3)</f>
        <v>2.5849999999999995</v>
      </c>
      <c r="AN174" s="182">
        <f>'WORKING WHOLESALE GRID'!AH178-('WORKING WHOLESALE GRID'!AH178*'READ THIS FIRST'!$F$3)</f>
        <v>2.7649999999999997</v>
      </c>
      <c r="AO174" s="182">
        <f>'WORKING WHOLESALE GRID'!AI178-('WORKING WHOLESALE GRID'!AI178*'READ THIS FIRST'!$F$3)</f>
        <v>2.9450000000000003</v>
      </c>
      <c r="AP174" s="182">
        <f>'WORKING WHOLESALE GRID'!AJ178-('WORKING WHOLESALE GRID'!AJ178*'READ THIS FIRST'!$F$3)</f>
        <v>2.2249999999999996</v>
      </c>
      <c r="AQ174" s="182">
        <f>'WORKING WHOLESALE GRID'!AK178-('WORKING WHOLESALE GRID'!AK178*'READ THIS FIRST'!$F$3)</f>
        <v>2.4049999999999998</v>
      </c>
      <c r="AR174" s="182">
        <f>'WORKING WHOLESALE GRID'!AL178-('WORKING WHOLESALE GRID'!AL178*'READ THIS FIRST'!$F$3)</f>
        <v>2.5849999999999995</v>
      </c>
      <c r="AS174" s="182">
        <f>'WORKING WHOLESALE GRID'!AM178-('WORKING WHOLESALE GRID'!AM178*'READ THIS FIRST'!$F$3)</f>
        <v>2.7649999999999997</v>
      </c>
      <c r="AT174" s="182">
        <f>'WORKING WHOLESALE GRID'!AN178-('WORKING WHOLESALE GRID'!AN178*'READ THIS FIRST'!$F$3)</f>
        <v>2.9450000000000003</v>
      </c>
      <c r="AU174" s="182">
        <f>'WORKING WHOLESALE GRID'!AO178-('WORKING WHOLESALE GRID'!AO178*'READ THIS FIRST'!$F$3)</f>
        <v>3.1249999999999991</v>
      </c>
      <c r="AV174" s="182"/>
      <c r="AW174" s="182"/>
      <c r="AX174" s="177"/>
      <c r="AY174" s="177"/>
      <c r="AZ174" s="177"/>
    </row>
    <row r="175" spans="2:52" hidden="1" x14ac:dyDescent="0.35">
      <c r="C175" s="684"/>
      <c r="D175" s="178">
        <v>100</v>
      </c>
      <c r="E175" s="177">
        <v>0</v>
      </c>
      <c r="F175" s="177">
        <v>0</v>
      </c>
      <c r="G175" s="177">
        <v>0</v>
      </c>
      <c r="H175" s="177">
        <v>0</v>
      </c>
      <c r="I175" s="177">
        <v>0</v>
      </c>
      <c r="J175" s="177"/>
      <c r="K175" s="177">
        <v>0</v>
      </c>
      <c r="L175" s="182">
        <f>'WORKING WHOLESALE GRID'!F179-('WORKING WHOLESALE GRID'!F179*'READ THIS FIRST'!$F$3)</f>
        <v>0.7</v>
      </c>
      <c r="M175" s="182">
        <f>'WORKING WHOLESALE GRID'!G179-('WORKING WHOLESALE GRID'!G179*'READ THIS FIRST'!$F$3)</f>
        <v>0.85000000000000009</v>
      </c>
      <c r="N175" s="182">
        <f>'WORKING WHOLESALE GRID'!H179-('WORKING WHOLESALE GRID'!H179*'READ THIS FIRST'!$F$3)</f>
        <v>1</v>
      </c>
      <c r="O175" s="182">
        <f>'WORKING WHOLESALE GRID'!I179-('WORKING WHOLESALE GRID'!I179*'READ THIS FIRST'!$F$3)</f>
        <v>1.2</v>
      </c>
      <c r="P175" s="182">
        <f>'WORKING WHOLESALE GRID'!J179-('WORKING WHOLESALE GRID'!J179*'READ THIS FIRST'!$F$3)</f>
        <v>1.4</v>
      </c>
      <c r="Q175" s="182">
        <f>'WORKING WHOLESALE GRID'!K179-('WORKING WHOLESALE GRID'!K179*'READ THIS FIRST'!$F$3)</f>
        <v>1.5999999999999999</v>
      </c>
      <c r="R175" s="182">
        <f>'WORKING WHOLESALE GRID'!L179-('WORKING WHOLESALE GRID'!L179*'READ THIS FIRST'!$F$3)</f>
        <v>0.85000000000000009</v>
      </c>
      <c r="S175" s="182">
        <f>'WORKING WHOLESALE GRID'!M179-('WORKING WHOLESALE GRID'!M179*'READ THIS FIRST'!$F$3)</f>
        <v>1</v>
      </c>
      <c r="T175" s="182">
        <f>'WORKING WHOLESALE GRID'!N179-('WORKING WHOLESALE GRID'!N179*'READ THIS FIRST'!$F$3)</f>
        <v>1.2</v>
      </c>
      <c r="U175" s="182">
        <f>'WORKING WHOLESALE GRID'!O179-('WORKING WHOLESALE GRID'!O179*'READ THIS FIRST'!$F$3)</f>
        <v>1.4</v>
      </c>
      <c r="V175" s="182">
        <f>'WORKING WHOLESALE GRID'!P179-('WORKING WHOLESALE GRID'!P179*'READ THIS FIRST'!$F$3)</f>
        <v>1.5999999999999999</v>
      </c>
      <c r="W175" s="182">
        <f>'WORKING WHOLESALE GRID'!Q179-('WORKING WHOLESALE GRID'!Q179*'READ THIS FIRST'!$F$3)</f>
        <v>1.7999999999999998</v>
      </c>
      <c r="X175" s="182">
        <f>'WORKING WHOLESALE GRID'!R179-('WORKING WHOLESALE GRID'!R179*'READ THIS FIRST'!$F$3)</f>
        <v>1</v>
      </c>
      <c r="Y175" s="182">
        <f>'WORKING WHOLESALE GRID'!S179-('WORKING WHOLESALE GRID'!S179*'READ THIS FIRST'!$F$3)</f>
        <v>1.2</v>
      </c>
      <c r="Z175" s="182">
        <f>'WORKING WHOLESALE GRID'!T179-('WORKING WHOLESALE GRID'!T179*'READ THIS FIRST'!$F$3)</f>
        <v>1.4</v>
      </c>
      <c r="AA175" s="182">
        <f>'WORKING WHOLESALE GRID'!U179-('WORKING WHOLESALE GRID'!U179*'READ THIS FIRST'!$F$3)</f>
        <v>1.5999999999999999</v>
      </c>
      <c r="AB175" s="182">
        <f>'WORKING WHOLESALE GRID'!V179-('WORKING WHOLESALE GRID'!V179*'READ THIS FIRST'!$F$3)</f>
        <v>1.7999999999999998</v>
      </c>
      <c r="AC175" s="182">
        <f>'WORKING WHOLESALE GRID'!W179-('WORKING WHOLESALE GRID'!W179*'READ THIS FIRST'!$F$3)</f>
        <v>2</v>
      </c>
      <c r="AD175" s="182">
        <f>'WORKING WHOLESALE GRID'!X179-('WORKING WHOLESALE GRID'!X179*'READ THIS FIRST'!$F$3)</f>
        <v>0.94000000000000006</v>
      </c>
      <c r="AE175" s="182">
        <f>'WORKING WHOLESALE GRID'!Y179-('WORKING WHOLESALE GRID'!Y179*'READ THIS FIRST'!$F$3)</f>
        <v>1.17</v>
      </c>
      <c r="AF175" s="182">
        <f>'WORKING WHOLESALE GRID'!Z179-('WORKING WHOLESALE GRID'!Z179*'READ THIS FIRST'!$F$3)</f>
        <v>1.3499999999999999</v>
      </c>
      <c r="AG175" s="182">
        <f>'WORKING WHOLESALE GRID'!AA179-('WORKING WHOLESALE GRID'!AA179*'READ THIS FIRST'!$F$3)</f>
        <v>1.5899999999999999</v>
      </c>
      <c r="AH175" s="182">
        <f>'WORKING WHOLESALE GRID'!AB179-('WORKING WHOLESALE GRID'!AB179*'READ THIS FIRST'!$F$3)</f>
        <v>1.83</v>
      </c>
      <c r="AI175" s="182">
        <f>'WORKING WHOLESALE GRID'!AC179-('WORKING WHOLESALE GRID'!AC179*'READ THIS FIRST'!$F$3)</f>
        <v>2.0699999999999998</v>
      </c>
      <c r="AJ175" s="182">
        <f>'WORKING WHOLESALE GRID'!AD179-('WORKING WHOLESALE GRID'!AD179*'READ THIS FIRST'!$F$3)</f>
        <v>1.17</v>
      </c>
      <c r="AK175" s="182">
        <f>'WORKING WHOLESALE GRID'!AE179-('WORKING WHOLESALE GRID'!AE179*'READ THIS FIRST'!$F$3)</f>
        <v>1.3499999999999999</v>
      </c>
      <c r="AL175" s="182">
        <f>'WORKING WHOLESALE GRID'!AF179-('WORKING WHOLESALE GRID'!AF179*'READ THIS FIRST'!$F$3)</f>
        <v>1.5899999999999999</v>
      </c>
      <c r="AM175" s="182">
        <f>'WORKING WHOLESALE GRID'!AG179-('WORKING WHOLESALE GRID'!AG179*'READ THIS FIRST'!$F$3)</f>
        <v>1.83</v>
      </c>
      <c r="AN175" s="182">
        <f>'WORKING WHOLESALE GRID'!AH179-('WORKING WHOLESALE GRID'!AH179*'READ THIS FIRST'!$F$3)</f>
        <v>2.0699999999999998</v>
      </c>
      <c r="AO175" s="182">
        <f>'WORKING WHOLESALE GRID'!AI179-('WORKING WHOLESALE GRID'!AI179*'READ THIS FIRST'!$F$3)</f>
        <v>2.3099999999999996</v>
      </c>
      <c r="AP175" s="182">
        <f>'WORKING WHOLESALE GRID'!AJ179-('WORKING WHOLESALE GRID'!AJ179*'READ THIS FIRST'!$F$3)</f>
        <v>1.3499999999999999</v>
      </c>
      <c r="AQ175" s="182">
        <f>'WORKING WHOLESALE GRID'!AK179-('WORKING WHOLESALE GRID'!AK179*'READ THIS FIRST'!$F$3)</f>
        <v>1.5899999999999999</v>
      </c>
      <c r="AR175" s="182">
        <f>'WORKING WHOLESALE GRID'!AL179-('WORKING WHOLESALE GRID'!AL179*'READ THIS FIRST'!$F$3)</f>
        <v>1.83</v>
      </c>
      <c r="AS175" s="182">
        <f>'WORKING WHOLESALE GRID'!AM179-('WORKING WHOLESALE GRID'!AM179*'READ THIS FIRST'!$F$3)</f>
        <v>2.0699999999999998</v>
      </c>
      <c r="AT175" s="182">
        <f>'WORKING WHOLESALE GRID'!AN179-('WORKING WHOLESALE GRID'!AN179*'READ THIS FIRST'!$F$3)</f>
        <v>2.3099999999999996</v>
      </c>
      <c r="AU175" s="182">
        <f>'WORKING WHOLESALE GRID'!AO179-('WORKING WHOLESALE GRID'!AO179*'READ THIS FIRST'!$F$3)</f>
        <v>2.5499999999999994</v>
      </c>
      <c r="AV175" s="182"/>
      <c r="AW175" s="182"/>
      <c r="AX175" s="177"/>
      <c r="AY175" s="177"/>
      <c r="AZ175" s="177"/>
    </row>
    <row r="176" spans="2:52" hidden="1" x14ac:dyDescent="0.35">
      <c r="C176" s="684"/>
      <c r="D176" s="178">
        <v>250</v>
      </c>
      <c r="E176" s="177">
        <v>0</v>
      </c>
      <c r="F176" s="177">
        <v>0</v>
      </c>
      <c r="G176" s="177">
        <v>0</v>
      </c>
      <c r="H176" s="177">
        <v>0</v>
      </c>
      <c r="I176" s="177">
        <v>0</v>
      </c>
      <c r="J176" s="177"/>
      <c r="K176" s="177">
        <v>0</v>
      </c>
      <c r="L176" s="182">
        <f>'WORKING WHOLESALE GRID'!F180-('WORKING WHOLESALE GRID'!F180*'READ THIS FIRST'!$F$3)</f>
        <v>0.65</v>
      </c>
      <c r="M176" s="182">
        <f>'WORKING WHOLESALE GRID'!G180-('WORKING WHOLESALE GRID'!G180*'READ THIS FIRST'!$F$3)</f>
        <v>0.8</v>
      </c>
      <c r="N176" s="182">
        <f>'WORKING WHOLESALE GRID'!H180-('WORKING WHOLESALE GRID'!H180*'READ THIS FIRST'!$F$3)</f>
        <v>0.95000000000000007</v>
      </c>
      <c r="O176" s="182">
        <f>'WORKING WHOLESALE GRID'!I180-('WORKING WHOLESALE GRID'!I180*'READ THIS FIRST'!$F$3)</f>
        <v>1.1500000000000001</v>
      </c>
      <c r="P176" s="182">
        <f>'WORKING WHOLESALE GRID'!J180-('WORKING WHOLESALE GRID'!J180*'READ THIS FIRST'!$F$3)</f>
        <v>1.35</v>
      </c>
      <c r="Q176" s="182">
        <f>'WORKING WHOLESALE GRID'!K180-('WORKING WHOLESALE GRID'!K180*'READ THIS FIRST'!$F$3)</f>
        <v>1.55</v>
      </c>
      <c r="R176" s="182">
        <f>'WORKING WHOLESALE GRID'!L180-('WORKING WHOLESALE GRID'!L180*'READ THIS FIRST'!$F$3)</f>
        <v>0.8</v>
      </c>
      <c r="S176" s="182">
        <f>'WORKING WHOLESALE GRID'!M180-('WORKING WHOLESALE GRID'!M180*'READ THIS FIRST'!$F$3)</f>
        <v>0.95000000000000007</v>
      </c>
      <c r="T176" s="182">
        <f>'WORKING WHOLESALE GRID'!N180-('WORKING WHOLESALE GRID'!N180*'READ THIS FIRST'!$F$3)</f>
        <v>1.1500000000000001</v>
      </c>
      <c r="U176" s="182">
        <f>'WORKING WHOLESALE GRID'!O180-('WORKING WHOLESALE GRID'!O180*'READ THIS FIRST'!$F$3)</f>
        <v>1.35</v>
      </c>
      <c r="V176" s="182">
        <f>'WORKING WHOLESALE GRID'!P180-('WORKING WHOLESALE GRID'!P180*'READ THIS FIRST'!$F$3)</f>
        <v>1.55</v>
      </c>
      <c r="W176" s="182">
        <f>'WORKING WHOLESALE GRID'!Q180-('WORKING WHOLESALE GRID'!Q180*'READ THIS FIRST'!$F$3)</f>
        <v>1.75</v>
      </c>
      <c r="X176" s="182">
        <f>'WORKING WHOLESALE GRID'!R180-('WORKING WHOLESALE GRID'!R180*'READ THIS FIRST'!$F$3)</f>
        <v>0.95000000000000007</v>
      </c>
      <c r="Y176" s="182">
        <f>'WORKING WHOLESALE GRID'!S180-('WORKING WHOLESALE GRID'!S180*'READ THIS FIRST'!$F$3)</f>
        <v>1.1500000000000001</v>
      </c>
      <c r="Z176" s="182">
        <f>'WORKING WHOLESALE GRID'!T180-('WORKING WHOLESALE GRID'!T180*'READ THIS FIRST'!$F$3)</f>
        <v>1.35</v>
      </c>
      <c r="AA176" s="182">
        <f>'WORKING WHOLESALE GRID'!U180-('WORKING WHOLESALE GRID'!U180*'READ THIS FIRST'!$F$3)</f>
        <v>1.55</v>
      </c>
      <c r="AB176" s="182">
        <f>'WORKING WHOLESALE GRID'!V180-('WORKING WHOLESALE GRID'!V180*'READ THIS FIRST'!$F$3)</f>
        <v>1.75</v>
      </c>
      <c r="AC176" s="182">
        <f>'WORKING WHOLESALE GRID'!W180-('WORKING WHOLESALE GRID'!W180*'READ THIS FIRST'!$F$3)</f>
        <v>1.9500000000000002</v>
      </c>
      <c r="AD176" s="182">
        <f>'WORKING WHOLESALE GRID'!X180-('WORKING WHOLESALE GRID'!X180*'READ THIS FIRST'!$F$3)</f>
        <v>0.87</v>
      </c>
      <c r="AE176" s="182">
        <f>'WORKING WHOLESALE GRID'!Y180-('WORKING WHOLESALE GRID'!Y180*'READ THIS FIRST'!$F$3)</f>
        <v>1.0950000000000002</v>
      </c>
      <c r="AF176" s="182">
        <f>'WORKING WHOLESALE GRID'!Z180-('WORKING WHOLESALE GRID'!Z180*'READ THIS FIRST'!$F$3)</f>
        <v>1.2750000000000001</v>
      </c>
      <c r="AG176" s="182">
        <f>'WORKING WHOLESALE GRID'!AA180-('WORKING WHOLESALE GRID'!AA180*'READ THIS FIRST'!$F$3)</f>
        <v>1.5150000000000001</v>
      </c>
      <c r="AH176" s="182">
        <f>'WORKING WHOLESALE GRID'!AB180-('WORKING WHOLESALE GRID'!AB180*'READ THIS FIRST'!$F$3)</f>
        <v>1.7550000000000003</v>
      </c>
      <c r="AI176" s="182">
        <f>'WORKING WHOLESALE GRID'!AC180-('WORKING WHOLESALE GRID'!AC180*'READ THIS FIRST'!$F$3)</f>
        <v>1.9949999999999999</v>
      </c>
      <c r="AJ176" s="182">
        <f>'WORKING WHOLESALE GRID'!AD180-('WORKING WHOLESALE GRID'!AD180*'READ THIS FIRST'!$F$3)</f>
        <v>1.0950000000000002</v>
      </c>
      <c r="AK176" s="182">
        <f>'WORKING WHOLESALE GRID'!AE180-('WORKING WHOLESALE GRID'!AE180*'READ THIS FIRST'!$F$3)</f>
        <v>1.2750000000000001</v>
      </c>
      <c r="AL176" s="182">
        <f>'WORKING WHOLESALE GRID'!AF180-('WORKING WHOLESALE GRID'!AF180*'READ THIS FIRST'!$F$3)</f>
        <v>1.5150000000000001</v>
      </c>
      <c r="AM176" s="182">
        <f>'WORKING WHOLESALE GRID'!AG180-('WORKING WHOLESALE GRID'!AG180*'READ THIS FIRST'!$F$3)</f>
        <v>1.7550000000000003</v>
      </c>
      <c r="AN176" s="182">
        <f>'WORKING WHOLESALE GRID'!AH180-('WORKING WHOLESALE GRID'!AH180*'READ THIS FIRST'!$F$3)</f>
        <v>1.9949999999999999</v>
      </c>
      <c r="AO176" s="182">
        <f>'WORKING WHOLESALE GRID'!AI180-('WORKING WHOLESALE GRID'!AI180*'READ THIS FIRST'!$F$3)</f>
        <v>2.2350000000000003</v>
      </c>
      <c r="AP176" s="182">
        <f>'WORKING WHOLESALE GRID'!AJ180-('WORKING WHOLESALE GRID'!AJ180*'READ THIS FIRST'!$F$3)</f>
        <v>1.2750000000000001</v>
      </c>
      <c r="AQ176" s="182">
        <f>'WORKING WHOLESALE GRID'!AK180-('WORKING WHOLESALE GRID'!AK180*'READ THIS FIRST'!$F$3)</f>
        <v>1.5150000000000001</v>
      </c>
      <c r="AR176" s="182">
        <f>'WORKING WHOLESALE GRID'!AL180-('WORKING WHOLESALE GRID'!AL180*'READ THIS FIRST'!$F$3)</f>
        <v>1.7550000000000003</v>
      </c>
      <c r="AS176" s="182">
        <f>'WORKING WHOLESALE GRID'!AM180-('WORKING WHOLESALE GRID'!AM180*'READ THIS FIRST'!$F$3)</f>
        <v>1.9949999999999999</v>
      </c>
      <c r="AT176" s="182">
        <f>'WORKING WHOLESALE GRID'!AN180-('WORKING WHOLESALE GRID'!AN180*'READ THIS FIRST'!$F$3)</f>
        <v>2.2350000000000003</v>
      </c>
      <c r="AU176" s="182">
        <f>'WORKING WHOLESALE GRID'!AO180-('WORKING WHOLESALE GRID'!AO180*'READ THIS FIRST'!$F$3)</f>
        <v>2.4749999999999996</v>
      </c>
      <c r="AV176" s="182"/>
      <c r="AW176" s="182"/>
      <c r="AX176" s="177"/>
      <c r="AY176" s="177"/>
      <c r="AZ176" s="177"/>
    </row>
    <row r="177" spans="3:52" hidden="1" x14ac:dyDescent="0.35">
      <c r="C177" s="684"/>
      <c r="D177" s="178">
        <v>500</v>
      </c>
      <c r="E177" s="177">
        <v>0</v>
      </c>
      <c r="F177" s="177">
        <v>0</v>
      </c>
      <c r="G177" s="177">
        <v>0</v>
      </c>
      <c r="H177" s="177">
        <v>0</v>
      </c>
      <c r="I177" s="177">
        <v>0</v>
      </c>
      <c r="J177" s="177"/>
      <c r="K177" s="177">
        <v>0</v>
      </c>
      <c r="L177" s="182">
        <f>'WORKING WHOLESALE GRID'!F181-('WORKING WHOLESALE GRID'!F181*'READ THIS FIRST'!$F$3)</f>
        <v>0.6</v>
      </c>
      <c r="M177" s="182">
        <f>'WORKING WHOLESALE GRID'!G181-('WORKING WHOLESALE GRID'!G181*'READ THIS FIRST'!$F$3)</f>
        <v>0.75</v>
      </c>
      <c r="N177" s="182">
        <f>'WORKING WHOLESALE GRID'!H181-('WORKING WHOLESALE GRID'!H181*'READ THIS FIRST'!$F$3)</f>
        <v>0.9</v>
      </c>
      <c r="O177" s="182">
        <f>'WORKING WHOLESALE GRID'!I181-('WORKING WHOLESALE GRID'!I181*'READ THIS FIRST'!$F$3)</f>
        <v>1.1000000000000001</v>
      </c>
      <c r="P177" s="182">
        <f>'WORKING WHOLESALE GRID'!J181-('WORKING WHOLESALE GRID'!J181*'READ THIS FIRST'!$F$3)</f>
        <v>1.3</v>
      </c>
      <c r="Q177" s="182">
        <f>'WORKING WHOLESALE GRID'!K181-('WORKING WHOLESALE GRID'!K181*'READ THIS FIRST'!$F$3)</f>
        <v>1.5</v>
      </c>
      <c r="R177" s="182">
        <f>'WORKING WHOLESALE GRID'!L181-('WORKING WHOLESALE GRID'!L181*'READ THIS FIRST'!$F$3)</f>
        <v>0.75</v>
      </c>
      <c r="S177" s="182">
        <f>'WORKING WHOLESALE GRID'!M181-('WORKING WHOLESALE GRID'!M181*'READ THIS FIRST'!$F$3)</f>
        <v>0.9</v>
      </c>
      <c r="T177" s="182">
        <f>'WORKING WHOLESALE GRID'!N181-('WORKING WHOLESALE GRID'!N181*'READ THIS FIRST'!$F$3)</f>
        <v>1.1000000000000001</v>
      </c>
      <c r="U177" s="182">
        <f>'WORKING WHOLESALE GRID'!O181-('WORKING WHOLESALE GRID'!O181*'READ THIS FIRST'!$F$3)</f>
        <v>1.3</v>
      </c>
      <c r="V177" s="182">
        <f>'WORKING WHOLESALE GRID'!P181-('WORKING WHOLESALE GRID'!P181*'READ THIS FIRST'!$F$3)</f>
        <v>1.5</v>
      </c>
      <c r="W177" s="182">
        <f>'WORKING WHOLESALE GRID'!Q181-('WORKING WHOLESALE GRID'!Q181*'READ THIS FIRST'!$F$3)</f>
        <v>1.7000000000000002</v>
      </c>
      <c r="X177" s="182">
        <f>'WORKING WHOLESALE GRID'!R181-('WORKING WHOLESALE GRID'!R181*'READ THIS FIRST'!$F$3)</f>
        <v>0.9</v>
      </c>
      <c r="Y177" s="182">
        <f>'WORKING WHOLESALE GRID'!S181-('WORKING WHOLESALE GRID'!S181*'READ THIS FIRST'!$F$3)</f>
        <v>1.1000000000000001</v>
      </c>
      <c r="Z177" s="182">
        <f>'WORKING WHOLESALE GRID'!T181-('WORKING WHOLESALE GRID'!T181*'READ THIS FIRST'!$F$3)</f>
        <v>1.3</v>
      </c>
      <c r="AA177" s="182">
        <f>'WORKING WHOLESALE GRID'!U181-('WORKING WHOLESALE GRID'!U181*'READ THIS FIRST'!$F$3)</f>
        <v>1.5</v>
      </c>
      <c r="AB177" s="182">
        <f>'WORKING WHOLESALE GRID'!V181-('WORKING WHOLESALE GRID'!V181*'READ THIS FIRST'!$F$3)</f>
        <v>1.7000000000000002</v>
      </c>
      <c r="AC177" s="182">
        <f>'WORKING WHOLESALE GRID'!W181-('WORKING WHOLESALE GRID'!W181*'READ THIS FIRST'!$F$3)</f>
        <v>1.9</v>
      </c>
      <c r="AD177" s="182">
        <f>'WORKING WHOLESALE GRID'!X181-('WORKING WHOLESALE GRID'!X181*'READ THIS FIRST'!$F$3)</f>
        <v>0.79999999999999993</v>
      </c>
      <c r="AE177" s="182">
        <f>'WORKING WHOLESALE GRID'!Y181-('WORKING WHOLESALE GRID'!Y181*'READ THIS FIRST'!$F$3)</f>
        <v>1.02</v>
      </c>
      <c r="AF177" s="182">
        <f>'WORKING WHOLESALE GRID'!Z181-('WORKING WHOLESALE GRID'!Z181*'READ THIS FIRST'!$F$3)</f>
        <v>1.2000000000000002</v>
      </c>
      <c r="AG177" s="182">
        <f>'WORKING WHOLESALE GRID'!AA181-('WORKING WHOLESALE GRID'!AA181*'READ THIS FIRST'!$F$3)</f>
        <v>1.44</v>
      </c>
      <c r="AH177" s="182">
        <f>'WORKING WHOLESALE GRID'!AB181-('WORKING WHOLESALE GRID'!AB181*'READ THIS FIRST'!$F$3)</f>
        <v>1.6800000000000002</v>
      </c>
      <c r="AI177" s="182">
        <f>'WORKING WHOLESALE GRID'!AC181-('WORKING WHOLESALE GRID'!AC181*'READ THIS FIRST'!$F$3)</f>
        <v>1.92</v>
      </c>
      <c r="AJ177" s="182">
        <f>'WORKING WHOLESALE GRID'!AD181-('WORKING WHOLESALE GRID'!AD181*'READ THIS FIRST'!$F$3)</f>
        <v>1.02</v>
      </c>
      <c r="AK177" s="182">
        <f>'WORKING WHOLESALE GRID'!AE181-('WORKING WHOLESALE GRID'!AE181*'READ THIS FIRST'!$F$3)</f>
        <v>1.2000000000000002</v>
      </c>
      <c r="AL177" s="182">
        <f>'WORKING WHOLESALE GRID'!AF181-('WORKING WHOLESALE GRID'!AF181*'READ THIS FIRST'!$F$3)</f>
        <v>1.44</v>
      </c>
      <c r="AM177" s="182">
        <f>'WORKING WHOLESALE GRID'!AG181-('WORKING WHOLESALE GRID'!AG181*'READ THIS FIRST'!$F$3)</f>
        <v>1.6800000000000002</v>
      </c>
      <c r="AN177" s="182">
        <f>'WORKING WHOLESALE GRID'!AH181-('WORKING WHOLESALE GRID'!AH181*'READ THIS FIRST'!$F$3)</f>
        <v>1.92</v>
      </c>
      <c r="AO177" s="182">
        <f>'WORKING WHOLESALE GRID'!AI181-('WORKING WHOLESALE GRID'!AI181*'READ THIS FIRST'!$F$3)</f>
        <v>2.16</v>
      </c>
      <c r="AP177" s="182">
        <f>'WORKING WHOLESALE GRID'!AJ181-('WORKING WHOLESALE GRID'!AJ181*'READ THIS FIRST'!$F$3)</f>
        <v>1.2000000000000002</v>
      </c>
      <c r="AQ177" s="182">
        <f>'WORKING WHOLESALE GRID'!AK181-('WORKING WHOLESALE GRID'!AK181*'READ THIS FIRST'!$F$3)</f>
        <v>1.44</v>
      </c>
      <c r="AR177" s="182">
        <f>'WORKING WHOLESALE GRID'!AL181-('WORKING WHOLESALE GRID'!AL181*'READ THIS FIRST'!$F$3)</f>
        <v>1.6800000000000002</v>
      </c>
      <c r="AS177" s="182">
        <f>'WORKING WHOLESALE GRID'!AM181-('WORKING WHOLESALE GRID'!AM181*'READ THIS FIRST'!$F$3)</f>
        <v>1.92</v>
      </c>
      <c r="AT177" s="182">
        <f>'WORKING WHOLESALE GRID'!AN181-('WORKING WHOLESALE GRID'!AN181*'READ THIS FIRST'!$F$3)</f>
        <v>2.16</v>
      </c>
      <c r="AU177" s="182">
        <f>'WORKING WHOLESALE GRID'!AO181-('WORKING WHOLESALE GRID'!AO181*'READ THIS FIRST'!$F$3)</f>
        <v>2.4</v>
      </c>
      <c r="AV177" s="182"/>
      <c r="AW177" s="182"/>
      <c r="AX177" s="177"/>
      <c r="AY177" s="177"/>
      <c r="AZ177" s="177"/>
    </row>
    <row r="178" spans="3:52" hidden="1" x14ac:dyDescent="0.35">
      <c r="C178" s="684"/>
      <c r="D178" s="178">
        <v>1000</v>
      </c>
      <c r="E178" s="177">
        <v>0</v>
      </c>
      <c r="F178" s="177">
        <v>0</v>
      </c>
      <c r="G178" s="177">
        <v>0</v>
      </c>
      <c r="H178" s="177">
        <v>0</v>
      </c>
      <c r="I178" s="177">
        <v>0</v>
      </c>
      <c r="J178" s="177"/>
      <c r="K178" s="177">
        <v>0</v>
      </c>
      <c r="L178" s="182">
        <f>'WORKING WHOLESALE GRID'!F182-('WORKING WHOLESALE GRID'!F182*'READ THIS FIRST'!$F$3)</f>
        <v>0.55000000000000004</v>
      </c>
      <c r="M178" s="182">
        <f>'WORKING WHOLESALE GRID'!G182-('WORKING WHOLESALE GRID'!G182*'READ THIS FIRST'!$F$3)</f>
        <v>0.70000000000000018</v>
      </c>
      <c r="N178" s="182">
        <f>'WORKING WHOLESALE GRID'!H182-('WORKING WHOLESALE GRID'!H182*'READ THIS FIRST'!$F$3)</f>
        <v>0.85000000000000009</v>
      </c>
      <c r="O178" s="182">
        <f>'WORKING WHOLESALE GRID'!I182-('WORKING WHOLESALE GRID'!I182*'READ THIS FIRST'!$F$3)</f>
        <v>1.05</v>
      </c>
      <c r="P178" s="182">
        <f>'WORKING WHOLESALE GRID'!J182-('WORKING WHOLESALE GRID'!J182*'READ THIS FIRST'!$F$3)</f>
        <v>1.25</v>
      </c>
      <c r="Q178" s="182">
        <f>'WORKING WHOLESALE GRID'!K182-('WORKING WHOLESALE GRID'!K182*'READ THIS FIRST'!$F$3)</f>
        <v>1.4500000000000002</v>
      </c>
      <c r="R178" s="182">
        <f>'WORKING WHOLESALE GRID'!L182-('WORKING WHOLESALE GRID'!L182*'READ THIS FIRST'!$F$3)</f>
        <v>0.70000000000000018</v>
      </c>
      <c r="S178" s="182">
        <f>'WORKING WHOLESALE GRID'!M182-('WORKING WHOLESALE GRID'!M182*'READ THIS FIRST'!$F$3)</f>
        <v>0.85000000000000009</v>
      </c>
      <c r="T178" s="182">
        <f>'WORKING WHOLESALE GRID'!N182-('WORKING WHOLESALE GRID'!N182*'READ THIS FIRST'!$F$3)</f>
        <v>1.05</v>
      </c>
      <c r="U178" s="182">
        <f>'WORKING WHOLESALE GRID'!O182-('WORKING WHOLESALE GRID'!O182*'READ THIS FIRST'!$F$3)</f>
        <v>1.25</v>
      </c>
      <c r="V178" s="182">
        <f>'WORKING WHOLESALE GRID'!P182-('WORKING WHOLESALE GRID'!P182*'READ THIS FIRST'!$F$3)</f>
        <v>1.4500000000000002</v>
      </c>
      <c r="W178" s="182">
        <f>'WORKING WHOLESALE GRID'!Q182-('WORKING WHOLESALE GRID'!Q182*'READ THIS FIRST'!$F$3)</f>
        <v>1.65</v>
      </c>
      <c r="X178" s="182">
        <f>'WORKING WHOLESALE GRID'!R182-('WORKING WHOLESALE GRID'!R182*'READ THIS FIRST'!$F$3)</f>
        <v>0.85000000000000009</v>
      </c>
      <c r="Y178" s="182">
        <f>'WORKING WHOLESALE GRID'!S182-('WORKING WHOLESALE GRID'!S182*'READ THIS FIRST'!$F$3)</f>
        <v>1.05</v>
      </c>
      <c r="Z178" s="182">
        <f>'WORKING WHOLESALE GRID'!T182-('WORKING WHOLESALE GRID'!T182*'READ THIS FIRST'!$F$3)</f>
        <v>1.25</v>
      </c>
      <c r="AA178" s="182">
        <f>'WORKING WHOLESALE GRID'!U182-('WORKING WHOLESALE GRID'!U182*'READ THIS FIRST'!$F$3)</f>
        <v>1.4500000000000002</v>
      </c>
      <c r="AB178" s="182">
        <f>'WORKING WHOLESALE GRID'!V182-('WORKING WHOLESALE GRID'!V182*'READ THIS FIRST'!$F$3)</f>
        <v>1.65</v>
      </c>
      <c r="AC178" s="182">
        <f>'WORKING WHOLESALE GRID'!W182-('WORKING WHOLESALE GRID'!W182*'READ THIS FIRST'!$F$3)</f>
        <v>1.8499999999999999</v>
      </c>
      <c r="AD178" s="182">
        <f>'WORKING WHOLESALE GRID'!X182-('WORKING WHOLESALE GRID'!X182*'READ THIS FIRST'!$F$3)</f>
        <v>0.73</v>
      </c>
      <c r="AE178" s="182">
        <f>'WORKING WHOLESALE GRID'!Y182-('WORKING WHOLESALE GRID'!Y182*'READ THIS FIRST'!$F$3)</f>
        <v>0.94499999999999995</v>
      </c>
      <c r="AF178" s="182">
        <f>'WORKING WHOLESALE GRID'!Z182-('WORKING WHOLESALE GRID'!Z182*'READ THIS FIRST'!$F$3)</f>
        <v>1.125</v>
      </c>
      <c r="AG178" s="182">
        <f>'WORKING WHOLESALE GRID'!AA182-('WORKING WHOLESALE GRID'!AA182*'READ THIS FIRST'!$F$3)</f>
        <v>1.3650000000000002</v>
      </c>
      <c r="AH178" s="182">
        <f>'WORKING WHOLESALE GRID'!AB182-('WORKING WHOLESALE GRID'!AB182*'READ THIS FIRST'!$F$3)</f>
        <v>1.605</v>
      </c>
      <c r="AI178" s="182">
        <f>'WORKING WHOLESALE GRID'!AC182-('WORKING WHOLESALE GRID'!AC182*'READ THIS FIRST'!$F$3)</f>
        <v>1.8449999999999998</v>
      </c>
      <c r="AJ178" s="182">
        <f>'WORKING WHOLESALE GRID'!AD182-('WORKING WHOLESALE GRID'!AD182*'READ THIS FIRST'!$F$3)</f>
        <v>0.94499999999999995</v>
      </c>
      <c r="AK178" s="182">
        <f>'WORKING WHOLESALE GRID'!AE182-('WORKING WHOLESALE GRID'!AE182*'READ THIS FIRST'!$F$3)</f>
        <v>1.125</v>
      </c>
      <c r="AL178" s="182">
        <f>'WORKING WHOLESALE GRID'!AF182-('WORKING WHOLESALE GRID'!AF182*'READ THIS FIRST'!$F$3)</f>
        <v>1.3650000000000002</v>
      </c>
      <c r="AM178" s="182">
        <f>'WORKING WHOLESALE GRID'!AG182-('WORKING WHOLESALE GRID'!AG182*'READ THIS FIRST'!$F$3)</f>
        <v>1.605</v>
      </c>
      <c r="AN178" s="182">
        <f>'WORKING WHOLESALE GRID'!AH182-('WORKING WHOLESALE GRID'!AH182*'READ THIS FIRST'!$F$3)</f>
        <v>1.8449999999999998</v>
      </c>
      <c r="AO178" s="182">
        <f>'WORKING WHOLESALE GRID'!AI182-('WORKING WHOLESALE GRID'!AI182*'READ THIS FIRST'!$F$3)</f>
        <v>2.085</v>
      </c>
      <c r="AP178" s="182">
        <f>'WORKING WHOLESALE GRID'!AJ182-('WORKING WHOLESALE GRID'!AJ182*'READ THIS FIRST'!$F$3)</f>
        <v>1.125</v>
      </c>
      <c r="AQ178" s="182">
        <f>'WORKING WHOLESALE GRID'!AK182-('WORKING WHOLESALE GRID'!AK182*'READ THIS FIRST'!$F$3)</f>
        <v>1.3650000000000002</v>
      </c>
      <c r="AR178" s="182">
        <f>'WORKING WHOLESALE GRID'!AL182-('WORKING WHOLESALE GRID'!AL182*'READ THIS FIRST'!$F$3)</f>
        <v>1.605</v>
      </c>
      <c r="AS178" s="182">
        <f>'WORKING WHOLESALE GRID'!AM182-('WORKING WHOLESALE GRID'!AM182*'READ THIS FIRST'!$F$3)</f>
        <v>1.8449999999999998</v>
      </c>
      <c r="AT178" s="182">
        <f>'WORKING WHOLESALE GRID'!AN182-('WORKING WHOLESALE GRID'!AN182*'READ THIS FIRST'!$F$3)</f>
        <v>2.085</v>
      </c>
      <c r="AU178" s="182">
        <f>'WORKING WHOLESALE GRID'!AO182-('WORKING WHOLESALE GRID'!AO182*'READ THIS FIRST'!$F$3)</f>
        <v>2.3249999999999993</v>
      </c>
      <c r="AV178" s="182"/>
      <c r="AW178" s="182"/>
      <c r="AX178" s="177"/>
      <c r="AY178" s="177"/>
      <c r="AZ178" s="177"/>
    </row>
    <row r="179" spans="3:52" hidden="1" x14ac:dyDescent="0.35">
      <c r="C179" s="684"/>
      <c r="D179" s="178">
        <v>5000</v>
      </c>
      <c r="E179" s="177">
        <v>0</v>
      </c>
      <c r="F179" s="177">
        <v>0</v>
      </c>
      <c r="G179" s="177">
        <v>0</v>
      </c>
      <c r="H179" s="177">
        <v>0</v>
      </c>
      <c r="I179" s="177">
        <v>0</v>
      </c>
      <c r="J179" s="177"/>
      <c r="K179" s="177">
        <v>0</v>
      </c>
      <c r="L179" s="182">
        <f>'WORKING WHOLESALE GRID'!F183-('WORKING WHOLESALE GRID'!F183*'READ THIS FIRST'!$F$3)</f>
        <v>0.5</v>
      </c>
      <c r="M179" s="182">
        <f>'WORKING WHOLESALE GRID'!G183-('WORKING WHOLESALE GRID'!G183*'READ THIS FIRST'!$F$3)</f>
        <v>0.65</v>
      </c>
      <c r="N179" s="182">
        <f>'WORKING WHOLESALE GRID'!H183-('WORKING WHOLESALE GRID'!H183*'READ THIS FIRST'!$F$3)</f>
        <v>0.8</v>
      </c>
      <c r="O179" s="182">
        <f>'WORKING WHOLESALE GRID'!I183-('WORKING WHOLESALE GRID'!I183*'READ THIS FIRST'!$F$3)</f>
        <v>1</v>
      </c>
      <c r="P179" s="182">
        <f>'WORKING WHOLESALE GRID'!J183-('WORKING WHOLESALE GRID'!J183*'READ THIS FIRST'!$F$3)</f>
        <v>1.2</v>
      </c>
      <c r="Q179" s="182">
        <f>'WORKING WHOLESALE GRID'!K183-('WORKING WHOLESALE GRID'!K183*'READ THIS FIRST'!$F$3)</f>
        <v>1.4</v>
      </c>
      <c r="R179" s="182">
        <f>'WORKING WHOLESALE GRID'!L183-('WORKING WHOLESALE GRID'!L183*'READ THIS FIRST'!$F$3)</f>
        <v>0.65</v>
      </c>
      <c r="S179" s="182">
        <f>'WORKING WHOLESALE GRID'!M183-('WORKING WHOLESALE GRID'!M183*'READ THIS FIRST'!$F$3)</f>
        <v>0.8</v>
      </c>
      <c r="T179" s="182">
        <f>'WORKING WHOLESALE GRID'!N183-('WORKING WHOLESALE GRID'!N183*'READ THIS FIRST'!$F$3)</f>
        <v>1</v>
      </c>
      <c r="U179" s="182">
        <f>'WORKING WHOLESALE GRID'!O183-('WORKING WHOLESALE GRID'!O183*'READ THIS FIRST'!$F$3)</f>
        <v>1.2</v>
      </c>
      <c r="V179" s="182">
        <f>'WORKING WHOLESALE GRID'!P183-('WORKING WHOLESALE GRID'!P183*'READ THIS FIRST'!$F$3)</f>
        <v>1.4</v>
      </c>
      <c r="W179" s="182">
        <f>'WORKING WHOLESALE GRID'!Q183-('WORKING WHOLESALE GRID'!Q183*'READ THIS FIRST'!$F$3)</f>
        <v>1.5999999999999999</v>
      </c>
      <c r="X179" s="182">
        <f>'WORKING WHOLESALE GRID'!R183-('WORKING WHOLESALE GRID'!R183*'READ THIS FIRST'!$F$3)</f>
        <v>0.8</v>
      </c>
      <c r="Y179" s="182">
        <f>'WORKING WHOLESALE GRID'!S183-('WORKING WHOLESALE GRID'!S183*'READ THIS FIRST'!$F$3)</f>
        <v>1</v>
      </c>
      <c r="Z179" s="182">
        <f>'WORKING WHOLESALE GRID'!T183-('WORKING WHOLESALE GRID'!T183*'READ THIS FIRST'!$F$3)</f>
        <v>1.2</v>
      </c>
      <c r="AA179" s="182">
        <f>'WORKING WHOLESALE GRID'!U183-('WORKING WHOLESALE GRID'!U183*'READ THIS FIRST'!$F$3)</f>
        <v>1.4</v>
      </c>
      <c r="AB179" s="182">
        <f>'WORKING WHOLESALE GRID'!V183-('WORKING WHOLESALE GRID'!V183*'READ THIS FIRST'!$F$3)</f>
        <v>1.5999999999999999</v>
      </c>
      <c r="AC179" s="182">
        <f>'WORKING WHOLESALE GRID'!W183-('WORKING WHOLESALE GRID'!W183*'READ THIS FIRST'!$F$3)</f>
        <v>1.7999999999999998</v>
      </c>
      <c r="AD179" s="182">
        <f>'WORKING WHOLESALE GRID'!X183-('WORKING WHOLESALE GRID'!X183*'READ THIS FIRST'!$F$3)</f>
        <v>0.65999999999999992</v>
      </c>
      <c r="AE179" s="182">
        <f>'WORKING WHOLESALE GRID'!Y183-('WORKING WHOLESALE GRID'!Y183*'READ THIS FIRST'!$F$3)</f>
        <v>0.87</v>
      </c>
      <c r="AF179" s="182">
        <f>'WORKING WHOLESALE GRID'!Z183-('WORKING WHOLESALE GRID'!Z183*'READ THIS FIRST'!$F$3)</f>
        <v>1.05</v>
      </c>
      <c r="AG179" s="182">
        <f>'WORKING WHOLESALE GRID'!AA183-('WORKING WHOLESALE GRID'!AA183*'READ THIS FIRST'!$F$3)</f>
        <v>1.29</v>
      </c>
      <c r="AH179" s="182">
        <f>'WORKING WHOLESALE GRID'!AB183-('WORKING WHOLESALE GRID'!AB183*'READ THIS FIRST'!$F$3)</f>
        <v>1.5300000000000002</v>
      </c>
      <c r="AI179" s="182">
        <f>'WORKING WHOLESALE GRID'!AC183-('WORKING WHOLESALE GRID'!AC183*'READ THIS FIRST'!$F$3)</f>
        <v>1.77</v>
      </c>
      <c r="AJ179" s="182">
        <f>'WORKING WHOLESALE GRID'!AD183-('WORKING WHOLESALE GRID'!AD183*'READ THIS FIRST'!$F$3)</f>
        <v>0.87</v>
      </c>
      <c r="AK179" s="182">
        <f>'WORKING WHOLESALE GRID'!AE183-('WORKING WHOLESALE GRID'!AE183*'READ THIS FIRST'!$F$3)</f>
        <v>1.05</v>
      </c>
      <c r="AL179" s="182">
        <f>'WORKING WHOLESALE GRID'!AF183-('WORKING WHOLESALE GRID'!AF183*'READ THIS FIRST'!$F$3)</f>
        <v>1.29</v>
      </c>
      <c r="AM179" s="182">
        <f>'WORKING WHOLESALE GRID'!AG183-('WORKING WHOLESALE GRID'!AG183*'READ THIS FIRST'!$F$3)</f>
        <v>1.5300000000000002</v>
      </c>
      <c r="AN179" s="182">
        <f>'WORKING WHOLESALE GRID'!AH183-('WORKING WHOLESALE GRID'!AH183*'READ THIS FIRST'!$F$3)</f>
        <v>1.77</v>
      </c>
      <c r="AO179" s="182">
        <f>'WORKING WHOLESALE GRID'!AI183-('WORKING WHOLESALE GRID'!AI183*'READ THIS FIRST'!$F$3)</f>
        <v>2.0099999999999998</v>
      </c>
      <c r="AP179" s="182">
        <f>'WORKING WHOLESALE GRID'!AJ183-('WORKING WHOLESALE GRID'!AJ183*'READ THIS FIRST'!$F$3)</f>
        <v>1.05</v>
      </c>
      <c r="AQ179" s="182">
        <f>'WORKING WHOLESALE GRID'!AK183-('WORKING WHOLESALE GRID'!AK183*'READ THIS FIRST'!$F$3)</f>
        <v>1.29</v>
      </c>
      <c r="AR179" s="182">
        <f>'WORKING WHOLESALE GRID'!AL183-('WORKING WHOLESALE GRID'!AL183*'READ THIS FIRST'!$F$3)</f>
        <v>1.5300000000000002</v>
      </c>
      <c r="AS179" s="182">
        <f>'WORKING WHOLESALE GRID'!AM183-('WORKING WHOLESALE GRID'!AM183*'READ THIS FIRST'!$F$3)</f>
        <v>1.77</v>
      </c>
      <c r="AT179" s="182">
        <f>'WORKING WHOLESALE GRID'!AN183-('WORKING WHOLESALE GRID'!AN183*'READ THIS FIRST'!$F$3)</f>
        <v>2.0099999999999998</v>
      </c>
      <c r="AU179" s="182">
        <f>'WORKING WHOLESALE GRID'!AO183-('WORKING WHOLESALE GRID'!AO183*'READ THIS FIRST'!$F$3)</f>
        <v>2.2499999999999996</v>
      </c>
      <c r="AV179" s="182"/>
      <c r="AW179" s="182"/>
      <c r="AX179" s="177"/>
      <c r="AY179" s="177"/>
      <c r="AZ179" s="177"/>
    </row>
    <row r="180" spans="3:52" hidden="1" x14ac:dyDescent="0.35">
      <c r="C180" s="684"/>
      <c r="D180" s="178">
        <v>10000</v>
      </c>
      <c r="E180" s="177">
        <v>0</v>
      </c>
      <c r="F180" s="177">
        <v>0</v>
      </c>
      <c r="G180" s="177">
        <v>0</v>
      </c>
      <c r="H180" s="177">
        <v>0</v>
      </c>
      <c r="I180" s="177">
        <v>0</v>
      </c>
      <c r="J180" s="177"/>
      <c r="K180" s="177">
        <v>0</v>
      </c>
      <c r="L180" s="182">
        <f>'WORKING WHOLESALE GRID'!F184-('WORKING WHOLESALE GRID'!F184*'READ THIS FIRST'!$F$3)</f>
        <v>0.48</v>
      </c>
      <c r="M180" s="182">
        <f>'WORKING WHOLESALE GRID'!G184-('WORKING WHOLESALE GRID'!G184*'READ THIS FIRST'!$F$3)</f>
        <v>0.63</v>
      </c>
      <c r="N180" s="182">
        <f>'WORKING WHOLESALE GRID'!H184-('WORKING WHOLESALE GRID'!H184*'READ THIS FIRST'!$F$3)</f>
        <v>0.78</v>
      </c>
      <c r="O180" s="182">
        <f>'WORKING WHOLESALE GRID'!I184-('WORKING WHOLESALE GRID'!I184*'READ THIS FIRST'!$F$3)</f>
        <v>0.98</v>
      </c>
      <c r="P180" s="182">
        <f>'WORKING WHOLESALE GRID'!J184-('WORKING WHOLESALE GRID'!J184*'READ THIS FIRST'!$F$3)</f>
        <v>1.18</v>
      </c>
      <c r="Q180" s="182">
        <f>'WORKING WHOLESALE GRID'!K184-('WORKING WHOLESALE GRID'!K184*'READ THIS FIRST'!$F$3)</f>
        <v>1.38</v>
      </c>
      <c r="R180" s="182">
        <f>'WORKING WHOLESALE GRID'!L184-('WORKING WHOLESALE GRID'!L184*'READ THIS FIRST'!$F$3)</f>
        <v>0.63</v>
      </c>
      <c r="S180" s="182">
        <f>'WORKING WHOLESALE GRID'!M184-('WORKING WHOLESALE GRID'!M184*'READ THIS FIRST'!$F$3)</f>
        <v>0.78</v>
      </c>
      <c r="T180" s="182">
        <f>'WORKING WHOLESALE GRID'!N184-('WORKING WHOLESALE GRID'!N184*'READ THIS FIRST'!$F$3)</f>
        <v>0.98</v>
      </c>
      <c r="U180" s="182">
        <f>'WORKING WHOLESALE GRID'!O184-('WORKING WHOLESALE GRID'!O184*'READ THIS FIRST'!$F$3)</f>
        <v>1.18</v>
      </c>
      <c r="V180" s="182">
        <f>'WORKING WHOLESALE GRID'!P184-('WORKING WHOLESALE GRID'!P184*'READ THIS FIRST'!$F$3)</f>
        <v>1.38</v>
      </c>
      <c r="W180" s="182">
        <f>'WORKING WHOLESALE GRID'!Q184-('WORKING WHOLESALE GRID'!Q184*'READ THIS FIRST'!$F$3)</f>
        <v>1.58</v>
      </c>
      <c r="X180" s="182">
        <f>'WORKING WHOLESALE GRID'!R184-('WORKING WHOLESALE GRID'!R184*'READ THIS FIRST'!$F$3)</f>
        <v>0.78</v>
      </c>
      <c r="Y180" s="182">
        <f>'WORKING WHOLESALE GRID'!S184-('WORKING WHOLESALE GRID'!S184*'READ THIS FIRST'!$F$3)</f>
        <v>0.98</v>
      </c>
      <c r="Z180" s="182">
        <f>'WORKING WHOLESALE GRID'!T184-('WORKING WHOLESALE GRID'!T184*'READ THIS FIRST'!$F$3)</f>
        <v>1.18</v>
      </c>
      <c r="AA180" s="182">
        <f>'WORKING WHOLESALE GRID'!U184-('WORKING WHOLESALE GRID'!U184*'READ THIS FIRST'!$F$3)</f>
        <v>1.38</v>
      </c>
      <c r="AB180" s="182">
        <f>'WORKING WHOLESALE GRID'!V184-('WORKING WHOLESALE GRID'!V184*'READ THIS FIRST'!$F$3)</f>
        <v>1.58</v>
      </c>
      <c r="AC180" s="182">
        <f>'WORKING WHOLESALE GRID'!W184-('WORKING WHOLESALE GRID'!W184*'READ THIS FIRST'!$F$3)</f>
        <v>1.7799999999999998</v>
      </c>
      <c r="AD180" s="182">
        <f>'WORKING WHOLESALE GRID'!X184-('WORKING WHOLESALE GRID'!X184*'READ THIS FIRST'!$F$3)</f>
        <v>0.626</v>
      </c>
      <c r="AE180" s="182">
        <f>'WORKING WHOLESALE GRID'!Y184-('WORKING WHOLESALE GRID'!Y184*'READ THIS FIRST'!$F$3)</f>
        <v>0.83099999999999996</v>
      </c>
      <c r="AF180" s="182">
        <f>'WORKING WHOLESALE GRID'!Z184-('WORKING WHOLESALE GRID'!Z184*'READ THIS FIRST'!$F$3)</f>
        <v>1.0109999999999999</v>
      </c>
      <c r="AG180" s="182">
        <f>'WORKING WHOLESALE GRID'!AA184-('WORKING WHOLESALE GRID'!AA184*'READ THIS FIRST'!$F$3)</f>
        <v>1.2509999999999999</v>
      </c>
      <c r="AH180" s="182">
        <f>'WORKING WHOLESALE GRID'!AB184-('WORKING WHOLESALE GRID'!AB184*'READ THIS FIRST'!$F$3)</f>
        <v>1.4909999999999997</v>
      </c>
      <c r="AI180" s="182">
        <f>'WORKING WHOLESALE GRID'!AC184-('WORKING WHOLESALE GRID'!AC184*'READ THIS FIRST'!$F$3)</f>
        <v>1.7309999999999999</v>
      </c>
      <c r="AJ180" s="182">
        <f>'WORKING WHOLESALE GRID'!AD184-('WORKING WHOLESALE GRID'!AD184*'READ THIS FIRST'!$F$3)</f>
        <v>0.83099999999999996</v>
      </c>
      <c r="AK180" s="182">
        <f>'WORKING WHOLESALE GRID'!AE184-('WORKING WHOLESALE GRID'!AE184*'READ THIS FIRST'!$F$3)</f>
        <v>1.0109999999999999</v>
      </c>
      <c r="AL180" s="182">
        <f>'WORKING WHOLESALE GRID'!AF184-('WORKING WHOLESALE GRID'!AF184*'READ THIS FIRST'!$F$3)</f>
        <v>1.2509999999999999</v>
      </c>
      <c r="AM180" s="182">
        <f>'WORKING WHOLESALE GRID'!AG184-('WORKING WHOLESALE GRID'!AG184*'READ THIS FIRST'!$F$3)</f>
        <v>1.4909999999999997</v>
      </c>
      <c r="AN180" s="182">
        <f>'WORKING WHOLESALE GRID'!AH184-('WORKING WHOLESALE GRID'!AH184*'READ THIS FIRST'!$F$3)</f>
        <v>1.7309999999999999</v>
      </c>
      <c r="AO180" s="182">
        <f>'WORKING WHOLESALE GRID'!AI184-('WORKING WHOLESALE GRID'!AI184*'READ THIS FIRST'!$F$3)</f>
        <v>1.9709999999999996</v>
      </c>
      <c r="AP180" s="182">
        <f>'WORKING WHOLESALE GRID'!AJ184-('WORKING WHOLESALE GRID'!AJ184*'READ THIS FIRST'!$F$3)</f>
        <v>1.0109999999999999</v>
      </c>
      <c r="AQ180" s="182">
        <f>'WORKING WHOLESALE GRID'!AK184-('WORKING WHOLESALE GRID'!AK184*'READ THIS FIRST'!$F$3)</f>
        <v>1.2509999999999999</v>
      </c>
      <c r="AR180" s="182">
        <f>'WORKING WHOLESALE GRID'!AL184-('WORKING WHOLESALE GRID'!AL184*'READ THIS FIRST'!$F$3)</f>
        <v>1.4909999999999997</v>
      </c>
      <c r="AS180" s="182">
        <f>'WORKING WHOLESALE GRID'!AM184-('WORKING WHOLESALE GRID'!AM184*'READ THIS FIRST'!$F$3)</f>
        <v>1.7309999999999999</v>
      </c>
      <c r="AT180" s="182">
        <f>'WORKING WHOLESALE GRID'!AN184-('WORKING WHOLESALE GRID'!AN184*'READ THIS FIRST'!$F$3)</f>
        <v>1.9709999999999996</v>
      </c>
      <c r="AU180" s="182">
        <f>'WORKING WHOLESALE GRID'!AO184-('WORKING WHOLESALE GRID'!AO184*'READ THIS FIRST'!$F$3)</f>
        <v>2.2109999999999999</v>
      </c>
      <c r="AV180" s="182"/>
      <c r="AW180" s="182"/>
      <c r="AX180" s="177"/>
      <c r="AY180" s="177"/>
      <c r="AZ180" s="177"/>
    </row>
    <row r="181" spans="3:52" hidden="1" x14ac:dyDescent="0.35">
      <c r="C181" s="684"/>
      <c r="D181" s="178">
        <v>15000</v>
      </c>
      <c r="E181" s="177">
        <v>0</v>
      </c>
      <c r="F181" s="177">
        <v>0</v>
      </c>
      <c r="G181" s="177">
        <v>0</v>
      </c>
      <c r="H181" s="177">
        <v>0</v>
      </c>
      <c r="I181" s="177">
        <v>0</v>
      </c>
      <c r="J181" s="177"/>
      <c r="K181" s="177">
        <v>0</v>
      </c>
      <c r="L181" s="182">
        <f>'WORKING WHOLESALE GRID'!F185-('WORKING WHOLESALE GRID'!F185*'READ THIS FIRST'!$F$3)</f>
        <v>0.46000000000000008</v>
      </c>
      <c r="M181" s="182">
        <f>'WORKING WHOLESALE GRID'!G185-('WORKING WHOLESALE GRID'!G185*'READ THIS FIRST'!$F$3)</f>
        <v>0.6100000000000001</v>
      </c>
      <c r="N181" s="182">
        <f>'WORKING WHOLESALE GRID'!H185-('WORKING WHOLESALE GRID'!H185*'READ THIS FIRST'!$F$3)</f>
        <v>0.76</v>
      </c>
      <c r="O181" s="182">
        <f>'WORKING WHOLESALE GRID'!I185-('WORKING WHOLESALE GRID'!I185*'READ THIS FIRST'!$F$3)</f>
        <v>0.96</v>
      </c>
      <c r="P181" s="182">
        <f>'WORKING WHOLESALE GRID'!J185-('WORKING WHOLESALE GRID'!J185*'READ THIS FIRST'!$F$3)</f>
        <v>1.1599999999999999</v>
      </c>
      <c r="Q181" s="182">
        <f>'WORKING WHOLESALE GRID'!K185-('WORKING WHOLESALE GRID'!K185*'READ THIS FIRST'!$F$3)</f>
        <v>1.3599999999999999</v>
      </c>
      <c r="R181" s="182">
        <f>'WORKING WHOLESALE GRID'!L185-('WORKING WHOLESALE GRID'!L185*'READ THIS FIRST'!$F$3)</f>
        <v>0.6100000000000001</v>
      </c>
      <c r="S181" s="182">
        <f>'WORKING WHOLESALE GRID'!M185-('WORKING WHOLESALE GRID'!M185*'READ THIS FIRST'!$F$3)</f>
        <v>0.76</v>
      </c>
      <c r="T181" s="182">
        <f>'WORKING WHOLESALE GRID'!N185-('WORKING WHOLESALE GRID'!N185*'READ THIS FIRST'!$F$3)</f>
        <v>0.96</v>
      </c>
      <c r="U181" s="182">
        <f>'WORKING WHOLESALE GRID'!O185-('WORKING WHOLESALE GRID'!O185*'READ THIS FIRST'!$F$3)</f>
        <v>1.1599999999999999</v>
      </c>
      <c r="V181" s="182">
        <f>'WORKING WHOLESALE GRID'!P185-('WORKING WHOLESALE GRID'!P185*'READ THIS FIRST'!$F$3)</f>
        <v>1.3599999999999999</v>
      </c>
      <c r="W181" s="182">
        <f>'WORKING WHOLESALE GRID'!Q185-('WORKING WHOLESALE GRID'!Q185*'READ THIS FIRST'!$F$3)</f>
        <v>1.5599999999999996</v>
      </c>
      <c r="X181" s="182">
        <f>'WORKING WHOLESALE GRID'!R185-('WORKING WHOLESALE GRID'!R185*'READ THIS FIRST'!$F$3)</f>
        <v>0.76</v>
      </c>
      <c r="Y181" s="182">
        <f>'WORKING WHOLESALE GRID'!S185-('WORKING WHOLESALE GRID'!S185*'READ THIS FIRST'!$F$3)</f>
        <v>0.96</v>
      </c>
      <c r="Z181" s="182">
        <f>'WORKING WHOLESALE GRID'!T185-('WORKING WHOLESALE GRID'!T185*'READ THIS FIRST'!$F$3)</f>
        <v>1.1599999999999999</v>
      </c>
      <c r="AA181" s="182">
        <f>'WORKING WHOLESALE GRID'!U185-('WORKING WHOLESALE GRID'!U185*'READ THIS FIRST'!$F$3)</f>
        <v>1.3599999999999999</v>
      </c>
      <c r="AB181" s="182">
        <f>'WORKING WHOLESALE GRID'!V185-('WORKING WHOLESALE GRID'!V185*'READ THIS FIRST'!$F$3)</f>
        <v>1.5599999999999996</v>
      </c>
      <c r="AC181" s="182">
        <f>'WORKING WHOLESALE GRID'!W185-('WORKING WHOLESALE GRID'!W185*'READ THIS FIRST'!$F$3)</f>
        <v>1.7599999999999998</v>
      </c>
      <c r="AD181" s="182">
        <f>'WORKING WHOLESALE GRID'!X185-('WORKING WHOLESALE GRID'!X185*'READ THIS FIRST'!$F$3)</f>
        <v>0.59200000000000008</v>
      </c>
      <c r="AE181" s="182">
        <f>'WORKING WHOLESALE GRID'!Y185-('WORKING WHOLESALE GRID'!Y185*'READ THIS FIRST'!$F$3)</f>
        <v>0.79200000000000004</v>
      </c>
      <c r="AF181" s="182">
        <f>'WORKING WHOLESALE GRID'!Z185-('WORKING WHOLESALE GRID'!Z185*'READ THIS FIRST'!$F$3)</f>
        <v>0.97199999999999998</v>
      </c>
      <c r="AG181" s="182">
        <f>'WORKING WHOLESALE GRID'!AA185-('WORKING WHOLESALE GRID'!AA185*'READ THIS FIRST'!$F$3)</f>
        <v>1.212</v>
      </c>
      <c r="AH181" s="182">
        <f>'WORKING WHOLESALE GRID'!AB185-('WORKING WHOLESALE GRID'!AB185*'READ THIS FIRST'!$F$3)</f>
        <v>1.452</v>
      </c>
      <c r="AI181" s="182">
        <f>'WORKING WHOLESALE GRID'!AC185-('WORKING WHOLESALE GRID'!AC185*'READ THIS FIRST'!$F$3)</f>
        <v>1.6920000000000002</v>
      </c>
      <c r="AJ181" s="182">
        <f>'WORKING WHOLESALE GRID'!AD185-('WORKING WHOLESALE GRID'!AD185*'READ THIS FIRST'!$F$3)</f>
        <v>0.79200000000000004</v>
      </c>
      <c r="AK181" s="182">
        <f>'WORKING WHOLESALE GRID'!AE185-('WORKING WHOLESALE GRID'!AE185*'READ THIS FIRST'!$F$3)</f>
        <v>0.97199999999999998</v>
      </c>
      <c r="AL181" s="182">
        <f>'WORKING WHOLESALE GRID'!AF185-('WORKING WHOLESALE GRID'!AF185*'READ THIS FIRST'!$F$3)</f>
        <v>1.212</v>
      </c>
      <c r="AM181" s="182">
        <f>'WORKING WHOLESALE GRID'!AG185-('WORKING WHOLESALE GRID'!AG185*'READ THIS FIRST'!$F$3)</f>
        <v>1.452</v>
      </c>
      <c r="AN181" s="182">
        <f>'WORKING WHOLESALE GRID'!AH185-('WORKING WHOLESALE GRID'!AH185*'READ THIS FIRST'!$F$3)</f>
        <v>1.6920000000000002</v>
      </c>
      <c r="AO181" s="182">
        <f>'WORKING WHOLESALE GRID'!AI185-('WORKING WHOLESALE GRID'!AI185*'READ THIS FIRST'!$F$3)</f>
        <v>1.9319999999999997</v>
      </c>
      <c r="AP181" s="182">
        <f>'WORKING WHOLESALE GRID'!AJ185-('WORKING WHOLESALE GRID'!AJ185*'READ THIS FIRST'!$F$3)</f>
        <v>0.97199999999999998</v>
      </c>
      <c r="AQ181" s="182">
        <f>'WORKING WHOLESALE GRID'!AK185-('WORKING WHOLESALE GRID'!AK185*'READ THIS FIRST'!$F$3)</f>
        <v>1.212</v>
      </c>
      <c r="AR181" s="182">
        <f>'WORKING WHOLESALE GRID'!AL185-('WORKING WHOLESALE GRID'!AL185*'READ THIS FIRST'!$F$3)</f>
        <v>1.452</v>
      </c>
      <c r="AS181" s="182">
        <f>'WORKING WHOLESALE GRID'!AM185-('WORKING WHOLESALE GRID'!AM185*'READ THIS FIRST'!$F$3)</f>
        <v>1.6920000000000002</v>
      </c>
      <c r="AT181" s="182">
        <f>'WORKING WHOLESALE GRID'!AN185-('WORKING WHOLESALE GRID'!AN185*'READ THIS FIRST'!$F$3)</f>
        <v>1.9319999999999997</v>
      </c>
      <c r="AU181" s="182">
        <f>'WORKING WHOLESALE GRID'!AO185-('WORKING WHOLESALE GRID'!AO185*'READ THIS FIRST'!$F$3)</f>
        <v>2.1719999999999997</v>
      </c>
      <c r="AV181" s="182"/>
      <c r="AW181" s="182"/>
      <c r="AX181" s="177"/>
      <c r="AY181" s="177"/>
      <c r="AZ181" s="177"/>
    </row>
    <row r="182" spans="3:52" hidden="1" x14ac:dyDescent="0.35">
      <c r="C182" s="684"/>
      <c r="D182" s="179">
        <v>20000</v>
      </c>
      <c r="E182" s="177">
        <v>0</v>
      </c>
      <c r="F182" s="177">
        <v>0</v>
      </c>
      <c r="G182" s="177">
        <v>0</v>
      </c>
      <c r="H182" s="177">
        <v>0</v>
      </c>
      <c r="I182" s="177">
        <v>0</v>
      </c>
      <c r="J182" s="177"/>
      <c r="K182" s="177">
        <v>0</v>
      </c>
      <c r="L182" s="182">
        <f>'WORKING WHOLESALE GRID'!F186-('WORKING WHOLESALE GRID'!F186*'READ THIS FIRST'!$F$3)</f>
        <v>0.43999999999999995</v>
      </c>
      <c r="M182" s="182">
        <f>'WORKING WHOLESALE GRID'!G186-('WORKING WHOLESALE GRID'!G186*'READ THIS FIRST'!$F$3)</f>
        <v>0.59</v>
      </c>
      <c r="N182" s="182">
        <f>'WORKING WHOLESALE GRID'!H186-('WORKING WHOLESALE GRID'!H186*'READ THIS FIRST'!$F$3)</f>
        <v>0.74</v>
      </c>
      <c r="O182" s="182">
        <f>'WORKING WHOLESALE GRID'!I186-('WORKING WHOLESALE GRID'!I186*'READ THIS FIRST'!$F$3)</f>
        <v>0.94000000000000006</v>
      </c>
      <c r="P182" s="182">
        <f>'WORKING WHOLESALE GRID'!J186-('WORKING WHOLESALE GRID'!J186*'READ THIS FIRST'!$F$3)</f>
        <v>1.1399999999999999</v>
      </c>
      <c r="Q182" s="182">
        <f>'WORKING WHOLESALE GRID'!K186-('WORKING WHOLESALE GRID'!K186*'READ THIS FIRST'!$F$3)</f>
        <v>1.3399999999999999</v>
      </c>
      <c r="R182" s="182">
        <f>'WORKING WHOLESALE GRID'!L186-('WORKING WHOLESALE GRID'!L186*'READ THIS FIRST'!$F$3)</f>
        <v>0.59</v>
      </c>
      <c r="S182" s="182">
        <f>'WORKING WHOLESALE GRID'!M186-('WORKING WHOLESALE GRID'!M186*'READ THIS FIRST'!$F$3)</f>
        <v>0.74</v>
      </c>
      <c r="T182" s="182">
        <f>'WORKING WHOLESALE GRID'!N186-('WORKING WHOLESALE GRID'!N186*'READ THIS FIRST'!$F$3)</f>
        <v>0.94000000000000006</v>
      </c>
      <c r="U182" s="182">
        <f>'WORKING WHOLESALE GRID'!O186-('WORKING WHOLESALE GRID'!O186*'READ THIS FIRST'!$F$3)</f>
        <v>1.1399999999999999</v>
      </c>
      <c r="V182" s="182">
        <f>'WORKING WHOLESALE GRID'!P186-('WORKING WHOLESALE GRID'!P186*'READ THIS FIRST'!$F$3)</f>
        <v>1.3399999999999999</v>
      </c>
      <c r="W182" s="182">
        <f>'WORKING WHOLESALE GRID'!Q186-('WORKING WHOLESALE GRID'!Q186*'READ THIS FIRST'!$F$3)</f>
        <v>1.5399999999999998</v>
      </c>
      <c r="X182" s="182">
        <f>'WORKING WHOLESALE GRID'!R186-('WORKING WHOLESALE GRID'!R186*'READ THIS FIRST'!$F$3)</f>
        <v>0.74</v>
      </c>
      <c r="Y182" s="182">
        <f>'WORKING WHOLESALE GRID'!S186-('WORKING WHOLESALE GRID'!S186*'READ THIS FIRST'!$F$3)</f>
        <v>0.94000000000000006</v>
      </c>
      <c r="Z182" s="182">
        <f>'WORKING WHOLESALE GRID'!T186-('WORKING WHOLESALE GRID'!T186*'READ THIS FIRST'!$F$3)</f>
        <v>1.1399999999999999</v>
      </c>
      <c r="AA182" s="182">
        <f>'WORKING WHOLESALE GRID'!U186-('WORKING WHOLESALE GRID'!U186*'READ THIS FIRST'!$F$3)</f>
        <v>1.3399999999999999</v>
      </c>
      <c r="AB182" s="182">
        <f>'WORKING WHOLESALE GRID'!V186-('WORKING WHOLESALE GRID'!V186*'READ THIS FIRST'!$F$3)</f>
        <v>1.5399999999999998</v>
      </c>
      <c r="AC182" s="182">
        <f>'WORKING WHOLESALE GRID'!W186-('WORKING WHOLESALE GRID'!W186*'READ THIS FIRST'!$F$3)</f>
        <v>1.7399999999999998</v>
      </c>
      <c r="AD182" s="182">
        <f>'WORKING WHOLESALE GRID'!X186-('WORKING WHOLESALE GRID'!X186*'READ THIS FIRST'!$F$3)</f>
        <v>0.55800000000000005</v>
      </c>
      <c r="AE182" s="182">
        <f>'WORKING WHOLESALE GRID'!Y186-('WORKING WHOLESALE GRID'!Y186*'READ THIS FIRST'!$F$3)</f>
        <v>0.753</v>
      </c>
      <c r="AF182" s="182">
        <f>'WORKING WHOLESALE GRID'!Z186-('WORKING WHOLESALE GRID'!Z186*'READ THIS FIRST'!$F$3)</f>
        <v>0.93300000000000005</v>
      </c>
      <c r="AG182" s="182">
        <f>'WORKING WHOLESALE GRID'!AA186-('WORKING WHOLESALE GRID'!AA186*'READ THIS FIRST'!$F$3)</f>
        <v>1.1729999999999998</v>
      </c>
      <c r="AH182" s="182">
        <f>'WORKING WHOLESALE GRID'!AB186-('WORKING WHOLESALE GRID'!AB186*'READ THIS FIRST'!$F$3)</f>
        <v>1.4129999999999998</v>
      </c>
      <c r="AI182" s="182">
        <f>'WORKING WHOLESALE GRID'!AC186-('WORKING WHOLESALE GRID'!AC186*'READ THIS FIRST'!$F$3)</f>
        <v>1.6529999999999996</v>
      </c>
      <c r="AJ182" s="182">
        <f>'WORKING WHOLESALE GRID'!AD186-('WORKING WHOLESALE GRID'!AD186*'READ THIS FIRST'!$F$3)</f>
        <v>0.753</v>
      </c>
      <c r="AK182" s="182">
        <f>'WORKING WHOLESALE GRID'!AE186-('WORKING WHOLESALE GRID'!AE186*'READ THIS FIRST'!$F$3)</f>
        <v>0.93300000000000005</v>
      </c>
      <c r="AL182" s="182">
        <f>'WORKING WHOLESALE GRID'!AF186-('WORKING WHOLESALE GRID'!AF186*'READ THIS FIRST'!$F$3)</f>
        <v>1.1729999999999998</v>
      </c>
      <c r="AM182" s="182">
        <f>'WORKING WHOLESALE GRID'!AG186-('WORKING WHOLESALE GRID'!AG186*'READ THIS FIRST'!$F$3)</f>
        <v>1.4129999999999998</v>
      </c>
      <c r="AN182" s="182">
        <f>'WORKING WHOLESALE GRID'!AH186-('WORKING WHOLESALE GRID'!AH186*'READ THIS FIRST'!$F$3)</f>
        <v>1.6529999999999996</v>
      </c>
      <c r="AO182" s="182">
        <f>'WORKING WHOLESALE GRID'!AI186-('WORKING WHOLESALE GRID'!AI186*'READ THIS FIRST'!$F$3)</f>
        <v>1.8929999999999993</v>
      </c>
      <c r="AP182" s="182">
        <f>'WORKING WHOLESALE GRID'!AJ186-('WORKING WHOLESALE GRID'!AJ186*'READ THIS FIRST'!$F$3)</f>
        <v>0.93300000000000005</v>
      </c>
      <c r="AQ182" s="182">
        <f>'WORKING WHOLESALE GRID'!AK186-('WORKING WHOLESALE GRID'!AK186*'READ THIS FIRST'!$F$3)</f>
        <v>1.1729999999999998</v>
      </c>
      <c r="AR182" s="182">
        <f>'WORKING WHOLESALE GRID'!AL186-('WORKING WHOLESALE GRID'!AL186*'READ THIS FIRST'!$F$3)</f>
        <v>1.4129999999999998</v>
      </c>
      <c r="AS182" s="182">
        <f>'WORKING WHOLESALE GRID'!AM186-('WORKING WHOLESALE GRID'!AM186*'READ THIS FIRST'!$F$3)</f>
        <v>1.6529999999999996</v>
      </c>
      <c r="AT182" s="182">
        <f>'WORKING WHOLESALE GRID'!AN186-('WORKING WHOLESALE GRID'!AN186*'READ THIS FIRST'!$F$3)</f>
        <v>1.8929999999999993</v>
      </c>
      <c r="AU182" s="182">
        <f>'WORKING WHOLESALE GRID'!AO186-('WORKING WHOLESALE GRID'!AO186*'READ THIS FIRST'!$F$3)</f>
        <v>2.1329999999999996</v>
      </c>
      <c r="AV182" s="182"/>
      <c r="AW182" s="182"/>
      <c r="AX182" s="177"/>
      <c r="AY182" s="177"/>
      <c r="AZ182" s="177"/>
    </row>
    <row r="183" spans="3:52" hidden="1" x14ac:dyDescent="0.35">
      <c r="C183" s="684"/>
      <c r="D183" s="179">
        <v>30000</v>
      </c>
      <c r="E183" s="177">
        <v>0</v>
      </c>
      <c r="F183" s="177">
        <v>0</v>
      </c>
      <c r="G183" s="177">
        <v>0</v>
      </c>
      <c r="H183" s="177">
        <v>0</v>
      </c>
      <c r="I183" s="177">
        <v>0</v>
      </c>
      <c r="J183" s="177"/>
      <c r="K183" s="177">
        <v>0</v>
      </c>
      <c r="L183" s="182">
        <f>'WORKING WHOLESALE GRID'!F187-('WORKING WHOLESALE GRID'!F187*'READ THIS FIRST'!$F$3)</f>
        <v>0.41999999999999993</v>
      </c>
      <c r="M183" s="182">
        <f>'WORKING WHOLESALE GRID'!G187-('WORKING WHOLESALE GRID'!G187*'READ THIS FIRST'!$F$3)</f>
        <v>0.56999999999999995</v>
      </c>
      <c r="N183" s="182">
        <f>'WORKING WHOLESALE GRID'!H187-('WORKING WHOLESALE GRID'!H187*'READ THIS FIRST'!$F$3)</f>
        <v>0.72</v>
      </c>
      <c r="O183" s="182">
        <f>'WORKING WHOLESALE GRID'!I187-('WORKING WHOLESALE GRID'!I187*'READ THIS FIRST'!$F$3)</f>
        <v>0.91999999999999993</v>
      </c>
      <c r="P183" s="182">
        <f>'WORKING WHOLESALE GRID'!J187-('WORKING WHOLESALE GRID'!J187*'READ THIS FIRST'!$F$3)</f>
        <v>1.1200000000000001</v>
      </c>
      <c r="Q183" s="182">
        <f>'WORKING WHOLESALE GRID'!K187-('WORKING WHOLESALE GRID'!K187*'READ THIS FIRST'!$F$3)</f>
        <v>1.3199999999999998</v>
      </c>
      <c r="R183" s="182">
        <f>'WORKING WHOLESALE GRID'!L187-('WORKING WHOLESALE GRID'!L187*'READ THIS FIRST'!$F$3)</f>
        <v>0.56999999999999995</v>
      </c>
      <c r="S183" s="182">
        <f>'WORKING WHOLESALE GRID'!M187-('WORKING WHOLESALE GRID'!M187*'READ THIS FIRST'!$F$3)</f>
        <v>0.72</v>
      </c>
      <c r="T183" s="182">
        <f>'WORKING WHOLESALE GRID'!N187-('WORKING WHOLESALE GRID'!N187*'READ THIS FIRST'!$F$3)</f>
        <v>0.91999999999999993</v>
      </c>
      <c r="U183" s="182">
        <f>'WORKING WHOLESALE GRID'!O187-('WORKING WHOLESALE GRID'!O187*'READ THIS FIRST'!$F$3)</f>
        <v>1.1200000000000001</v>
      </c>
      <c r="V183" s="182">
        <f>'WORKING WHOLESALE GRID'!P187-('WORKING WHOLESALE GRID'!P187*'READ THIS FIRST'!$F$3)</f>
        <v>1.3199999999999998</v>
      </c>
      <c r="W183" s="182">
        <f>'WORKING WHOLESALE GRID'!Q187-('WORKING WHOLESALE GRID'!Q187*'READ THIS FIRST'!$F$3)</f>
        <v>1.5199999999999998</v>
      </c>
      <c r="X183" s="182">
        <f>'WORKING WHOLESALE GRID'!R187-('WORKING WHOLESALE GRID'!R187*'READ THIS FIRST'!$F$3)</f>
        <v>0.72</v>
      </c>
      <c r="Y183" s="182">
        <f>'WORKING WHOLESALE GRID'!S187-('WORKING WHOLESALE GRID'!S187*'READ THIS FIRST'!$F$3)</f>
        <v>0.91999999999999993</v>
      </c>
      <c r="Z183" s="182">
        <f>'WORKING WHOLESALE GRID'!T187-('WORKING WHOLESALE GRID'!T187*'READ THIS FIRST'!$F$3)</f>
        <v>1.1200000000000001</v>
      </c>
      <c r="AA183" s="182">
        <f>'WORKING WHOLESALE GRID'!U187-('WORKING WHOLESALE GRID'!U187*'READ THIS FIRST'!$F$3)</f>
        <v>1.3199999999999998</v>
      </c>
      <c r="AB183" s="182">
        <f>'WORKING WHOLESALE GRID'!V187-('WORKING WHOLESALE GRID'!V187*'READ THIS FIRST'!$F$3)</f>
        <v>1.5199999999999998</v>
      </c>
      <c r="AC183" s="182">
        <f>'WORKING WHOLESALE GRID'!W187-('WORKING WHOLESALE GRID'!W187*'READ THIS FIRST'!$F$3)</f>
        <v>1.7199999999999998</v>
      </c>
      <c r="AD183" s="182">
        <f>'WORKING WHOLESALE GRID'!X187-('WORKING WHOLESALE GRID'!X187*'READ THIS FIRST'!$F$3)</f>
        <v>0.52400000000000002</v>
      </c>
      <c r="AE183" s="182">
        <f>'WORKING WHOLESALE GRID'!Y187-('WORKING WHOLESALE GRID'!Y187*'READ THIS FIRST'!$F$3)</f>
        <v>0.71399999999999997</v>
      </c>
      <c r="AF183" s="182">
        <f>'WORKING WHOLESALE GRID'!Z187-('WORKING WHOLESALE GRID'!Z187*'READ THIS FIRST'!$F$3)</f>
        <v>0.89400000000000013</v>
      </c>
      <c r="AG183" s="182">
        <f>'WORKING WHOLESALE GRID'!AA187-('WORKING WHOLESALE GRID'!AA187*'READ THIS FIRST'!$F$3)</f>
        <v>1.1339999999999999</v>
      </c>
      <c r="AH183" s="182">
        <f>'WORKING WHOLESALE GRID'!AB187-('WORKING WHOLESALE GRID'!AB187*'READ THIS FIRST'!$F$3)</f>
        <v>1.3740000000000001</v>
      </c>
      <c r="AI183" s="182">
        <f>'WORKING WHOLESALE GRID'!AC187-('WORKING WHOLESALE GRID'!AC187*'READ THIS FIRST'!$F$3)</f>
        <v>1.6139999999999999</v>
      </c>
      <c r="AJ183" s="182">
        <f>'WORKING WHOLESALE GRID'!AD187-('WORKING WHOLESALE GRID'!AD187*'READ THIS FIRST'!$F$3)</f>
        <v>0.71399999999999997</v>
      </c>
      <c r="AK183" s="182">
        <f>'WORKING WHOLESALE GRID'!AE187-('WORKING WHOLESALE GRID'!AE187*'READ THIS FIRST'!$F$3)</f>
        <v>0.89400000000000013</v>
      </c>
      <c r="AL183" s="182">
        <f>'WORKING WHOLESALE GRID'!AF187-('WORKING WHOLESALE GRID'!AF187*'READ THIS FIRST'!$F$3)</f>
        <v>1.1339999999999999</v>
      </c>
      <c r="AM183" s="182">
        <f>'WORKING WHOLESALE GRID'!AG187-('WORKING WHOLESALE GRID'!AG187*'READ THIS FIRST'!$F$3)</f>
        <v>1.3740000000000001</v>
      </c>
      <c r="AN183" s="182">
        <f>'WORKING WHOLESALE GRID'!AH187-('WORKING WHOLESALE GRID'!AH187*'READ THIS FIRST'!$F$3)</f>
        <v>1.6139999999999999</v>
      </c>
      <c r="AO183" s="182">
        <f>'WORKING WHOLESALE GRID'!AI187-('WORKING WHOLESALE GRID'!AI187*'READ THIS FIRST'!$F$3)</f>
        <v>1.8539999999999996</v>
      </c>
      <c r="AP183" s="182">
        <f>'WORKING WHOLESALE GRID'!AJ187-('WORKING WHOLESALE GRID'!AJ187*'READ THIS FIRST'!$F$3)</f>
        <v>0.89400000000000013</v>
      </c>
      <c r="AQ183" s="182">
        <f>'WORKING WHOLESALE GRID'!AK187-('WORKING WHOLESALE GRID'!AK187*'READ THIS FIRST'!$F$3)</f>
        <v>1.1339999999999999</v>
      </c>
      <c r="AR183" s="182">
        <f>'WORKING WHOLESALE GRID'!AL187-('WORKING WHOLESALE GRID'!AL187*'READ THIS FIRST'!$F$3)</f>
        <v>1.3740000000000001</v>
      </c>
      <c r="AS183" s="182">
        <f>'WORKING WHOLESALE GRID'!AM187-('WORKING WHOLESALE GRID'!AM187*'READ THIS FIRST'!$F$3)</f>
        <v>1.6139999999999999</v>
      </c>
      <c r="AT183" s="182">
        <f>'WORKING WHOLESALE GRID'!AN187-('WORKING WHOLESALE GRID'!AN187*'READ THIS FIRST'!$F$3)</f>
        <v>1.8539999999999996</v>
      </c>
      <c r="AU183" s="182">
        <f>'WORKING WHOLESALE GRID'!AO187-('WORKING WHOLESALE GRID'!AO187*'READ THIS FIRST'!$F$3)</f>
        <v>2.0939999999999994</v>
      </c>
      <c r="AV183" s="182"/>
      <c r="AW183" s="182"/>
      <c r="AX183" s="177"/>
      <c r="AY183" s="177"/>
      <c r="AZ183" s="177"/>
    </row>
    <row r="184" spans="3:52" hidden="1" x14ac:dyDescent="0.35">
      <c r="C184" s="684"/>
      <c r="D184" s="179">
        <v>50000</v>
      </c>
      <c r="E184" s="177">
        <v>0</v>
      </c>
      <c r="F184" s="177">
        <v>0</v>
      </c>
      <c r="G184" s="177">
        <v>0</v>
      </c>
      <c r="H184" s="177">
        <v>0</v>
      </c>
      <c r="I184" s="177">
        <v>0</v>
      </c>
      <c r="J184" s="177"/>
      <c r="K184" s="177">
        <v>0</v>
      </c>
      <c r="L184" s="182">
        <f>'WORKING WHOLESALE GRID'!F188-('WORKING WHOLESALE GRID'!F188*'READ THIS FIRST'!$F$3)</f>
        <v>0.4</v>
      </c>
      <c r="M184" s="182">
        <f>'WORKING WHOLESALE GRID'!G188-('WORKING WHOLESALE GRID'!G188*'READ THIS FIRST'!$F$3)</f>
        <v>0.55000000000000004</v>
      </c>
      <c r="N184" s="182">
        <f>'WORKING WHOLESALE GRID'!H188-('WORKING WHOLESALE GRID'!H188*'READ THIS FIRST'!$F$3)</f>
        <v>0.70000000000000018</v>
      </c>
      <c r="O184" s="182">
        <f>'WORKING WHOLESALE GRID'!I188-('WORKING WHOLESALE GRID'!I188*'READ THIS FIRST'!$F$3)</f>
        <v>0.90000000000000013</v>
      </c>
      <c r="P184" s="182">
        <f>'WORKING WHOLESALE GRID'!J188-('WORKING WHOLESALE GRID'!J188*'READ THIS FIRST'!$F$3)</f>
        <v>1.1000000000000001</v>
      </c>
      <c r="Q184" s="182">
        <f>'WORKING WHOLESALE GRID'!K188-('WORKING WHOLESALE GRID'!K188*'READ THIS FIRST'!$F$3)</f>
        <v>1.3</v>
      </c>
      <c r="R184" s="182">
        <f>'WORKING WHOLESALE GRID'!L188-('WORKING WHOLESALE GRID'!L188*'READ THIS FIRST'!$F$3)</f>
        <v>0.55000000000000004</v>
      </c>
      <c r="S184" s="182">
        <f>'WORKING WHOLESALE GRID'!M188-('WORKING WHOLESALE GRID'!M188*'READ THIS FIRST'!$F$3)</f>
        <v>0.70000000000000018</v>
      </c>
      <c r="T184" s="182">
        <f>'WORKING WHOLESALE GRID'!N188-('WORKING WHOLESALE GRID'!N188*'READ THIS FIRST'!$F$3)</f>
        <v>0.90000000000000013</v>
      </c>
      <c r="U184" s="182">
        <f>'WORKING WHOLESALE GRID'!O188-('WORKING WHOLESALE GRID'!O188*'READ THIS FIRST'!$F$3)</f>
        <v>1.1000000000000001</v>
      </c>
      <c r="V184" s="182">
        <f>'WORKING WHOLESALE GRID'!P188-('WORKING WHOLESALE GRID'!P188*'READ THIS FIRST'!$F$3)</f>
        <v>1.3</v>
      </c>
      <c r="W184" s="182">
        <f>'WORKING WHOLESALE GRID'!Q188-('WORKING WHOLESALE GRID'!Q188*'READ THIS FIRST'!$F$3)</f>
        <v>1.5</v>
      </c>
      <c r="X184" s="182">
        <f>'WORKING WHOLESALE GRID'!R188-('WORKING WHOLESALE GRID'!R188*'READ THIS FIRST'!$F$3)</f>
        <v>0.70000000000000018</v>
      </c>
      <c r="Y184" s="182">
        <f>'WORKING WHOLESALE GRID'!S188-('WORKING WHOLESALE GRID'!S188*'READ THIS FIRST'!$F$3)</f>
        <v>0.90000000000000013</v>
      </c>
      <c r="Z184" s="182">
        <f>'WORKING WHOLESALE GRID'!T188-('WORKING WHOLESALE GRID'!T188*'READ THIS FIRST'!$F$3)</f>
        <v>1.1000000000000001</v>
      </c>
      <c r="AA184" s="182">
        <f>'WORKING WHOLESALE GRID'!U188-('WORKING WHOLESALE GRID'!U188*'READ THIS FIRST'!$F$3)</f>
        <v>1.3</v>
      </c>
      <c r="AB184" s="182">
        <f>'WORKING WHOLESALE GRID'!V188-('WORKING WHOLESALE GRID'!V188*'READ THIS FIRST'!$F$3)</f>
        <v>1.5</v>
      </c>
      <c r="AC184" s="182">
        <f>'WORKING WHOLESALE GRID'!W188-('WORKING WHOLESALE GRID'!W188*'READ THIS FIRST'!$F$3)</f>
        <v>1.7000000000000002</v>
      </c>
      <c r="AD184" s="182">
        <f>'WORKING WHOLESALE GRID'!X188-('WORKING WHOLESALE GRID'!X188*'READ THIS FIRST'!$F$3)</f>
        <v>0.49</v>
      </c>
      <c r="AE184" s="182">
        <f>'WORKING WHOLESALE GRID'!Y188-('WORKING WHOLESALE GRID'!Y188*'READ THIS FIRST'!$F$3)</f>
        <v>0.67500000000000004</v>
      </c>
      <c r="AF184" s="182">
        <f>'WORKING WHOLESALE GRID'!Z188-('WORKING WHOLESALE GRID'!Z188*'READ THIS FIRST'!$F$3)</f>
        <v>0.85499999999999998</v>
      </c>
      <c r="AG184" s="182">
        <f>'WORKING WHOLESALE GRID'!AA188-('WORKING WHOLESALE GRID'!AA188*'READ THIS FIRST'!$F$3)</f>
        <v>1.0950000000000002</v>
      </c>
      <c r="AH184" s="182">
        <f>'WORKING WHOLESALE GRID'!AB188-('WORKING WHOLESALE GRID'!AB188*'READ THIS FIRST'!$F$3)</f>
        <v>1.335</v>
      </c>
      <c r="AI184" s="182">
        <f>'WORKING WHOLESALE GRID'!AC188-('WORKING WHOLESALE GRID'!AC188*'READ THIS FIRST'!$F$3)</f>
        <v>1.575</v>
      </c>
      <c r="AJ184" s="182">
        <f>'WORKING WHOLESALE GRID'!AD188-('WORKING WHOLESALE GRID'!AD188*'READ THIS FIRST'!$F$3)</f>
        <v>0.67500000000000004</v>
      </c>
      <c r="AK184" s="182">
        <f>'WORKING WHOLESALE GRID'!AE188-('WORKING WHOLESALE GRID'!AE188*'READ THIS FIRST'!$F$3)</f>
        <v>0.85499999999999998</v>
      </c>
      <c r="AL184" s="182">
        <f>'WORKING WHOLESALE GRID'!AF188-('WORKING WHOLESALE GRID'!AF188*'READ THIS FIRST'!$F$3)</f>
        <v>1.0950000000000002</v>
      </c>
      <c r="AM184" s="182">
        <f>'WORKING WHOLESALE GRID'!AG188-('WORKING WHOLESALE GRID'!AG188*'READ THIS FIRST'!$F$3)</f>
        <v>1.335</v>
      </c>
      <c r="AN184" s="182">
        <f>'WORKING WHOLESALE GRID'!AH188-('WORKING WHOLESALE GRID'!AH188*'READ THIS FIRST'!$F$3)</f>
        <v>1.575</v>
      </c>
      <c r="AO184" s="182">
        <f>'WORKING WHOLESALE GRID'!AI188-('WORKING WHOLESALE GRID'!AI188*'READ THIS FIRST'!$F$3)</f>
        <v>1.8149999999999997</v>
      </c>
      <c r="AP184" s="182">
        <f>'WORKING WHOLESALE GRID'!AJ188-('WORKING WHOLESALE GRID'!AJ188*'READ THIS FIRST'!$F$3)</f>
        <v>0.85499999999999998</v>
      </c>
      <c r="AQ184" s="182">
        <f>'WORKING WHOLESALE GRID'!AK188-('WORKING WHOLESALE GRID'!AK188*'READ THIS FIRST'!$F$3)</f>
        <v>1.0950000000000002</v>
      </c>
      <c r="AR184" s="182">
        <f>'WORKING WHOLESALE GRID'!AL188-('WORKING WHOLESALE GRID'!AL188*'READ THIS FIRST'!$F$3)</f>
        <v>1.335</v>
      </c>
      <c r="AS184" s="182">
        <f>'WORKING WHOLESALE GRID'!AM188-('WORKING WHOLESALE GRID'!AM188*'READ THIS FIRST'!$F$3)</f>
        <v>1.575</v>
      </c>
      <c r="AT184" s="182">
        <f>'WORKING WHOLESALE GRID'!AN188-('WORKING WHOLESALE GRID'!AN188*'READ THIS FIRST'!$F$3)</f>
        <v>1.8149999999999997</v>
      </c>
      <c r="AU184" s="182">
        <f>'WORKING WHOLESALE GRID'!AO188-('WORKING WHOLESALE GRID'!AO188*'READ THIS FIRST'!$F$3)</f>
        <v>2.0550000000000006</v>
      </c>
      <c r="AV184" s="182"/>
      <c r="AW184" s="182"/>
      <c r="AX184" s="177"/>
      <c r="AY184" s="177"/>
      <c r="AZ184" s="177"/>
    </row>
    <row r="185" spans="3:52" hidden="1" x14ac:dyDescent="0.35">
      <c r="D185" s="177"/>
      <c r="E185" s="177" t="s">
        <v>985</v>
      </c>
      <c r="F185" s="177" t="s">
        <v>986</v>
      </c>
      <c r="G185" s="177" t="s">
        <v>987</v>
      </c>
      <c r="H185" s="177" t="s">
        <v>988</v>
      </c>
      <c r="I185" s="177" t="s">
        <v>989</v>
      </c>
      <c r="J185" s="177"/>
      <c r="K185" s="177" t="s">
        <v>990</v>
      </c>
      <c r="L185" s="177" t="s">
        <v>938</v>
      </c>
      <c r="M185" s="177" t="s">
        <v>939</v>
      </c>
      <c r="N185" s="177" t="s">
        <v>940</v>
      </c>
      <c r="O185" s="177" t="s">
        <v>941</v>
      </c>
      <c r="P185" s="177" t="s">
        <v>942</v>
      </c>
      <c r="Q185" s="177" t="s">
        <v>943</v>
      </c>
      <c r="R185" s="177" t="s">
        <v>950</v>
      </c>
      <c r="S185" s="177" t="s">
        <v>951</v>
      </c>
      <c r="T185" s="177" t="s">
        <v>952</v>
      </c>
      <c r="U185" s="177" t="s">
        <v>953</v>
      </c>
      <c r="V185" s="177" t="s">
        <v>954</v>
      </c>
      <c r="W185" s="177" t="s">
        <v>955</v>
      </c>
      <c r="X185" s="177" t="s">
        <v>944</v>
      </c>
      <c r="Y185" s="177" t="s">
        <v>945</v>
      </c>
      <c r="Z185" s="177" t="s">
        <v>946</v>
      </c>
      <c r="AA185" s="177" t="s">
        <v>947</v>
      </c>
      <c r="AB185" s="177" t="s">
        <v>948</v>
      </c>
      <c r="AC185" s="177" t="s">
        <v>949</v>
      </c>
      <c r="AD185" s="177" t="s">
        <v>956</v>
      </c>
      <c r="AE185" s="177" t="s">
        <v>957</v>
      </c>
      <c r="AF185" s="177" t="s">
        <v>958</v>
      </c>
      <c r="AG185" s="177" t="s">
        <v>959</v>
      </c>
      <c r="AH185" s="177" t="s">
        <v>960</v>
      </c>
      <c r="AI185" s="177" t="s">
        <v>961</v>
      </c>
      <c r="AJ185" s="177" t="s">
        <v>962</v>
      </c>
      <c r="AK185" s="177" t="s">
        <v>963</v>
      </c>
      <c r="AL185" s="177" t="s">
        <v>964</v>
      </c>
      <c r="AM185" s="177" t="s">
        <v>965</v>
      </c>
      <c r="AN185" s="177" t="s">
        <v>966</v>
      </c>
      <c r="AO185" s="177" t="s">
        <v>967</v>
      </c>
      <c r="AP185" s="177" t="s">
        <v>968</v>
      </c>
      <c r="AQ185" s="177" t="s">
        <v>969</v>
      </c>
      <c r="AR185" s="177" t="s">
        <v>970</v>
      </c>
      <c r="AS185" s="177" t="s">
        <v>971</v>
      </c>
      <c r="AT185" s="177" t="s">
        <v>972</v>
      </c>
      <c r="AU185" s="177" t="s">
        <v>973</v>
      </c>
      <c r="AV185" s="177"/>
      <c r="AW185" s="177"/>
      <c r="AX185" s="177"/>
    </row>
    <row r="186" spans="3:52" hidden="1" x14ac:dyDescent="0.35">
      <c r="C186" s="684"/>
      <c r="D186" s="180" t="s">
        <v>79</v>
      </c>
      <c r="E186" s="177">
        <v>0</v>
      </c>
      <c r="F186" s="177">
        <v>0</v>
      </c>
      <c r="G186" s="177">
        <v>0</v>
      </c>
      <c r="H186" s="177">
        <v>0</v>
      </c>
      <c r="I186" s="177">
        <v>0</v>
      </c>
      <c r="J186" s="177"/>
      <c r="K186" s="177">
        <v>0</v>
      </c>
      <c r="L186" s="182">
        <f>'WORKING WHOLESALE GRID'!F190-('WORKING WHOLESALE GRID'!F190*'READ THIS FIRST'!$F$3)</f>
        <v>46.429500000000004</v>
      </c>
      <c r="M186" s="182">
        <f>'WORKING WHOLESALE GRID'!G190-('WORKING WHOLESALE GRID'!G190*'READ THIS FIRST'!$F$3)</f>
        <v>92.859000000000009</v>
      </c>
      <c r="N186" s="182">
        <f>'WORKING WHOLESALE GRID'!H190-('WORKING WHOLESALE GRID'!H190*'READ THIS FIRST'!$F$3)</f>
        <v>139.2885</v>
      </c>
      <c r="O186" s="182">
        <f>'WORKING WHOLESALE GRID'!I190-('WORKING WHOLESALE GRID'!I190*'READ THIS FIRST'!$F$3)</f>
        <v>185.71800000000002</v>
      </c>
      <c r="P186" s="182">
        <f>'WORKING WHOLESALE GRID'!J190-('WORKING WHOLESALE GRID'!J190*'READ THIS FIRST'!$F$3)</f>
        <v>232.14750000000004</v>
      </c>
      <c r="Q186" s="182">
        <f>'WORKING WHOLESALE GRID'!K190-('WORKING WHOLESALE GRID'!K190*'READ THIS FIRST'!$F$3)</f>
        <v>278.577</v>
      </c>
      <c r="R186" s="182">
        <f>'WORKING WHOLESALE GRID'!L190-('WORKING WHOLESALE GRID'!L190*'READ THIS FIRST'!$F$3)</f>
        <v>46.429500000000004</v>
      </c>
      <c r="S186" s="182">
        <f>'WORKING WHOLESALE GRID'!M190-('WORKING WHOLESALE GRID'!M190*'READ THIS FIRST'!$F$3)</f>
        <v>92.859000000000009</v>
      </c>
      <c r="T186" s="182">
        <f>'WORKING WHOLESALE GRID'!N190-('WORKING WHOLESALE GRID'!N190*'READ THIS FIRST'!$F$3)</f>
        <v>139.2885</v>
      </c>
      <c r="U186" s="182">
        <f>'WORKING WHOLESALE GRID'!O190-('WORKING WHOLESALE GRID'!O190*'READ THIS FIRST'!$F$3)</f>
        <v>185.71800000000002</v>
      </c>
      <c r="V186" s="182">
        <f>'WORKING WHOLESALE GRID'!P190-('WORKING WHOLESALE GRID'!P190*'READ THIS FIRST'!$F$3)</f>
        <v>232.14750000000004</v>
      </c>
      <c r="W186" s="182">
        <f>'WORKING WHOLESALE GRID'!Q190-('WORKING WHOLESALE GRID'!Q190*'READ THIS FIRST'!$F$3)</f>
        <v>278.577</v>
      </c>
      <c r="X186" s="182">
        <f>'WORKING WHOLESALE GRID'!R190-('WORKING WHOLESALE GRID'!R190*'READ THIS FIRST'!$F$3)</f>
        <v>46.429500000000004</v>
      </c>
      <c r="Y186" s="182">
        <f>'WORKING WHOLESALE GRID'!S190-('WORKING WHOLESALE GRID'!S190*'READ THIS FIRST'!$F$3)</f>
        <v>92.859000000000009</v>
      </c>
      <c r="Z186" s="182">
        <f>'WORKING WHOLESALE GRID'!T190-('WORKING WHOLESALE GRID'!T190*'READ THIS FIRST'!$F$3)</f>
        <v>139.2885</v>
      </c>
      <c r="AA186" s="182">
        <f>'WORKING WHOLESALE GRID'!U190-('WORKING WHOLESALE GRID'!U190*'READ THIS FIRST'!$F$3)</f>
        <v>185.71800000000002</v>
      </c>
      <c r="AB186" s="182">
        <f>'WORKING WHOLESALE GRID'!V190-('WORKING WHOLESALE GRID'!V190*'READ THIS FIRST'!$F$3)</f>
        <v>232.14750000000004</v>
      </c>
      <c r="AC186" s="182">
        <f>'WORKING WHOLESALE GRID'!W190-('WORKING WHOLESALE GRID'!W190*'READ THIS FIRST'!$F$3)</f>
        <v>278.577</v>
      </c>
      <c r="AD186" s="182">
        <f>'WORKING WHOLESALE GRID'!X190-('WORKING WHOLESALE GRID'!X190*'READ THIS FIRST'!$F$3)</f>
        <v>60.359000000000002</v>
      </c>
      <c r="AE186" s="182">
        <f>'WORKING WHOLESALE GRID'!Y190-('WORKING WHOLESALE GRID'!Y190*'READ THIS FIRST'!$F$3)</f>
        <v>120.718</v>
      </c>
      <c r="AF186" s="182">
        <f>'WORKING WHOLESALE GRID'!Z190-('WORKING WHOLESALE GRID'!Z190*'READ THIS FIRST'!$F$3)</f>
        <v>181.077</v>
      </c>
      <c r="AG186" s="182">
        <f>'WORKING WHOLESALE GRID'!AA190-('WORKING WHOLESALE GRID'!AA190*'READ THIS FIRST'!$F$3)</f>
        <v>241.43600000000001</v>
      </c>
      <c r="AH186" s="182">
        <f>'WORKING WHOLESALE GRID'!AB190-('WORKING WHOLESALE GRID'!AB190*'READ THIS FIRST'!$F$3)</f>
        <v>301.79500000000002</v>
      </c>
      <c r="AI186" s="182">
        <f>'WORKING WHOLESALE GRID'!AC190-('WORKING WHOLESALE GRID'!AC190*'READ THIS FIRST'!$F$3)</f>
        <v>362.154</v>
      </c>
      <c r="AJ186" s="182">
        <f>'WORKING WHOLESALE GRID'!AD190-('WORKING WHOLESALE GRID'!AD190*'READ THIS FIRST'!$F$3)</f>
        <v>60.359000000000002</v>
      </c>
      <c r="AK186" s="182">
        <f>'WORKING WHOLESALE GRID'!AE190-('WORKING WHOLESALE GRID'!AE190*'READ THIS FIRST'!$F$3)</f>
        <v>120.718</v>
      </c>
      <c r="AL186" s="182">
        <f>'WORKING WHOLESALE GRID'!AF190-('WORKING WHOLESALE GRID'!AF190*'READ THIS FIRST'!$F$3)</f>
        <v>181.077</v>
      </c>
      <c r="AM186" s="182">
        <f>'WORKING WHOLESALE GRID'!AG190-('WORKING WHOLESALE GRID'!AG190*'READ THIS FIRST'!$F$3)</f>
        <v>241.43600000000001</v>
      </c>
      <c r="AN186" s="182">
        <f>'WORKING WHOLESALE GRID'!AH190-('WORKING WHOLESALE GRID'!AH190*'READ THIS FIRST'!$F$3)</f>
        <v>301.79500000000002</v>
      </c>
      <c r="AO186" s="182">
        <f>'WORKING WHOLESALE GRID'!AI190-('WORKING WHOLESALE GRID'!AI190*'READ THIS FIRST'!$F$3)</f>
        <v>362.154</v>
      </c>
      <c r="AP186" s="182">
        <f>'WORKING WHOLESALE GRID'!AJ190-('WORKING WHOLESALE GRID'!AJ190*'READ THIS FIRST'!$F$3)</f>
        <v>60.359000000000002</v>
      </c>
      <c r="AQ186" s="182">
        <f>'WORKING WHOLESALE GRID'!AK190-('WORKING WHOLESALE GRID'!AK190*'READ THIS FIRST'!$F$3)</f>
        <v>120.718</v>
      </c>
      <c r="AR186" s="182">
        <f>'WORKING WHOLESALE GRID'!AL190-('WORKING WHOLESALE GRID'!AL190*'READ THIS FIRST'!$F$3)</f>
        <v>181.077</v>
      </c>
      <c r="AS186" s="182">
        <f>'WORKING WHOLESALE GRID'!AM190-('WORKING WHOLESALE GRID'!AM190*'READ THIS FIRST'!$F$3)</f>
        <v>241.43600000000001</v>
      </c>
      <c r="AT186" s="182">
        <f>'WORKING WHOLESALE GRID'!AN190-('WORKING WHOLESALE GRID'!AN190*'READ THIS FIRST'!$F$3)</f>
        <v>301.79500000000002</v>
      </c>
      <c r="AU186" s="182">
        <f>'WORKING WHOLESALE GRID'!AO190-('WORKING WHOLESALE GRID'!AO190*'READ THIS FIRST'!$F$3)</f>
        <v>362.154</v>
      </c>
      <c r="AV186" s="182"/>
      <c r="AW186" s="182"/>
      <c r="AX186" s="177"/>
      <c r="AY186" s="177"/>
      <c r="AZ186" s="177"/>
    </row>
    <row r="187" spans="3:52" hidden="1" x14ac:dyDescent="0.35">
      <c r="C187" s="684"/>
      <c r="D187" s="180" t="s">
        <v>500</v>
      </c>
      <c r="E187" s="177">
        <v>0</v>
      </c>
      <c r="F187" s="177">
        <v>0</v>
      </c>
      <c r="G187" s="177">
        <v>0</v>
      </c>
      <c r="H187" s="177">
        <v>0</v>
      </c>
      <c r="I187" s="177">
        <v>0</v>
      </c>
      <c r="J187" s="177"/>
      <c r="K187" s="177">
        <v>0</v>
      </c>
      <c r="L187" s="182">
        <f>L186/2</f>
        <v>23.214750000000002</v>
      </c>
      <c r="M187" s="182">
        <f t="shared" ref="M187:AU187" si="12">M186/2</f>
        <v>46.429500000000004</v>
      </c>
      <c r="N187" s="182">
        <f t="shared" si="12"/>
        <v>69.64425</v>
      </c>
      <c r="O187" s="182">
        <f t="shared" si="12"/>
        <v>92.859000000000009</v>
      </c>
      <c r="P187" s="182">
        <f t="shared" si="12"/>
        <v>116.07375000000002</v>
      </c>
      <c r="Q187" s="182">
        <f t="shared" si="12"/>
        <v>139.2885</v>
      </c>
      <c r="R187" s="182">
        <f t="shared" si="12"/>
        <v>23.214750000000002</v>
      </c>
      <c r="S187" s="182">
        <f t="shared" si="12"/>
        <v>46.429500000000004</v>
      </c>
      <c r="T187" s="182">
        <f t="shared" si="12"/>
        <v>69.64425</v>
      </c>
      <c r="U187" s="182">
        <f t="shared" si="12"/>
        <v>92.859000000000009</v>
      </c>
      <c r="V187" s="182">
        <f t="shared" si="12"/>
        <v>116.07375000000002</v>
      </c>
      <c r="W187" s="182">
        <f t="shared" si="12"/>
        <v>139.2885</v>
      </c>
      <c r="X187" s="182">
        <f t="shared" si="12"/>
        <v>23.214750000000002</v>
      </c>
      <c r="Y187" s="182">
        <f t="shared" si="12"/>
        <v>46.429500000000004</v>
      </c>
      <c r="Z187" s="182">
        <f t="shared" si="12"/>
        <v>69.64425</v>
      </c>
      <c r="AA187" s="182">
        <f t="shared" si="12"/>
        <v>92.859000000000009</v>
      </c>
      <c r="AB187" s="182">
        <f t="shared" si="12"/>
        <v>116.07375000000002</v>
      </c>
      <c r="AC187" s="182">
        <f t="shared" si="12"/>
        <v>139.2885</v>
      </c>
      <c r="AD187" s="182">
        <f t="shared" si="12"/>
        <v>30.179500000000001</v>
      </c>
      <c r="AE187" s="182">
        <f t="shared" si="12"/>
        <v>60.359000000000002</v>
      </c>
      <c r="AF187" s="182">
        <f t="shared" si="12"/>
        <v>90.538499999999999</v>
      </c>
      <c r="AG187" s="182">
        <f t="shared" si="12"/>
        <v>120.718</v>
      </c>
      <c r="AH187" s="182">
        <f t="shared" si="12"/>
        <v>150.89750000000001</v>
      </c>
      <c r="AI187" s="182">
        <f t="shared" si="12"/>
        <v>181.077</v>
      </c>
      <c r="AJ187" s="182">
        <f t="shared" si="12"/>
        <v>30.179500000000001</v>
      </c>
      <c r="AK187" s="182">
        <f t="shared" si="12"/>
        <v>60.359000000000002</v>
      </c>
      <c r="AL187" s="182">
        <f t="shared" si="12"/>
        <v>90.538499999999999</v>
      </c>
      <c r="AM187" s="182">
        <f t="shared" si="12"/>
        <v>120.718</v>
      </c>
      <c r="AN187" s="182">
        <f t="shared" si="12"/>
        <v>150.89750000000001</v>
      </c>
      <c r="AO187" s="182">
        <f t="shared" si="12"/>
        <v>181.077</v>
      </c>
      <c r="AP187" s="182">
        <f t="shared" si="12"/>
        <v>30.179500000000001</v>
      </c>
      <c r="AQ187" s="182">
        <f t="shared" si="12"/>
        <v>60.359000000000002</v>
      </c>
      <c r="AR187" s="182">
        <f t="shared" si="12"/>
        <v>90.538499999999999</v>
      </c>
      <c r="AS187" s="182">
        <f t="shared" si="12"/>
        <v>120.718</v>
      </c>
      <c r="AT187" s="182">
        <f t="shared" si="12"/>
        <v>150.89750000000001</v>
      </c>
      <c r="AU187" s="182">
        <f t="shared" si="12"/>
        <v>181.077</v>
      </c>
      <c r="AV187" s="182"/>
      <c r="AW187" s="182"/>
      <c r="AX187" s="177"/>
      <c r="AY187" s="177"/>
      <c r="AZ187" s="177"/>
    </row>
    <row r="188" spans="3:52" hidden="1" x14ac:dyDescent="0.35">
      <c r="C188" s="684"/>
      <c r="D188" s="180" t="s">
        <v>72</v>
      </c>
      <c r="E188" s="177">
        <v>0</v>
      </c>
      <c r="F188" s="177">
        <v>0</v>
      </c>
      <c r="G188" s="177">
        <v>0</v>
      </c>
      <c r="H188" s="177">
        <v>0</v>
      </c>
      <c r="I188" s="177">
        <v>0</v>
      </c>
      <c r="J188" s="177"/>
      <c r="K188" s="177">
        <v>0</v>
      </c>
      <c r="L188" s="177">
        <v>0</v>
      </c>
      <c r="M188" s="177">
        <v>0</v>
      </c>
      <c r="N188" s="177">
        <v>0</v>
      </c>
      <c r="O188" s="177">
        <v>0</v>
      </c>
      <c r="P188" s="177">
        <v>0</v>
      </c>
      <c r="Q188" s="177">
        <v>0</v>
      </c>
      <c r="R188" s="177">
        <v>0</v>
      </c>
      <c r="S188" s="177">
        <v>0</v>
      </c>
      <c r="T188" s="177">
        <v>0</v>
      </c>
      <c r="U188" s="177">
        <v>0</v>
      </c>
      <c r="V188" s="177">
        <v>0</v>
      </c>
      <c r="W188" s="177">
        <v>0</v>
      </c>
      <c r="X188" s="177">
        <v>0</v>
      </c>
      <c r="Y188" s="177">
        <v>0</v>
      </c>
      <c r="Z188" s="177">
        <v>0</v>
      </c>
      <c r="AA188" s="177">
        <v>0</v>
      </c>
      <c r="AB188" s="177">
        <v>0</v>
      </c>
      <c r="AC188" s="177">
        <v>0</v>
      </c>
      <c r="AD188" s="177">
        <v>0</v>
      </c>
      <c r="AE188" s="177">
        <v>0</v>
      </c>
      <c r="AF188" s="177">
        <v>0</v>
      </c>
      <c r="AG188" s="177">
        <v>0</v>
      </c>
      <c r="AH188" s="177">
        <v>0</v>
      </c>
      <c r="AI188" s="177">
        <v>0</v>
      </c>
      <c r="AJ188" s="177">
        <v>0</v>
      </c>
      <c r="AK188" s="177">
        <v>0</v>
      </c>
      <c r="AL188" s="177">
        <v>0</v>
      </c>
      <c r="AM188" s="177">
        <v>0</v>
      </c>
      <c r="AN188" s="177">
        <v>0</v>
      </c>
      <c r="AO188" s="177">
        <v>0</v>
      </c>
      <c r="AP188" s="177">
        <v>0</v>
      </c>
      <c r="AQ188" s="177">
        <v>0</v>
      </c>
      <c r="AR188" s="177">
        <v>0</v>
      </c>
      <c r="AS188" s="177">
        <v>0</v>
      </c>
      <c r="AT188" s="177">
        <v>0</v>
      </c>
      <c r="AU188" s="177">
        <v>0</v>
      </c>
      <c r="AV188" s="182"/>
      <c r="AW188" s="182"/>
      <c r="AX188" s="177"/>
      <c r="AY188" s="177"/>
      <c r="AZ188" s="177"/>
    </row>
    <row r="189" spans="3:52" hidden="1" x14ac:dyDescent="0.35">
      <c r="C189" s="684"/>
      <c r="D189" s="180" t="s">
        <v>919</v>
      </c>
      <c r="E189" s="177">
        <v>0</v>
      </c>
      <c r="F189" s="177">
        <v>0</v>
      </c>
      <c r="G189" s="177">
        <v>0</v>
      </c>
      <c r="H189" s="177">
        <v>0</v>
      </c>
      <c r="I189" s="177">
        <v>0</v>
      </c>
      <c r="J189" s="177"/>
      <c r="K189" s="177">
        <v>0</v>
      </c>
      <c r="L189" s="177">
        <v>0</v>
      </c>
      <c r="M189" s="177">
        <v>0</v>
      </c>
      <c r="N189" s="177">
        <v>0</v>
      </c>
      <c r="O189" s="177">
        <v>0</v>
      </c>
      <c r="P189" s="177">
        <v>0</v>
      </c>
      <c r="Q189" s="177">
        <v>0</v>
      </c>
      <c r="R189" s="177">
        <v>0</v>
      </c>
      <c r="S189" s="177">
        <v>0</v>
      </c>
      <c r="T189" s="177">
        <v>0</v>
      </c>
      <c r="U189" s="177">
        <v>0</v>
      </c>
      <c r="V189" s="177">
        <v>0</v>
      </c>
      <c r="W189" s="177">
        <v>0</v>
      </c>
      <c r="X189" s="177">
        <v>0</v>
      </c>
      <c r="Y189" s="177">
        <v>0</v>
      </c>
      <c r="Z189" s="177">
        <v>0</v>
      </c>
      <c r="AA189" s="177">
        <v>0</v>
      </c>
      <c r="AB189" s="177">
        <v>0</v>
      </c>
      <c r="AC189" s="177">
        <v>0</v>
      </c>
      <c r="AD189" s="177">
        <v>0</v>
      </c>
      <c r="AE189" s="177">
        <v>0</v>
      </c>
      <c r="AF189" s="177">
        <v>0</v>
      </c>
      <c r="AG189" s="177">
        <v>0</v>
      </c>
      <c r="AH189" s="177">
        <v>0</v>
      </c>
      <c r="AI189" s="177">
        <v>0</v>
      </c>
      <c r="AJ189" s="177">
        <v>0</v>
      </c>
      <c r="AK189" s="177">
        <v>0</v>
      </c>
      <c r="AL189" s="177">
        <v>0</v>
      </c>
      <c r="AM189" s="177">
        <v>0</v>
      </c>
      <c r="AN189" s="177">
        <v>0</v>
      </c>
      <c r="AO189" s="177">
        <v>0</v>
      </c>
      <c r="AP189" s="177">
        <v>0</v>
      </c>
      <c r="AQ189" s="177">
        <v>0</v>
      </c>
      <c r="AR189" s="177">
        <v>0</v>
      </c>
      <c r="AS189" s="177">
        <v>0</v>
      </c>
      <c r="AT189" s="177">
        <v>0</v>
      </c>
      <c r="AU189" s="177">
        <v>0</v>
      </c>
      <c r="AV189" s="177"/>
      <c r="AW189" s="177"/>
      <c r="AX189" s="177"/>
      <c r="AY189" s="177"/>
      <c r="AZ189" s="177"/>
    </row>
    <row r="190" spans="3:52" hidden="1" x14ac:dyDescent="0.35">
      <c r="D190" s="177"/>
      <c r="E190" s="177" t="e">
        <f>E190:Y186LIGHT CALICOA4N/A</f>
        <v>#NAME?</v>
      </c>
      <c r="F190" s="177" t="s">
        <v>986</v>
      </c>
      <c r="G190" s="177" t="s">
        <v>987</v>
      </c>
      <c r="H190" s="177" t="s">
        <v>988</v>
      </c>
      <c r="I190" s="177" t="s">
        <v>989</v>
      </c>
      <c r="J190" s="177"/>
      <c r="K190" s="177" t="s">
        <v>990</v>
      </c>
      <c r="L190" s="177" t="s">
        <v>938</v>
      </c>
      <c r="M190" s="177" t="s">
        <v>939</v>
      </c>
      <c r="N190" s="177" t="s">
        <v>940</v>
      </c>
      <c r="O190" s="177" t="s">
        <v>941</v>
      </c>
      <c r="P190" s="177" t="s">
        <v>942</v>
      </c>
      <c r="Q190" s="177" t="s">
        <v>943</v>
      </c>
      <c r="R190" s="177" t="s">
        <v>950</v>
      </c>
      <c r="S190" s="177" t="s">
        <v>951</v>
      </c>
      <c r="T190" s="177" t="s">
        <v>952</v>
      </c>
      <c r="U190" s="177" t="s">
        <v>953</v>
      </c>
      <c r="V190" s="177" t="s">
        <v>954</v>
      </c>
      <c r="W190" s="177" t="s">
        <v>955</v>
      </c>
      <c r="X190" s="177" t="s">
        <v>944</v>
      </c>
      <c r="Y190" s="177" t="s">
        <v>945</v>
      </c>
      <c r="Z190" s="177" t="s">
        <v>946</v>
      </c>
      <c r="AA190" s="177" t="s">
        <v>947</v>
      </c>
      <c r="AB190" s="177" t="s">
        <v>948</v>
      </c>
      <c r="AC190" s="177" t="s">
        <v>949</v>
      </c>
      <c r="AD190" s="177" t="s">
        <v>956</v>
      </c>
      <c r="AE190" s="177" t="s">
        <v>957</v>
      </c>
      <c r="AF190" s="177" t="s">
        <v>958</v>
      </c>
      <c r="AG190" s="177" t="s">
        <v>959</v>
      </c>
      <c r="AH190" s="177" t="s">
        <v>960</v>
      </c>
      <c r="AI190" s="177" t="s">
        <v>961</v>
      </c>
      <c r="AJ190" s="177" t="s">
        <v>962</v>
      </c>
      <c r="AK190" s="177" t="s">
        <v>963</v>
      </c>
      <c r="AL190" s="177" t="s">
        <v>964</v>
      </c>
      <c r="AM190" s="177" t="s">
        <v>965</v>
      </c>
      <c r="AN190" s="177" t="s">
        <v>966</v>
      </c>
      <c r="AO190" s="177" t="s">
        <v>967</v>
      </c>
      <c r="AP190" s="177" t="s">
        <v>968</v>
      </c>
      <c r="AQ190" s="177" t="s">
        <v>969</v>
      </c>
      <c r="AR190" s="177" t="s">
        <v>970</v>
      </c>
      <c r="AS190" s="177" t="s">
        <v>971</v>
      </c>
      <c r="AT190" s="177" t="s">
        <v>972</v>
      </c>
      <c r="AU190" s="177" t="s">
        <v>973</v>
      </c>
      <c r="AV190" s="177"/>
      <c r="AW190" s="177"/>
      <c r="AX190" s="177"/>
    </row>
    <row r="191" spans="3:52" hidden="1" x14ac:dyDescent="0.35">
      <c r="C191" s="183"/>
      <c r="D191" s="180" t="s">
        <v>380</v>
      </c>
      <c r="E191" s="177">
        <v>0</v>
      </c>
      <c r="F191" s="177">
        <v>0</v>
      </c>
      <c r="G191" s="177">
        <v>0</v>
      </c>
      <c r="H191" s="177">
        <v>0</v>
      </c>
      <c r="I191" s="177">
        <v>0</v>
      </c>
      <c r="J191" s="177"/>
      <c r="K191" s="177">
        <v>0</v>
      </c>
      <c r="L191" s="182">
        <f>'WORKING WHOLESALE GRID'!F194-('WORKING WHOLESALE GRID'!F194*'READ THIS FIRST'!$F$3)</f>
        <v>35.002499999999998</v>
      </c>
      <c r="M191" s="182">
        <f>'WORKING WHOLESALE GRID'!G194-('WORKING WHOLESALE GRID'!G194*'READ THIS FIRST'!$F$3)</f>
        <v>35.002499999999998</v>
      </c>
      <c r="N191" s="182">
        <f>'WORKING WHOLESALE GRID'!H194-('WORKING WHOLESALE GRID'!H194*'READ THIS FIRST'!$F$3)</f>
        <v>35.002499999999998</v>
      </c>
      <c r="O191" s="182">
        <f>'WORKING WHOLESALE GRID'!I194-('WORKING WHOLESALE GRID'!I194*'READ THIS FIRST'!$F$3)</f>
        <v>35.002499999999998</v>
      </c>
      <c r="P191" s="182">
        <f>'WORKING WHOLESALE GRID'!J194-('WORKING WHOLESALE GRID'!J194*'READ THIS FIRST'!$F$3)</f>
        <v>35.002499999999998</v>
      </c>
      <c r="Q191" s="182">
        <f>'WORKING WHOLESALE GRID'!K194-('WORKING WHOLESALE GRID'!K194*'READ THIS FIRST'!$F$3)</f>
        <v>35.002499999999998</v>
      </c>
      <c r="R191" s="182">
        <f>'WORKING WHOLESALE GRID'!L194-('WORKING WHOLESALE GRID'!L194*'READ THIS FIRST'!$F$3)</f>
        <v>35.002499999999998</v>
      </c>
      <c r="S191" s="182">
        <f>'WORKING WHOLESALE GRID'!M194-('WORKING WHOLESALE GRID'!M194*'READ THIS FIRST'!$F$3)</f>
        <v>35.002499999999998</v>
      </c>
      <c r="T191" s="182">
        <f>'WORKING WHOLESALE GRID'!N194-('WORKING WHOLESALE GRID'!N194*'READ THIS FIRST'!$F$3)</f>
        <v>35.002499999999998</v>
      </c>
      <c r="U191" s="182">
        <f>'WORKING WHOLESALE GRID'!O194-('WORKING WHOLESALE GRID'!O194*'READ THIS FIRST'!$F$3)</f>
        <v>35.002499999999998</v>
      </c>
      <c r="V191" s="182">
        <f>'WORKING WHOLESALE GRID'!P194-('WORKING WHOLESALE GRID'!P194*'READ THIS FIRST'!$F$3)</f>
        <v>35.002499999999998</v>
      </c>
      <c r="W191" s="182">
        <f>'WORKING WHOLESALE GRID'!Q194-('WORKING WHOLESALE GRID'!Q194*'READ THIS FIRST'!$F$3)</f>
        <v>35.002499999999998</v>
      </c>
      <c r="X191" s="182">
        <f>'WORKING WHOLESALE GRID'!R194-('WORKING WHOLESALE GRID'!R194*'READ THIS FIRST'!$F$3)</f>
        <v>35.002499999999998</v>
      </c>
      <c r="Y191" s="182">
        <f>'WORKING WHOLESALE GRID'!S194-('WORKING WHOLESALE GRID'!S194*'READ THIS FIRST'!$F$3)</f>
        <v>35.002499999999998</v>
      </c>
      <c r="Z191" s="182">
        <f>'WORKING WHOLESALE GRID'!T194-('WORKING WHOLESALE GRID'!T194*'READ THIS FIRST'!$F$3)</f>
        <v>35.002499999999998</v>
      </c>
      <c r="AA191" s="182">
        <f>'WORKING WHOLESALE GRID'!U194-('WORKING WHOLESALE GRID'!U194*'READ THIS FIRST'!$F$3)</f>
        <v>35.002499999999998</v>
      </c>
      <c r="AB191" s="182">
        <f>'WORKING WHOLESALE GRID'!V194-('WORKING WHOLESALE GRID'!V194*'READ THIS FIRST'!$F$3)</f>
        <v>35.002499999999998</v>
      </c>
      <c r="AC191" s="182">
        <f>'WORKING WHOLESALE GRID'!W194-('WORKING WHOLESALE GRID'!W194*'READ THIS FIRST'!$F$3)</f>
        <v>35.002499999999998</v>
      </c>
      <c r="AD191" s="182">
        <f>'WORKING WHOLESALE GRID'!X194-('WORKING WHOLESALE GRID'!X194*'READ THIS FIRST'!$F$3)</f>
        <v>44.999500000000005</v>
      </c>
      <c r="AE191" s="182">
        <f>'WORKING WHOLESALE GRID'!Y194-('WORKING WHOLESALE GRID'!Y194*'READ THIS FIRST'!$F$3)</f>
        <v>44.999500000000005</v>
      </c>
      <c r="AF191" s="182">
        <f>'WORKING WHOLESALE GRID'!Z194-('WORKING WHOLESALE GRID'!Z194*'READ THIS FIRST'!$F$3)</f>
        <v>44.999500000000005</v>
      </c>
      <c r="AG191" s="182">
        <f>'WORKING WHOLESALE GRID'!AA194-('WORKING WHOLESALE GRID'!AA194*'READ THIS FIRST'!$F$3)</f>
        <v>44.999500000000005</v>
      </c>
      <c r="AH191" s="182">
        <f>'WORKING WHOLESALE GRID'!AB194-('WORKING WHOLESALE GRID'!AB194*'READ THIS FIRST'!$F$3)</f>
        <v>44.999500000000005</v>
      </c>
      <c r="AI191" s="182">
        <f>'WORKING WHOLESALE GRID'!AC194-('WORKING WHOLESALE GRID'!AC194*'READ THIS FIRST'!$F$3)</f>
        <v>44.999500000000005</v>
      </c>
      <c r="AJ191" s="182">
        <f>'WORKING WHOLESALE GRID'!AD194-('WORKING WHOLESALE GRID'!AD194*'READ THIS FIRST'!$F$3)</f>
        <v>44.999500000000005</v>
      </c>
      <c r="AK191" s="182">
        <f>'WORKING WHOLESALE GRID'!AE194-('WORKING WHOLESALE GRID'!AE194*'READ THIS FIRST'!$F$3)</f>
        <v>44.999500000000005</v>
      </c>
      <c r="AL191" s="182">
        <f>'WORKING WHOLESALE GRID'!AF194-('WORKING WHOLESALE GRID'!AF194*'READ THIS FIRST'!$F$3)</f>
        <v>44.999500000000005</v>
      </c>
      <c r="AM191" s="182">
        <f>'WORKING WHOLESALE GRID'!AG194-('WORKING WHOLESALE GRID'!AG194*'READ THIS FIRST'!$F$3)</f>
        <v>44.999500000000005</v>
      </c>
      <c r="AN191" s="182">
        <f>'WORKING WHOLESALE GRID'!AH194-('WORKING WHOLESALE GRID'!AH194*'READ THIS FIRST'!$F$3)</f>
        <v>44.999500000000005</v>
      </c>
      <c r="AO191" s="182">
        <f>'WORKING WHOLESALE GRID'!AI194-('WORKING WHOLESALE GRID'!AI194*'READ THIS FIRST'!$F$3)</f>
        <v>44.999500000000005</v>
      </c>
      <c r="AP191" s="182">
        <f>'WORKING WHOLESALE GRID'!AJ194-('WORKING WHOLESALE GRID'!AJ194*'READ THIS FIRST'!$F$3)</f>
        <v>44.999500000000005</v>
      </c>
      <c r="AQ191" s="182">
        <f>'WORKING WHOLESALE GRID'!AK194-('WORKING WHOLESALE GRID'!AK194*'READ THIS FIRST'!$F$3)</f>
        <v>44.999500000000005</v>
      </c>
      <c r="AR191" s="182">
        <f>'WORKING WHOLESALE GRID'!AL194-('WORKING WHOLESALE GRID'!AL194*'READ THIS FIRST'!$F$3)</f>
        <v>44.999500000000005</v>
      </c>
      <c r="AS191" s="182">
        <f>'WORKING WHOLESALE GRID'!AM194-('WORKING WHOLESALE GRID'!AM194*'READ THIS FIRST'!$F$3)</f>
        <v>44.999500000000005</v>
      </c>
      <c r="AT191" s="182">
        <f>'WORKING WHOLESALE GRID'!AN194-('WORKING WHOLESALE GRID'!AN194*'READ THIS FIRST'!$F$3)</f>
        <v>44.999500000000005</v>
      </c>
      <c r="AU191" s="182">
        <f>'WORKING WHOLESALE GRID'!AO194-('WORKING WHOLESALE GRID'!AO194*'READ THIS FIRST'!$F$3)</f>
        <v>44.999500000000005</v>
      </c>
      <c r="AV191" s="177"/>
      <c r="AW191" s="177"/>
      <c r="AX191" s="177"/>
      <c r="AY191" s="177"/>
    </row>
    <row r="192" spans="3:52" hidden="1" x14ac:dyDescent="0.35">
      <c r="C192" s="183"/>
      <c r="D192" s="180" t="s">
        <v>379</v>
      </c>
      <c r="E192" s="177">
        <v>0</v>
      </c>
      <c r="F192" s="177">
        <v>0</v>
      </c>
      <c r="G192" s="177">
        <v>0</v>
      </c>
      <c r="H192" s="177">
        <v>0</v>
      </c>
      <c r="I192" s="177">
        <v>0</v>
      </c>
      <c r="J192" s="177"/>
      <c r="K192" s="177">
        <v>0</v>
      </c>
      <c r="L192" s="182">
        <f>'WORKING WHOLESALE GRID'!F195-('WORKING WHOLESALE GRID'!F195*'READ THIS FIRST'!$F$3)</f>
        <v>0</v>
      </c>
      <c r="M192" s="182">
        <f>'WORKING WHOLESALE GRID'!G195-('WORKING WHOLESALE GRID'!G195*'READ THIS FIRST'!$F$3)</f>
        <v>0</v>
      </c>
      <c r="N192" s="182">
        <f>'WORKING WHOLESALE GRID'!H195-('WORKING WHOLESALE GRID'!H195*'READ THIS FIRST'!$F$3)</f>
        <v>0</v>
      </c>
      <c r="O192" s="182">
        <f>'WORKING WHOLESALE GRID'!I195-('WORKING WHOLESALE GRID'!I195*'READ THIS FIRST'!$F$3)</f>
        <v>0</v>
      </c>
      <c r="P192" s="182">
        <f>'WORKING WHOLESALE GRID'!J195-('WORKING WHOLESALE GRID'!J195*'READ THIS FIRST'!$F$3)</f>
        <v>0</v>
      </c>
      <c r="Q192" s="182">
        <f>'WORKING WHOLESALE GRID'!K195-('WORKING WHOLESALE GRID'!K195*'READ THIS FIRST'!$F$3)</f>
        <v>0</v>
      </c>
      <c r="R192" s="182">
        <f>'WORKING WHOLESALE GRID'!L195-('WORKING WHOLESALE GRID'!L195*'READ THIS FIRST'!$F$3)</f>
        <v>0</v>
      </c>
      <c r="S192" s="182">
        <f>'WORKING WHOLESALE GRID'!M195-('WORKING WHOLESALE GRID'!M195*'READ THIS FIRST'!$F$3)</f>
        <v>0</v>
      </c>
      <c r="T192" s="182">
        <f>'WORKING WHOLESALE GRID'!N195-('WORKING WHOLESALE GRID'!N195*'READ THIS FIRST'!$F$3)</f>
        <v>0</v>
      </c>
      <c r="U192" s="182">
        <f>'WORKING WHOLESALE GRID'!O195-('WORKING WHOLESALE GRID'!O195*'READ THIS FIRST'!$F$3)</f>
        <v>0</v>
      </c>
      <c r="V192" s="182">
        <f>'WORKING WHOLESALE GRID'!P195-('WORKING WHOLESALE GRID'!P195*'READ THIS FIRST'!$F$3)</f>
        <v>0</v>
      </c>
      <c r="W192" s="182">
        <f>'WORKING WHOLESALE GRID'!Q195-('WORKING WHOLESALE GRID'!Q195*'READ THIS FIRST'!$F$3)</f>
        <v>0</v>
      </c>
      <c r="X192" s="182">
        <f>'WORKING WHOLESALE GRID'!R195-('WORKING WHOLESALE GRID'!R195*'READ THIS FIRST'!$F$3)</f>
        <v>0</v>
      </c>
      <c r="Y192" s="182">
        <f>'WORKING WHOLESALE GRID'!S195-('WORKING WHOLESALE GRID'!S195*'READ THIS FIRST'!$F$3)</f>
        <v>0</v>
      </c>
      <c r="Z192" s="182">
        <f>'WORKING WHOLESALE GRID'!T195-('WORKING WHOLESALE GRID'!T195*'READ THIS FIRST'!$F$3)</f>
        <v>0</v>
      </c>
      <c r="AA192" s="182">
        <f>'WORKING WHOLESALE GRID'!U195-('WORKING WHOLESALE GRID'!U195*'READ THIS FIRST'!$F$3)</f>
        <v>0</v>
      </c>
      <c r="AB192" s="182">
        <f>'WORKING WHOLESALE GRID'!V195-('WORKING WHOLESALE GRID'!V195*'READ THIS FIRST'!$F$3)</f>
        <v>0</v>
      </c>
      <c r="AC192" s="182">
        <f>'WORKING WHOLESALE GRID'!W195-('WORKING WHOLESALE GRID'!W195*'READ THIS FIRST'!$F$3)</f>
        <v>0</v>
      </c>
      <c r="AD192" s="182">
        <f>'WORKING WHOLESALE GRID'!X195-('WORKING WHOLESALE GRID'!X195*'READ THIS FIRST'!$F$3)</f>
        <v>0</v>
      </c>
      <c r="AE192" s="182">
        <f>'WORKING WHOLESALE GRID'!Y195-('WORKING WHOLESALE GRID'!Y195*'READ THIS FIRST'!$F$3)</f>
        <v>0</v>
      </c>
      <c r="AF192" s="182">
        <f>'WORKING WHOLESALE GRID'!Z195-('WORKING WHOLESALE GRID'!Z195*'READ THIS FIRST'!$F$3)</f>
        <v>0</v>
      </c>
      <c r="AG192" s="182">
        <f>'WORKING WHOLESALE GRID'!AA195-('WORKING WHOLESALE GRID'!AA195*'READ THIS FIRST'!$F$3)</f>
        <v>0</v>
      </c>
      <c r="AH192" s="182">
        <f>'WORKING WHOLESALE GRID'!AB195-('WORKING WHOLESALE GRID'!AB195*'READ THIS FIRST'!$F$3)</f>
        <v>0</v>
      </c>
      <c r="AI192" s="182">
        <f>'WORKING WHOLESALE GRID'!AC195-('WORKING WHOLESALE GRID'!AC195*'READ THIS FIRST'!$F$3)</f>
        <v>0</v>
      </c>
      <c r="AJ192" s="182">
        <f>'WORKING WHOLESALE GRID'!AD195-('WORKING WHOLESALE GRID'!AD195*'READ THIS FIRST'!$F$3)</f>
        <v>0</v>
      </c>
      <c r="AK192" s="182">
        <f>'WORKING WHOLESALE GRID'!AE195-('WORKING WHOLESALE GRID'!AE195*'READ THIS FIRST'!$F$3)</f>
        <v>0</v>
      </c>
      <c r="AL192" s="182">
        <f>'WORKING WHOLESALE GRID'!AF195-('WORKING WHOLESALE GRID'!AF195*'READ THIS FIRST'!$F$3)</f>
        <v>0</v>
      </c>
      <c r="AM192" s="182">
        <f>'WORKING WHOLESALE GRID'!AG195-('WORKING WHOLESALE GRID'!AG195*'READ THIS FIRST'!$F$3)</f>
        <v>0</v>
      </c>
      <c r="AN192" s="182">
        <f>'WORKING WHOLESALE GRID'!AH195-('WORKING WHOLESALE GRID'!AH195*'READ THIS FIRST'!$F$3)</f>
        <v>0</v>
      </c>
      <c r="AO192" s="182">
        <f>'WORKING WHOLESALE GRID'!AI195-('WORKING WHOLESALE GRID'!AI195*'READ THIS FIRST'!$F$3)</f>
        <v>0</v>
      </c>
      <c r="AP192" s="182">
        <f>'WORKING WHOLESALE GRID'!AJ195-('WORKING WHOLESALE GRID'!AJ195*'READ THIS FIRST'!$F$3)</f>
        <v>0</v>
      </c>
      <c r="AQ192" s="182">
        <f>'WORKING WHOLESALE GRID'!AK195-('WORKING WHOLESALE GRID'!AK195*'READ THIS FIRST'!$F$3)</f>
        <v>0</v>
      </c>
      <c r="AR192" s="182">
        <f>'WORKING WHOLESALE GRID'!AL195-('WORKING WHOLESALE GRID'!AL195*'READ THIS FIRST'!$F$3)</f>
        <v>0</v>
      </c>
      <c r="AS192" s="182">
        <f>'WORKING WHOLESALE GRID'!AM195-('WORKING WHOLESALE GRID'!AM195*'READ THIS FIRST'!$F$3)</f>
        <v>0</v>
      </c>
      <c r="AT192" s="182">
        <f>'WORKING WHOLESALE GRID'!AN195-('WORKING WHOLESALE GRID'!AN195*'READ THIS FIRST'!$F$3)</f>
        <v>0</v>
      </c>
      <c r="AU192" s="182">
        <f>'WORKING WHOLESALE GRID'!AO195-('WORKING WHOLESALE GRID'!AO195*'READ THIS FIRST'!$F$3)</f>
        <v>0</v>
      </c>
      <c r="AV192" s="177"/>
      <c r="AW192" s="177"/>
      <c r="AX192" s="177"/>
      <c r="AY192" s="177"/>
    </row>
    <row r="193" spans="2:47" hidden="1" x14ac:dyDescent="0.35">
      <c r="D193" s="180" t="s">
        <v>977</v>
      </c>
      <c r="E193" s="177"/>
      <c r="F193" s="177" t="s">
        <v>976</v>
      </c>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c r="AC193" s="177"/>
      <c r="AD193" s="177"/>
      <c r="AE193" s="177"/>
      <c r="AF193" s="177"/>
      <c r="AG193" s="177"/>
      <c r="AH193" s="177"/>
      <c r="AI193" s="177"/>
      <c r="AJ193" s="177"/>
      <c r="AK193" s="177"/>
      <c r="AL193" s="177"/>
      <c r="AM193" s="177"/>
      <c r="AN193" s="177"/>
      <c r="AO193" s="177"/>
      <c r="AP193" s="177"/>
      <c r="AQ193" s="177"/>
      <c r="AR193" s="177"/>
      <c r="AS193" s="177"/>
      <c r="AT193" s="177"/>
      <c r="AU193" s="177"/>
    </row>
    <row r="194" spans="2:47" hidden="1" x14ac:dyDescent="0.35"/>
    <row r="195" spans="2:47" hidden="1" x14ac:dyDescent="0.35">
      <c r="F195" t="s">
        <v>393</v>
      </c>
      <c r="H195" t="s">
        <v>804</v>
      </c>
      <c r="I195" t="s">
        <v>981</v>
      </c>
      <c r="L195" t="s">
        <v>79</v>
      </c>
      <c r="N195" t="s">
        <v>983</v>
      </c>
    </row>
    <row r="196" spans="2:47" hidden="1" x14ac:dyDescent="0.35">
      <c r="F196" t="s">
        <v>978</v>
      </c>
      <c r="H196" t="s">
        <v>72</v>
      </c>
      <c r="I196" t="s">
        <v>72</v>
      </c>
      <c r="L196" t="s">
        <v>500</v>
      </c>
      <c r="N196" t="s">
        <v>380</v>
      </c>
    </row>
    <row r="197" spans="2:47" hidden="1" x14ac:dyDescent="0.35">
      <c r="F197" t="s">
        <v>979</v>
      </c>
      <c r="H197" t="s">
        <v>14</v>
      </c>
      <c r="I197" t="s">
        <v>81</v>
      </c>
      <c r="L197" t="s">
        <v>982</v>
      </c>
      <c r="N197" t="s">
        <v>379</v>
      </c>
    </row>
    <row r="198" spans="2:47" hidden="1" x14ac:dyDescent="0.35">
      <c r="F198" t="s">
        <v>980</v>
      </c>
      <c r="H198" t="s">
        <v>15</v>
      </c>
      <c r="I198" t="s">
        <v>82</v>
      </c>
    </row>
    <row r="199" spans="2:47" hidden="1" x14ac:dyDescent="0.35">
      <c r="I199" t="s">
        <v>83</v>
      </c>
    </row>
    <row r="200" spans="2:47" hidden="1" x14ac:dyDescent="0.35">
      <c r="I200" t="s">
        <v>84</v>
      </c>
    </row>
    <row r="201" spans="2:47" hidden="1" x14ac:dyDescent="0.35">
      <c r="I201" t="s">
        <v>85</v>
      </c>
    </row>
    <row r="202" spans="2:47" hidden="1" x14ac:dyDescent="0.35">
      <c r="I202" t="s">
        <v>86</v>
      </c>
    </row>
    <row r="203" spans="2:47" ht="13" customHeight="1" x14ac:dyDescent="0.35">
      <c r="B203" s="153"/>
      <c r="C203" s="153"/>
      <c r="D203" s="153"/>
      <c r="E203" s="153"/>
      <c r="F203" s="153"/>
      <c r="G203" s="153"/>
      <c r="H203" s="153"/>
      <c r="I203" s="153"/>
      <c r="J203" s="153"/>
      <c r="K203" s="153"/>
      <c r="L203" s="153"/>
      <c r="M203" s="153"/>
      <c r="N203" s="153"/>
      <c r="O203" s="153"/>
      <c r="P203" s="153"/>
      <c r="Q203" s="153"/>
      <c r="R203" s="153"/>
      <c r="S203" s="153"/>
      <c r="T203" s="153"/>
      <c r="U203" s="153"/>
      <c r="V203" s="153"/>
      <c r="W203" s="153"/>
    </row>
    <row r="204" spans="2:47" ht="40.5" customHeight="1" x14ac:dyDescent="0.35">
      <c r="K204" s="215"/>
    </row>
    <row r="229" spans="23:23" x14ac:dyDescent="0.35">
      <c r="W229" t="s">
        <v>1089</v>
      </c>
    </row>
    <row r="245" spans="9:19" ht="34" customHeight="1" x14ac:dyDescent="0.35">
      <c r="I245" s="569" t="s">
        <v>1087</v>
      </c>
      <c r="J245" s="569"/>
      <c r="K245" s="569"/>
      <c r="L245" s="569"/>
      <c r="M245" s="569"/>
      <c r="P245" s="569" t="s">
        <v>1088</v>
      </c>
      <c r="Q245" s="569"/>
      <c r="R245" s="569"/>
      <c r="S245" s="569"/>
    </row>
  </sheetData>
  <sheetProtection algorithmName="SHA-512" hashValue="YW9ES2TJFILWn8fNMRTMHvshOutcb/E0CTsnvI6YxTelezMaTMYk+bsE4P3RPCY0hp8PMiSEZrQ4BlXfBivx1g==" saltValue="QLeYNvIuDAtu3sAyVnEYUA==" spinCount="100000" sheet="1" objects="1" scenarios="1" selectLockedCells="1"/>
  <mergeCells count="92">
    <mergeCell ref="C22:T22"/>
    <mergeCell ref="B1:E1"/>
    <mergeCell ref="G1:I1"/>
    <mergeCell ref="B2:S2"/>
    <mergeCell ref="B3:S3"/>
    <mergeCell ref="B19:E19"/>
    <mergeCell ref="B20:I20"/>
    <mergeCell ref="C15:E15"/>
    <mergeCell ref="C16:E16"/>
    <mergeCell ref="C18:E18"/>
    <mergeCell ref="C17:E17"/>
    <mergeCell ref="K6:L17"/>
    <mergeCell ref="C10:E10"/>
    <mergeCell ref="C11:E11"/>
    <mergeCell ref="C14:E14"/>
    <mergeCell ref="F6:G6"/>
    <mergeCell ref="C23:D23"/>
    <mergeCell ref="E23:F23"/>
    <mergeCell ref="M23:N23"/>
    <mergeCell ref="O23:T23"/>
    <mergeCell ref="C39:G39"/>
    <mergeCell ref="I39:M39"/>
    <mergeCell ref="O39:R39"/>
    <mergeCell ref="T39:W39"/>
    <mergeCell ref="C35:T36"/>
    <mergeCell ref="C40:E40"/>
    <mergeCell ref="O40:P40"/>
    <mergeCell ref="T40:U40"/>
    <mergeCell ref="I41:K41"/>
    <mergeCell ref="O41:P41"/>
    <mergeCell ref="T41:W41"/>
    <mergeCell ref="C42:E42"/>
    <mergeCell ref="O42:P42"/>
    <mergeCell ref="T42:U42"/>
    <mergeCell ref="C43:E43"/>
    <mergeCell ref="O43:P43"/>
    <mergeCell ref="T43:U43"/>
    <mergeCell ref="T44:U44"/>
    <mergeCell ref="C46:E46"/>
    <mergeCell ref="I46:K46"/>
    <mergeCell ref="O46:P46"/>
    <mergeCell ref="T46:U46"/>
    <mergeCell ref="I47:K47"/>
    <mergeCell ref="L47:M47"/>
    <mergeCell ref="O47:P47"/>
    <mergeCell ref="C44:E44"/>
    <mergeCell ref="I44:K44"/>
    <mergeCell ref="O44:R44"/>
    <mergeCell ref="Q47:R47"/>
    <mergeCell ref="X54:Z54"/>
    <mergeCell ref="T47:U47"/>
    <mergeCell ref="V47:W47"/>
    <mergeCell ref="C49:E49"/>
    <mergeCell ref="I49:K49"/>
    <mergeCell ref="O49:P49"/>
    <mergeCell ref="C50:E50"/>
    <mergeCell ref="I50:K50"/>
    <mergeCell ref="O50:P50"/>
    <mergeCell ref="C51:F51"/>
    <mergeCell ref="I51:L51"/>
    <mergeCell ref="O51:Q51"/>
    <mergeCell ref="T51:V51"/>
    <mergeCell ref="B54:C64"/>
    <mergeCell ref="C47:E47"/>
    <mergeCell ref="F47:G47"/>
    <mergeCell ref="D69:K69"/>
    <mergeCell ref="N69:Z69"/>
    <mergeCell ref="B70:C70"/>
    <mergeCell ref="B71:B86"/>
    <mergeCell ref="B87:B89"/>
    <mergeCell ref="I245:M245"/>
    <mergeCell ref="P245:S245"/>
    <mergeCell ref="B94:B111"/>
    <mergeCell ref="B114:B127"/>
    <mergeCell ref="X114:Z114"/>
    <mergeCell ref="B131:B146"/>
    <mergeCell ref="B147:B149"/>
    <mergeCell ref="C152:I152"/>
    <mergeCell ref="D93:G93"/>
    <mergeCell ref="B154:B165"/>
    <mergeCell ref="B166:B167"/>
    <mergeCell ref="C171:C184"/>
    <mergeCell ref="C186:C189"/>
    <mergeCell ref="B5:I5"/>
    <mergeCell ref="M6:O17"/>
    <mergeCell ref="P6:Q17"/>
    <mergeCell ref="K18:Q20"/>
    <mergeCell ref="H6:I17"/>
    <mergeCell ref="C7:E7"/>
    <mergeCell ref="C8:E8"/>
    <mergeCell ref="C9:E9"/>
    <mergeCell ref="B6:B11"/>
  </mergeCells>
  <dataValidations count="36">
    <dataValidation type="list" allowBlank="1" showInputMessage="1" showErrorMessage="1" sqref="R42" xr:uid="{E1E553A6-A1F4-4715-A530-3E9C65183626}">
      <formula1>$Q$55:$Q$59</formula1>
    </dataValidation>
    <dataValidation type="list" allowBlank="1" showInputMessage="1" showErrorMessage="1" sqref="Q42" xr:uid="{3F627BD7-9B34-4891-9343-6C28B0EDD32A}">
      <formula1>$Q$56:$Q$59</formula1>
    </dataValidation>
    <dataValidation type="list" allowBlank="1" showInputMessage="1" showErrorMessage="1" sqref="G10" xr:uid="{75D49033-0F23-4541-864D-1FFA03493E8C}">
      <formula1>TOTESFILMOPTIONS</formula1>
    </dataValidation>
    <dataValidation type="list" allowBlank="1" showInputMessage="1" showErrorMessage="1" sqref="F11:G11" xr:uid="{F7F87A00-D096-4FE8-8383-478A17DAEDF4}">
      <formula1>$N$196:$N$198</formula1>
    </dataValidation>
    <dataValidation type="list" allowBlank="1" showInputMessage="1" showErrorMessage="1" sqref="F10" xr:uid="{FF892230-33BE-493D-B957-AFBB6A5B974B}">
      <formula1>$D$186:$D$187</formula1>
    </dataValidation>
    <dataValidation type="list" allowBlank="1" showInputMessage="1" showErrorMessage="1" sqref="G9" xr:uid="{C32F527A-BE04-4AFE-8B73-2D8CB8D2A3E3}">
      <formula1>$I$196:$I$202</formula1>
    </dataValidation>
    <dataValidation type="list" allowBlank="1" showInputMessage="1" showErrorMessage="1" promptTitle="NUMBER OF COLOURS" prompt="SELECT THE NUMBER OF INK COLOURS FROM DROP DOWN LIST" sqref="F9" xr:uid="{B1F1D2EB-F3C4-487C-9008-D892926A0DA2}">
      <formula1>$I$197:$I$202</formula1>
    </dataValidation>
    <dataValidation type="whole" allowBlank="1" showInputMessage="1" showErrorMessage="1" sqref="D6" xr:uid="{4F0814FA-3CEA-4B13-9229-5E5B4F1AC9F8}">
      <formula1>1</formula1>
      <formula2>50000</formula2>
    </dataValidation>
    <dataValidation type="list" allowBlank="1" showInputMessage="1" showErrorMessage="1" sqref="F6:G6" xr:uid="{0101647C-A8FA-4D2D-A393-2857E1C02525}">
      <formula1>$F$196:$F$198</formula1>
    </dataValidation>
    <dataValidation type="list" allowBlank="1" showInputMessage="1" showErrorMessage="1" promptTitle="PRINT SIZE" prompt="SELECT PRINT SIZE FROM DROP DOWN LIST" sqref="F8:G8" xr:uid="{40E5B2AB-CB73-4830-BA03-CE0185ACD0B2}">
      <formula1>$H$196:$H$198</formula1>
    </dataValidation>
    <dataValidation type="list" allowBlank="1" showInputMessage="1" showErrorMessage="1" sqref="V44" xr:uid="{BD630819-A551-492C-BB64-34E0D8E22EC1}">
      <formula1>$M$154:$M$155</formula1>
    </dataValidation>
    <dataValidation type="list" allowBlank="1" showInputMessage="1" showErrorMessage="1" sqref="L44:M44" xr:uid="{50892D00-9E31-4A2C-8DDD-2A131FB13A8F}">
      <formula1>$U$56:$U$59</formula1>
    </dataValidation>
    <dataValidation type="list" allowBlank="1" showInputMessage="1" showErrorMessage="1" sqref="M44" xr:uid="{F84115B0-7FE5-4D1C-8A88-429E5BEFA7B9}">
      <formula1>$U$55:$U$59</formula1>
    </dataValidation>
    <dataValidation type="list" allowBlank="1" showInputMessage="1" showErrorMessage="1" sqref="M42" xr:uid="{2DC87F32-3697-4A38-B92C-9124EED6CB43}">
      <formula1>$Q$55:$Q$58</formula1>
    </dataValidation>
    <dataValidation type="list" allowBlank="1" showInputMessage="1" showErrorMessage="1" sqref="L42" xr:uid="{B794220A-66C0-4E6D-B7C4-B5908616ABFA}">
      <formula1>$Q$56:$Q$58</formula1>
    </dataValidation>
    <dataValidation type="list" allowBlank="1" showInputMessage="1" showErrorMessage="1" sqref="F43:G43 L43:M43 Q43 V43" xr:uid="{9B701200-3EE5-402E-894F-BB6B9C6604A3}">
      <formula1>UMBRELLAFILM</formula1>
    </dataValidation>
    <dataValidation type="list" allowBlank="1" showInputMessage="1" showErrorMessage="1" sqref="G42" xr:uid="{F271B87C-3362-4D7B-8891-67C1C84E455F}">
      <formula1>$Q$55:$Q$61</formula1>
    </dataValidation>
    <dataValidation type="list" allowBlank="1" showInputMessage="1" showErrorMessage="1" sqref="V42 F42" xr:uid="{877E7DDC-A5F8-4FA1-968E-3E4C527E7F9F}">
      <formula1>$Q$56:$Q$61</formula1>
    </dataValidation>
    <dataValidation type="whole" allowBlank="1" showInputMessage="1" showErrorMessage="1" error="MINIMUM ORDER QUANTITY OF 25 REQUIRED_x000a_" sqref="V40" xr:uid="{DAB0A214-B17A-4882-9D7D-08067BD2B1C7}">
      <formula1>25</formula1>
      <formula2>10000</formula2>
    </dataValidation>
    <dataValidation type="list" allowBlank="1" showInputMessage="1" showErrorMessage="1" sqref="R53 R113:R118" xr:uid="{3D48137A-50C3-4ABD-B46A-B9B86E0179D8}">
      <formula1>#REF!</formula1>
    </dataValidation>
    <dataValidation type="whole" allowBlank="1" showInputMessage="1" showErrorMessage="1" sqref="F40" xr:uid="{5CFB2CFA-0579-4736-92A5-6BF2F0753685}">
      <formula1>1</formula1>
      <formula2>10000</formula2>
    </dataValidation>
    <dataValidation type="whole" allowBlank="1" showInputMessage="1" showErrorMessage="1" sqref="F41:H41" xr:uid="{B3471901-508E-4BA1-AE86-37B56D30281B}">
      <formula1>0</formula1>
      <formula2>8</formula2>
    </dataValidation>
    <dataValidation type="whole" allowBlank="1" showInputMessage="1" showErrorMessage="1" sqref="L41:N41" xr:uid="{AC4A860A-C3B7-45EF-B8B4-37F9980BD23B}">
      <formula1>0</formula1>
      <formula2>4</formula2>
    </dataValidation>
    <dataValidation type="whole" allowBlank="1" showInputMessage="1" showErrorMessage="1" sqref="L40" xr:uid="{82E143FC-EF24-4584-85B9-89D2428914BB}">
      <formula1>0</formula1>
      <formula2>10000</formula2>
    </dataValidation>
    <dataValidation type="list" allowBlank="1" showInputMessage="1" showErrorMessage="1" sqref="H43:J43 N43 L23" xr:uid="{58BA40D5-F797-4B1C-A917-FAAC57D628F8}">
      <formula1>PRINTSCREEN</formula1>
    </dataValidation>
    <dataValidation type="whole" allowBlank="1" showInputMessage="1" showErrorMessage="1" error="MINIMUM ORDER QUANTITY OF 10 REQUIRED" sqref="Q40" xr:uid="{88FF4411-9DDD-413D-8AD6-7874D056AC98}">
      <formula1>10</formula1>
      <formula2>10000</formula2>
    </dataValidation>
    <dataValidation type="list" allowBlank="1" showInputMessage="1" showErrorMessage="1" sqref="R43" xr:uid="{B8053419-A52A-49FB-8920-E7D56CBE8405}">
      <formula1>PAPERBAGFILM</formula1>
    </dataValidation>
    <dataValidation type="list" allowBlank="1" showInputMessage="1" showErrorMessage="1" sqref="B18:B19 C16:E17 C18" xr:uid="{FD3F0704-CB53-49ED-B75F-F3DCBFD77C3A}">
      <formula1>BREAKDOWN</formula1>
    </dataValidation>
    <dataValidation type="list" allowBlank="1" showInputMessage="1" showErrorMessage="1" promptTitle="PRINT SIZE" prompt="SELECT PRINT SIZE FROM DROP DOWN LIST" sqref="C30" xr:uid="{B5BF7CD0-4F35-4968-82C3-F6F9B3EA62FF}">
      <formula1>$S$116:$S$121</formula1>
    </dataValidation>
    <dataValidation type="list" allowBlank="1" showInputMessage="1" showErrorMessage="1" sqref="C31:C34" xr:uid="{EF75771D-8003-4B1A-B5CD-7EEA8607691A}">
      <formula1>$S$116:$S$121</formula1>
    </dataValidation>
    <dataValidation type="list" allowBlank="1" showInputMessage="1" showErrorMessage="1" sqref="G23" xr:uid="{7A03F02E-55BB-4DA9-B819-18F13748FCBB}">
      <formula1>$T$116:$T$125</formula1>
    </dataValidation>
    <dataValidation type="list" allowBlank="1" showInputMessage="1" showErrorMessage="1" sqref="I23:J23" xr:uid="{285F00E4-41B0-433A-94E0-9B2FA47AF204}">
      <formula1>$U$116:$U$121</formula1>
    </dataValidation>
    <dataValidation type="list" allowBlank="1" showInputMessage="1" showErrorMessage="1" sqref="N44" xr:uid="{C223AE10-DC24-48F2-A50A-F4B533A66803}">
      <formula1>$U$21:$U$37</formula1>
    </dataValidation>
    <dataValidation type="list" allowBlank="1" showInputMessage="1" showErrorMessage="1" sqref="I45:J45 H42:J42 H44:H45 G44" xr:uid="{BFED3242-FCF1-4CD6-9743-805CC15A7D85}">
      <formula1>$Q$21:$Q$38</formula1>
    </dataValidation>
    <dataValidation type="list" allowBlank="1" showInputMessage="1" showErrorMessage="1" sqref="N43 H43:J43 F44" xr:uid="{AE41EE0C-31FC-490E-80FA-3F1304157307}">
      <formula1>$Q$21:$Q$39</formula1>
    </dataValidation>
    <dataValidation type="list" allowBlank="1" showInputMessage="1" showErrorMessage="1" sqref="N42 N44" xr:uid="{AC99DC95-8A0A-44B9-92EB-EC9ACC733364}">
      <formula1>$Q$21:$Q$37</formula1>
    </dataValidation>
  </dataValidations>
  <pageMargins left="0.7" right="0.7" top="0.75" bottom="0.75" header="0.3" footer="0.3"/>
  <pageSetup orientation="portrait" horizontalDpi="360" verticalDpi="36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3E22-6B39-459F-9590-66561EBDD743}">
  <sheetPr>
    <tabColor theme="8" tint="0.39997558519241921"/>
  </sheetPr>
  <dimension ref="B1:EW93"/>
  <sheetViews>
    <sheetView showGridLines="0" showRowColHeaders="0" topLeftCell="A2" workbookViewId="0">
      <selection activeCell="H9" sqref="H9"/>
    </sheetView>
  </sheetViews>
  <sheetFormatPr defaultColWidth="9.1796875" defaultRowHeight="14.5" x14ac:dyDescent="0.35"/>
  <cols>
    <col min="2" max="2" width="7" customWidth="1"/>
    <col min="3" max="3" width="13" customWidth="1"/>
    <col min="4" max="21" width="12.1796875" customWidth="1"/>
    <col min="22" max="22" width="8.453125" customWidth="1"/>
    <col min="24" max="24" width="11.81640625" customWidth="1"/>
    <col min="25" max="25" width="10.1796875" customWidth="1"/>
    <col min="26" max="27" width="12.453125" customWidth="1"/>
    <col min="28" max="28" width="11.81640625" customWidth="1"/>
    <col min="29" max="29" width="11.54296875" customWidth="1"/>
    <col min="30" max="30" width="12.54296875" customWidth="1"/>
    <col min="31" max="31" width="11.54296875" customWidth="1"/>
  </cols>
  <sheetData>
    <row r="1" spans="2:23" s="1" customFormat="1" ht="39.65" hidden="1" customHeight="1" x14ac:dyDescent="0.35">
      <c r="B1" s="753" t="s">
        <v>362</v>
      </c>
      <c r="C1" s="726"/>
      <c r="D1" s="726"/>
      <c r="E1" s="726"/>
      <c r="F1" s="138">
        <f>'READ THIS FIRST'!F3</f>
        <v>0.35</v>
      </c>
      <c r="G1" s="726" t="s">
        <v>700</v>
      </c>
      <c r="H1" s="726"/>
      <c r="I1" s="726"/>
      <c r="J1" s="139">
        <f>'READ THIS FIRST'!J3</f>
        <v>0</v>
      </c>
      <c r="K1" s="140">
        <f>(100-J1)/100</f>
        <v>1</v>
      </c>
      <c r="L1" s="142" t="s">
        <v>827</v>
      </c>
      <c r="M1"/>
      <c r="N1"/>
      <c r="O1"/>
      <c r="P1"/>
      <c r="Q1"/>
      <c r="R1"/>
      <c r="S1"/>
      <c r="T1"/>
      <c r="U1"/>
    </row>
    <row r="2" spans="2:23" x14ac:dyDescent="0.35">
      <c r="B2" s="762" t="s">
        <v>843</v>
      </c>
      <c r="C2" s="762"/>
      <c r="D2" s="762"/>
      <c r="E2" s="762"/>
      <c r="F2" s="762"/>
      <c r="G2" s="762"/>
      <c r="H2" s="762"/>
      <c r="I2" s="762"/>
      <c r="J2" s="762"/>
      <c r="K2" s="762"/>
      <c r="L2" s="762"/>
      <c r="M2" s="762"/>
      <c r="N2" s="762"/>
      <c r="O2" s="762"/>
      <c r="P2" s="762"/>
      <c r="Q2" s="762"/>
      <c r="R2" s="248"/>
      <c r="S2" s="248"/>
      <c r="T2" s="248"/>
      <c r="U2" s="248"/>
    </row>
    <row r="3" spans="2:23" x14ac:dyDescent="0.35">
      <c r="B3" s="763" t="s">
        <v>1122</v>
      </c>
      <c r="C3" s="763"/>
      <c r="D3" s="763"/>
      <c r="E3" s="763"/>
      <c r="F3" s="763"/>
      <c r="G3" s="763"/>
      <c r="H3" s="763"/>
      <c r="I3" s="763"/>
      <c r="J3" s="763"/>
      <c r="K3" s="763"/>
      <c r="L3" s="763"/>
      <c r="M3" s="763"/>
      <c r="N3" s="763"/>
      <c r="O3" s="763"/>
      <c r="P3" s="763"/>
      <c r="Q3" s="763"/>
      <c r="R3" s="248"/>
      <c r="S3" s="248"/>
      <c r="T3" s="248"/>
      <c r="U3" s="248"/>
    </row>
    <row r="4" spans="2:23" ht="10.5" customHeight="1" thickBot="1" x14ac:dyDescent="0.4">
      <c r="B4" s="143"/>
      <c r="C4" s="143"/>
      <c r="D4" s="143"/>
      <c r="E4" s="143"/>
      <c r="F4" s="143"/>
      <c r="G4" s="143"/>
      <c r="H4" s="143"/>
      <c r="I4" s="143"/>
      <c r="J4" s="143"/>
      <c r="K4" s="143"/>
      <c r="O4" s="1"/>
    </row>
    <row r="5" spans="2:23" s="145" customFormat="1" ht="29.25" customHeight="1" thickBot="1" x14ac:dyDescent="0.4">
      <c r="B5" s="758" t="s">
        <v>992</v>
      </c>
      <c r="C5" s="759"/>
      <c r="D5" s="759"/>
      <c r="E5" s="759"/>
      <c r="F5" s="759"/>
      <c r="G5" s="759"/>
      <c r="H5" s="759"/>
      <c r="I5" s="759"/>
      <c r="J5" s="759"/>
      <c r="K5" s="759"/>
      <c r="L5" s="759"/>
      <c r="M5" s="760"/>
      <c r="N5" s="410"/>
      <c r="O5" s="410"/>
      <c r="P5" s="410"/>
      <c r="Q5" s="411"/>
      <c r="R5" s="410"/>
      <c r="S5" s="410"/>
      <c r="T5" s="410"/>
      <c r="U5" s="410"/>
      <c r="V5" s="410"/>
      <c r="W5" s="410"/>
    </row>
    <row r="6" spans="2:23" ht="34.5" customHeight="1" thickBot="1" x14ac:dyDescent="0.4">
      <c r="B6" s="756" t="s">
        <v>860</v>
      </c>
      <c r="C6" s="747" t="s">
        <v>702</v>
      </c>
      <c r="D6" s="748"/>
      <c r="E6" s="261">
        <v>1</v>
      </c>
      <c r="F6" s="412" t="s">
        <v>370</v>
      </c>
      <c r="G6" s="413" t="s">
        <v>371</v>
      </c>
      <c r="H6" s="413" t="s">
        <v>372</v>
      </c>
      <c r="I6" s="413" t="s">
        <v>373</v>
      </c>
      <c r="J6" s="413" t="s">
        <v>374</v>
      </c>
      <c r="K6" s="414" t="s">
        <v>769</v>
      </c>
      <c r="L6" s="744" t="s">
        <v>1179</v>
      </c>
      <c r="M6" s="745"/>
      <c r="N6" s="764" t="s">
        <v>1112</v>
      </c>
      <c r="O6" s="765"/>
      <c r="P6" s="768" t="s">
        <v>1113</v>
      </c>
      <c r="Q6" s="765"/>
      <c r="R6" s="807" t="s">
        <v>1114</v>
      </c>
      <c r="S6" s="739"/>
      <c r="T6" s="738" t="s">
        <v>1102</v>
      </c>
      <c r="U6" s="739"/>
      <c r="V6" s="410"/>
      <c r="W6" s="410"/>
    </row>
    <row r="7" spans="2:23" ht="61" customHeight="1" x14ac:dyDescent="0.35">
      <c r="B7" s="756"/>
      <c r="C7" s="761" t="s">
        <v>376</v>
      </c>
      <c r="D7" s="761"/>
      <c r="E7" s="761"/>
      <c r="F7" s="497"/>
      <c r="G7" s="496"/>
      <c r="H7" s="496"/>
      <c r="I7" s="497"/>
      <c r="J7" s="496"/>
      <c r="K7" s="438"/>
      <c r="L7" s="746"/>
      <c r="M7" s="745"/>
      <c r="N7" s="746"/>
      <c r="O7" s="745"/>
      <c r="P7" s="769"/>
      <c r="Q7" s="745"/>
      <c r="R7" s="740"/>
      <c r="S7" s="741"/>
      <c r="T7" s="740"/>
      <c r="U7" s="741"/>
      <c r="V7" s="410"/>
      <c r="W7" s="410"/>
    </row>
    <row r="8" spans="2:23" ht="34.5" customHeight="1" x14ac:dyDescent="0.35">
      <c r="B8" s="757"/>
      <c r="C8" s="754" t="s">
        <v>704</v>
      </c>
      <c r="D8" s="754"/>
      <c r="E8" s="754"/>
      <c r="F8" s="233" t="s">
        <v>97</v>
      </c>
      <c r="G8" s="233" t="s">
        <v>97</v>
      </c>
      <c r="H8" s="233" t="s">
        <v>97</v>
      </c>
      <c r="I8" s="233" t="s">
        <v>98</v>
      </c>
      <c r="J8" s="233" t="s">
        <v>98</v>
      </c>
      <c r="K8" s="234" t="s">
        <v>770</v>
      </c>
      <c r="L8" s="744"/>
      <c r="M8" s="745"/>
      <c r="N8" s="746"/>
      <c r="O8" s="745"/>
      <c r="P8" s="769"/>
      <c r="Q8" s="745"/>
      <c r="R8" s="740"/>
      <c r="S8" s="741"/>
      <c r="T8" s="740"/>
      <c r="U8" s="741"/>
      <c r="V8" s="410"/>
      <c r="W8" s="410"/>
    </row>
    <row r="9" spans="2:23" ht="35.15" customHeight="1" x14ac:dyDescent="0.35">
      <c r="B9" s="757"/>
      <c r="C9" s="755" t="s">
        <v>705</v>
      </c>
      <c r="D9" s="755"/>
      <c r="E9" s="755"/>
      <c r="F9" s="124" t="s">
        <v>706</v>
      </c>
      <c r="G9" s="124" t="s">
        <v>706</v>
      </c>
      <c r="H9" s="124" t="s">
        <v>706</v>
      </c>
      <c r="I9" s="124" t="s">
        <v>191</v>
      </c>
      <c r="J9" s="124" t="s">
        <v>192</v>
      </c>
      <c r="K9" s="124" t="s">
        <v>774</v>
      </c>
      <c r="L9" s="744"/>
      <c r="M9" s="745"/>
      <c r="N9" s="746"/>
      <c r="O9" s="745"/>
      <c r="P9" s="769"/>
      <c r="Q9" s="745"/>
      <c r="R9" s="740"/>
      <c r="S9" s="741"/>
      <c r="T9" s="740"/>
      <c r="U9" s="741"/>
      <c r="V9" s="129"/>
      <c r="W9" s="129"/>
    </row>
    <row r="10" spans="2:23" s="149" customFormat="1" ht="23.15" hidden="1" customHeight="1" x14ac:dyDescent="0.35">
      <c r="B10" s="498"/>
      <c r="C10" s="749" t="s">
        <v>25</v>
      </c>
      <c r="D10" s="749"/>
      <c r="E10" s="749"/>
      <c r="F10" s="499">
        <f>INDEX(DIGITISINGCOSTS,MATCH(F9,DIGITISINGOPTIONS,0),MATCH(F8,STITCHCOUNT2,0))</f>
        <v>27.857142857142861</v>
      </c>
      <c r="G10" s="499">
        <f>INDEX(DIGITISINGCOSTS,MATCH(G9,DIGITISINGOPTIONS,0),MATCH(G8,STITCHCOUNT2,0))</f>
        <v>27.857142857142861</v>
      </c>
      <c r="H10" s="499">
        <f>INDEX(DIGITISINGCOSTS,MATCH(H9,DIGITISINGOPTIONS,0),MATCH(H8,STITCHCOUNT2,0))</f>
        <v>27.857142857142861</v>
      </c>
      <c r="I10" s="499">
        <f>INDEX(DIGITISINGCOSTS,MATCH(I9,DIGITISINGOPTIONS,0),MATCH(I8,STITCHCOUNT2,0))</f>
        <v>13.928571428571431</v>
      </c>
      <c r="J10" s="499">
        <f>INDEX(DIGITISINGCOSTS,MATCH(J9,DIGITISINGOPTIONS,0),MATCH(J8,STITCHCOUNT2,0))</f>
        <v>0</v>
      </c>
      <c r="K10" s="499" t="e">
        <f>INDEX(DIGITISINGCOSTS,MATCH(K9,DIGITISINGOPTIONS,0))</f>
        <v>#N/A</v>
      </c>
      <c r="L10" s="744"/>
      <c r="M10" s="745"/>
      <c r="N10" s="746"/>
      <c r="O10" s="745"/>
      <c r="P10" s="769"/>
      <c r="Q10" s="745"/>
      <c r="R10" s="740"/>
      <c r="S10" s="741"/>
      <c r="T10" s="740"/>
      <c r="U10" s="741"/>
      <c r="V10" s="121"/>
      <c r="W10" s="121"/>
    </row>
    <row r="11" spans="2:23" s="149" customFormat="1" ht="23.15" hidden="1" customHeight="1" x14ac:dyDescent="0.35">
      <c r="B11" s="500" t="s">
        <v>785</v>
      </c>
      <c r="C11" s="750" t="s">
        <v>707</v>
      </c>
      <c r="D11" s="750"/>
      <c r="E11" s="750"/>
      <c r="F11" s="501">
        <f>INDEX(EMBROIDERYCOSTS,MATCH($E$6,EMBQTY,1),MATCH(F8,STITCHCOUNT,0))</f>
        <v>9.0173200000000033</v>
      </c>
      <c r="G11" s="501">
        <f>INDEX(EMBROIDERYCOSTS,MATCH($E$6,EMBQTY,1),MATCH(G8,STITCHCOUNT,0))</f>
        <v>9.0173200000000033</v>
      </c>
      <c r="H11" s="501">
        <f>INDEX(EMBROIDERYCOSTS,MATCH($E$6,EMBQTY,1),MATCH(H8,STITCHCOUNT,0))</f>
        <v>9.0173200000000033</v>
      </c>
      <c r="I11" s="501">
        <f>INDEX(EMBROIDERYCOSTS,MATCH($E$6,EMBQTY,1),MATCH(I8,STITCHCOUNT,0))</f>
        <v>9.8439146666666684</v>
      </c>
      <c r="J11" s="501">
        <f>INDEX(EMBROIDERYCOSTS,MATCH($E$6,EMBQTY,1),MATCH(J8,STITCHCOUNT,0))</f>
        <v>9.8439146666666684</v>
      </c>
      <c r="K11" s="501" t="e">
        <f>INDEX(EMBPRICING,MATCH($E$6,EMBQTY,1),MATCH(K8,STITCHCOUNT,0))</f>
        <v>#N/A</v>
      </c>
      <c r="L11" s="744"/>
      <c r="M11" s="745"/>
      <c r="N11" s="746"/>
      <c r="O11" s="745"/>
      <c r="P11" s="769"/>
      <c r="Q11" s="745"/>
      <c r="R11" s="740"/>
      <c r="S11" s="741"/>
      <c r="T11" s="740"/>
      <c r="U11" s="741"/>
      <c r="V11" s="410"/>
      <c r="W11" s="410"/>
    </row>
    <row r="12" spans="2:23" ht="25" customHeight="1" x14ac:dyDescent="0.35">
      <c r="B12" s="416"/>
      <c r="C12" s="771" t="s">
        <v>708</v>
      </c>
      <c r="D12" s="771"/>
      <c r="E12" s="771"/>
      <c r="F12" s="262">
        <f t="shared" ref="F12:J14" si="0">INDEX(BREAKDOWN3PRICING,MATCH($C12,$C$39:$C$47,0),MATCH(F$6,BREAKDOWN3LOCATIONS,0))</f>
        <v>9.0173200000000033</v>
      </c>
      <c r="G12" s="262">
        <f t="shared" si="0"/>
        <v>9.0173200000000033</v>
      </c>
      <c r="H12" s="262">
        <f t="shared" si="0"/>
        <v>9.0173200000000033</v>
      </c>
      <c r="I12" s="262">
        <f t="shared" si="0"/>
        <v>9.8439146666666684</v>
      </c>
      <c r="J12" s="262">
        <f t="shared" si="0"/>
        <v>9.8439146666666684</v>
      </c>
      <c r="K12" s="262">
        <f>INDEX(NAMESANDNUMBERSPRICES,MATCH(K8,NAMESANDNUMBERS,0))</f>
        <v>6</v>
      </c>
      <c r="L12" s="744"/>
      <c r="M12" s="745"/>
      <c r="N12" s="746"/>
      <c r="O12" s="745"/>
      <c r="P12" s="769"/>
      <c r="Q12" s="745"/>
      <c r="R12" s="740"/>
      <c r="S12" s="741"/>
      <c r="T12" s="740"/>
      <c r="U12" s="741"/>
      <c r="V12" s="410"/>
      <c r="W12" s="410"/>
    </row>
    <row r="13" spans="2:23" ht="25" customHeight="1" x14ac:dyDescent="0.35">
      <c r="B13" s="416"/>
      <c r="C13" s="772" t="s">
        <v>709</v>
      </c>
      <c r="D13" s="772"/>
      <c r="E13" s="772"/>
      <c r="F13" s="125">
        <f t="shared" si="0"/>
        <v>27.857142857142861</v>
      </c>
      <c r="G13" s="125">
        <f t="shared" si="0"/>
        <v>27.857142857142861</v>
      </c>
      <c r="H13" s="125">
        <f t="shared" si="0"/>
        <v>27.857142857142861</v>
      </c>
      <c r="I13" s="125">
        <f t="shared" si="0"/>
        <v>13.928571428571431</v>
      </c>
      <c r="J13" s="125">
        <f t="shared" si="0"/>
        <v>0</v>
      </c>
      <c r="K13" s="125">
        <v>0</v>
      </c>
      <c r="L13" s="744"/>
      <c r="M13" s="745"/>
      <c r="N13" s="746"/>
      <c r="O13" s="745"/>
      <c r="P13" s="769"/>
      <c r="Q13" s="745"/>
      <c r="R13" s="740"/>
      <c r="S13" s="741"/>
      <c r="T13" s="740"/>
      <c r="U13" s="741"/>
      <c r="V13" s="410"/>
      <c r="W13" s="410"/>
    </row>
    <row r="14" spans="2:23" ht="25" customHeight="1" x14ac:dyDescent="0.35">
      <c r="B14" s="416"/>
      <c r="C14" s="771" t="s">
        <v>710</v>
      </c>
      <c r="D14" s="771"/>
      <c r="E14" s="771"/>
      <c r="F14" s="262">
        <f t="shared" si="0"/>
        <v>36.874462857142866</v>
      </c>
      <c r="G14" s="262">
        <f t="shared" si="0"/>
        <v>36.874462857142866</v>
      </c>
      <c r="H14" s="262">
        <f t="shared" si="0"/>
        <v>36.874462857142866</v>
      </c>
      <c r="I14" s="262">
        <f t="shared" si="0"/>
        <v>23.772486095238101</v>
      </c>
      <c r="J14" s="262">
        <f t="shared" si="0"/>
        <v>9.8439146666666684</v>
      </c>
      <c r="K14" s="262">
        <f>K12+(K13/$E$6)</f>
        <v>6</v>
      </c>
      <c r="L14" s="744"/>
      <c r="M14" s="745"/>
      <c r="N14" s="746"/>
      <c r="O14" s="745"/>
      <c r="P14" s="769"/>
      <c r="Q14" s="745"/>
      <c r="R14" s="740"/>
      <c r="S14" s="741"/>
      <c r="T14" s="740"/>
      <c r="U14" s="741"/>
      <c r="V14" s="129"/>
      <c r="W14" s="129"/>
    </row>
    <row r="15" spans="2:23" ht="30" customHeight="1" x14ac:dyDescent="0.35">
      <c r="B15" s="776" t="s">
        <v>839</v>
      </c>
      <c r="C15" s="779" t="s">
        <v>775</v>
      </c>
      <c r="D15" s="751" t="s">
        <v>1099</v>
      </c>
      <c r="E15" s="751"/>
      <c r="F15" s="439" t="s">
        <v>824</v>
      </c>
      <c r="G15" s="439" t="s">
        <v>778</v>
      </c>
      <c r="H15" s="439" t="s">
        <v>379</v>
      </c>
      <c r="I15" s="439" t="s">
        <v>379</v>
      </c>
      <c r="J15" s="439" t="s">
        <v>379</v>
      </c>
      <c r="K15" s="439" t="s">
        <v>379</v>
      </c>
      <c r="L15" s="744"/>
      <c r="M15" s="745"/>
      <c r="N15" s="746"/>
      <c r="O15" s="745"/>
      <c r="P15" s="769"/>
      <c r="Q15" s="745"/>
      <c r="R15" s="740"/>
      <c r="S15" s="741"/>
      <c r="T15" s="740"/>
      <c r="U15" s="741"/>
      <c r="V15" s="121"/>
      <c r="W15" s="121"/>
    </row>
    <row r="16" spans="2:23" ht="22.5" customHeight="1" x14ac:dyDescent="0.35">
      <c r="B16" s="777"/>
      <c r="C16" s="780"/>
      <c r="D16" s="752" t="s">
        <v>1100</v>
      </c>
      <c r="E16" s="752"/>
      <c r="F16" s="440" t="s">
        <v>365</v>
      </c>
      <c r="G16" s="440" t="s">
        <v>365</v>
      </c>
      <c r="H16" s="440" t="s">
        <v>365</v>
      </c>
      <c r="I16" s="440" t="s">
        <v>365</v>
      </c>
      <c r="J16" s="440" t="s">
        <v>365</v>
      </c>
      <c r="K16" s="440" t="s">
        <v>365</v>
      </c>
      <c r="L16" s="744"/>
      <c r="M16" s="745"/>
      <c r="N16" s="746"/>
      <c r="O16" s="745"/>
      <c r="P16" s="769"/>
      <c r="Q16" s="745"/>
      <c r="R16" s="740"/>
      <c r="S16" s="741"/>
      <c r="T16" s="740"/>
      <c r="U16" s="741"/>
      <c r="V16" s="121"/>
      <c r="W16" s="121"/>
    </row>
    <row r="17" spans="2:23" ht="23.15" customHeight="1" thickBot="1" x14ac:dyDescent="0.4">
      <c r="B17" s="778"/>
      <c r="C17" s="781"/>
      <c r="D17" s="752" t="s">
        <v>1101</v>
      </c>
      <c r="E17" s="752"/>
      <c r="F17" s="440" t="s">
        <v>379</v>
      </c>
      <c r="G17" s="440" t="s">
        <v>380</v>
      </c>
      <c r="H17" s="440" t="s">
        <v>379</v>
      </c>
      <c r="I17" s="440" t="s">
        <v>379</v>
      </c>
      <c r="J17" s="440" t="s">
        <v>379</v>
      </c>
      <c r="K17" s="440" t="s">
        <v>379</v>
      </c>
      <c r="L17" s="744"/>
      <c r="M17" s="745"/>
      <c r="N17" s="766"/>
      <c r="O17" s="767"/>
      <c r="P17" s="770"/>
      <c r="Q17" s="767"/>
      <c r="R17" s="742"/>
      <c r="S17" s="743"/>
      <c r="T17" s="742"/>
      <c r="U17" s="743"/>
      <c r="V17" s="417"/>
      <c r="W17" s="417"/>
    </row>
    <row r="18" spans="2:23" s="153" customFormat="1" ht="21" hidden="1" customHeight="1" x14ac:dyDescent="0.35">
      <c r="B18" s="415" t="s">
        <v>785</v>
      </c>
      <c r="C18" s="418"/>
      <c r="D18" s="419"/>
      <c r="E18" s="419" t="s">
        <v>776</v>
      </c>
      <c r="F18" s="126">
        <f t="shared" ref="F18:K18" si="1">INDEX(CAPSPRICE,MATCH(F15,CAPSOPTIONS,0))</f>
        <v>1.4300000000000002</v>
      </c>
      <c r="G18" s="126">
        <f t="shared" si="1"/>
        <v>1.8525</v>
      </c>
      <c r="H18" s="126">
        <f t="shared" si="1"/>
        <v>0</v>
      </c>
      <c r="I18" s="126">
        <f t="shared" si="1"/>
        <v>0</v>
      </c>
      <c r="J18" s="126">
        <f t="shared" si="1"/>
        <v>0</v>
      </c>
      <c r="K18" s="126">
        <f t="shared" si="1"/>
        <v>0</v>
      </c>
      <c r="L18" s="75"/>
      <c r="M18" s="216"/>
      <c r="N18" s="101"/>
      <c r="O18" s="101"/>
      <c r="P18" s="101"/>
      <c r="Q18" s="101"/>
      <c r="R18" s="101"/>
      <c r="S18" s="101"/>
      <c r="T18" s="101"/>
      <c r="U18" s="101"/>
      <c r="V18" s="101"/>
      <c r="W18" s="101"/>
    </row>
    <row r="19" spans="2:23" s="153" customFormat="1" ht="21" hidden="1" customHeight="1" x14ac:dyDescent="0.35">
      <c r="B19" s="415" t="s">
        <v>785</v>
      </c>
      <c r="C19" s="418"/>
      <c r="D19" s="419"/>
      <c r="E19" s="419" t="s">
        <v>779</v>
      </c>
      <c r="F19" s="126">
        <f t="shared" ref="F19:K19" si="2">INDEX(SPECIALTHREADPRICE,MATCH(F16,SPECIALTHREADOPTIONS,0))</f>
        <v>0</v>
      </c>
      <c r="G19" s="126">
        <f t="shared" si="2"/>
        <v>0</v>
      </c>
      <c r="H19" s="126">
        <f t="shared" si="2"/>
        <v>0</v>
      </c>
      <c r="I19" s="126">
        <f t="shared" si="2"/>
        <v>0</v>
      </c>
      <c r="J19" s="126">
        <f t="shared" si="2"/>
        <v>0</v>
      </c>
      <c r="K19" s="126">
        <f t="shared" si="2"/>
        <v>0</v>
      </c>
      <c r="L19" s="75"/>
      <c r="M19" s="216"/>
      <c r="N19" s="101"/>
      <c r="O19" s="101"/>
      <c r="P19" s="101"/>
      <c r="Q19" s="101"/>
      <c r="R19" s="101"/>
      <c r="S19" s="101"/>
      <c r="T19" s="101"/>
      <c r="U19" s="101"/>
      <c r="V19" s="101"/>
      <c r="W19" s="101"/>
    </row>
    <row r="20" spans="2:23" s="153" customFormat="1" ht="21" hidden="1" customHeight="1" x14ac:dyDescent="0.35">
      <c r="B20" s="415" t="s">
        <v>785</v>
      </c>
      <c r="C20" s="418"/>
      <c r="D20" s="419"/>
      <c r="E20" s="419" t="s">
        <v>784</v>
      </c>
      <c r="F20" s="126">
        <f t="shared" ref="F20:K20" si="3">INDEX(SPECIALHOOPSTABLE,MATCH(F17,SPECIALHOOPSCHOICE,0))</f>
        <v>0</v>
      </c>
      <c r="G20" s="126">
        <f t="shared" si="3"/>
        <v>0.25</v>
      </c>
      <c r="H20" s="126">
        <f t="shared" si="3"/>
        <v>0</v>
      </c>
      <c r="I20" s="126">
        <f t="shared" si="3"/>
        <v>0</v>
      </c>
      <c r="J20" s="126">
        <f t="shared" si="3"/>
        <v>0</v>
      </c>
      <c r="K20" s="126">
        <f t="shared" si="3"/>
        <v>0</v>
      </c>
      <c r="L20" s="75"/>
      <c r="M20" s="216"/>
      <c r="N20" s="101"/>
      <c r="O20" s="101"/>
      <c r="P20" s="101"/>
      <c r="Q20" s="101"/>
      <c r="R20" s="101"/>
      <c r="S20" s="101"/>
      <c r="T20" s="101"/>
      <c r="U20" s="101"/>
      <c r="V20" s="101"/>
      <c r="W20" s="101"/>
    </row>
    <row r="21" spans="2:23" ht="25" hidden="1" customHeight="1" thickBot="1" x14ac:dyDescent="0.4">
      <c r="B21" s="415" t="s">
        <v>785</v>
      </c>
      <c r="C21" s="418"/>
      <c r="D21" s="418"/>
      <c r="E21" s="418" t="s">
        <v>829</v>
      </c>
      <c r="F21" s="125">
        <f t="shared" ref="F21:K21" si="4">SUM(F18:F20)</f>
        <v>1.4300000000000002</v>
      </c>
      <c r="G21" s="125">
        <f t="shared" si="4"/>
        <v>2.1025</v>
      </c>
      <c r="H21" s="125">
        <f t="shared" si="4"/>
        <v>0</v>
      </c>
      <c r="I21" s="125">
        <f t="shared" si="4"/>
        <v>0</v>
      </c>
      <c r="J21" s="125">
        <f t="shared" si="4"/>
        <v>0</v>
      </c>
      <c r="K21" s="125">
        <f t="shared" si="4"/>
        <v>0</v>
      </c>
      <c r="L21" s="75"/>
      <c r="M21" s="216"/>
      <c r="N21" s="410"/>
      <c r="O21" s="410"/>
      <c r="P21" s="410"/>
      <c r="Q21" s="410"/>
      <c r="R21" s="410"/>
      <c r="S21" s="410"/>
      <c r="T21" s="410"/>
      <c r="U21" s="410"/>
      <c r="V21" s="410"/>
      <c r="W21" s="410"/>
    </row>
    <row r="22" spans="2:23" ht="28" customHeight="1" x14ac:dyDescent="0.35">
      <c r="B22" s="787" t="s">
        <v>831</v>
      </c>
      <c r="C22" s="771"/>
      <c r="D22" s="771"/>
      <c r="E22" s="771"/>
      <c r="F22" s="262">
        <f t="shared" ref="F22:K22" si="5">F14+F21</f>
        <v>38.304462857142866</v>
      </c>
      <c r="G22" s="262">
        <f t="shared" si="5"/>
        <v>38.976962857142865</v>
      </c>
      <c r="H22" s="262">
        <f t="shared" si="5"/>
        <v>36.874462857142866</v>
      </c>
      <c r="I22" s="262">
        <f t="shared" si="5"/>
        <v>23.772486095238101</v>
      </c>
      <c r="J22" s="262">
        <f t="shared" si="5"/>
        <v>9.8439146666666684</v>
      </c>
      <c r="K22" s="262">
        <f t="shared" si="5"/>
        <v>6</v>
      </c>
      <c r="L22" s="263">
        <f>SUM(F22:K22)</f>
        <v>153.77228933333336</v>
      </c>
      <c r="M22" s="420" t="s">
        <v>837</v>
      </c>
      <c r="N22" s="792" t="s">
        <v>698</v>
      </c>
      <c r="O22" s="793"/>
      <c r="P22" s="793"/>
      <c r="Q22" s="793"/>
      <c r="R22" s="793"/>
      <c r="S22" s="793"/>
      <c r="T22" s="793"/>
      <c r="U22" s="794"/>
      <c r="V22" s="410"/>
      <c r="W22" s="410"/>
    </row>
    <row r="23" spans="2:23" ht="30.65" customHeight="1" x14ac:dyDescent="0.35">
      <c r="B23" s="785" t="s">
        <v>830</v>
      </c>
      <c r="C23" s="786"/>
      <c r="D23" s="786"/>
      <c r="E23" s="786"/>
      <c r="F23" s="127">
        <f t="shared" ref="F23:K23" si="6">F22*$E$6</f>
        <v>38.304462857142866</v>
      </c>
      <c r="G23" s="127">
        <f t="shared" si="6"/>
        <v>38.976962857142865</v>
      </c>
      <c r="H23" s="127">
        <f t="shared" si="6"/>
        <v>36.874462857142866</v>
      </c>
      <c r="I23" s="127">
        <f t="shared" si="6"/>
        <v>23.772486095238101</v>
      </c>
      <c r="J23" s="127">
        <f t="shared" si="6"/>
        <v>9.8439146666666684</v>
      </c>
      <c r="K23" s="127">
        <f t="shared" si="6"/>
        <v>6</v>
      </c>
      <c r="L23" s="127">
        <f>SUM(F23:K23)</f>
        <v>153.77228933333336</v>
      </c>
      <c r="M23" s="421" t="s">
        <v>699</v>
      </c>
      <c r="N23" s="795"/>
      <c r="O23" s="796"/>
      <c r="P23" s="796"/>
      <c r="Q23" s="796"/>
      <c r="R23" s="796"/>
      <c r="S23" s="796"/>
      <c r="T23" s="796"/>
      <c r="U23" s="797"/>
      <c r="V23" s="410"/>
      <c r="W23" s="410"/>
    </row>
    <row r="24" spans="2:23" ht="30.65" customHeight="1" thickBot="1" x14ac:dyDescent="0.4">
      <c r="B24" s="773" t="s">
        <v>842</v>
      </c>
      <c r="C24" s="774"/>
      <c r="D24" s="774"/>
      <c r="E24" s="774"/>
      <c r="F24" s="774"/>
      <c r="G24" s="774"/>
      <c r="H24" s="774"/>
      <c r="I24" s="774"/>
      <c r="J24" s="774"/>
      <c r="K24" s="774"/>
      <c r="L24" s="774"/>
      <c r="M24" s="775"/>
      <c r="N24" s="798"/>
      <c r="O24" s="799"/>
      <c r="P24" s="799"/>
      <c r="Q24" s="799"/>
      <c r="R24" s="799"/>
      <c r="S24" s="799"/>
      <c r="T24" s="799"/>
      <c r="U24" s="800"/>
      <c r="V24" s="410"/>
      <c r="W24" s="410"/>
    </row>
    <row r="25" spans="2:23" ht="18.649999999999999" customHeight="1" thickBot="1" x14ac:dyDescent="0.4">
      <c r="C25" s="422"/>
      <c r="D25" s="92"/>
      <c r="E25" s="92"/>
      <c r="F25" s="3"/>
      <c r="G25" s="3"/>
      <c r="H25" s="3"/>
      <c r="I25" s="3"/>
      <c r="J25" s="3"/>
      <c r="K25" s="3"/>
      <c r="N25" s="128"/>
      <c r="O25" s="101"/>
      <c r="P25" s="101"/>
      <c r="Q25" s="101"/>
      <c r="R25" s="101"/>
      <c r="S25" s="101"/>
      <c r="T25" s="101"/>
      <c r="U25" s="101"/>
      <c r="V25" s="101"/>
      <c r="W25" s="101"/>
    </row>
    <row r="26" spans="2:23" s="145" customFormat="1" ht="24.75" customHeight="1" x14ac:dyDescent="0.35">
      <c r="B26" s="782" t="s">
        <v>840</v>
      </c>
      <c r="C26" s="801" t="s">
        <v>991</v>
      </c>
      <c r="D26" s="802"/>
      <c r="E26" s="802"/>
      <c r="F26" s="802"/>
      <c r="G26" s="802"/>
      <c r="H26" s="802"/>
      <c r="I26" s="802"/>
      <c r="J26" s="802"/>
      <c r="K26" s="802"/>
      <c r="L26" s="802"/>
      <c r="M26" s="802"/>
      <c r="N26" s="802"/>
      <c r="O26" s="802"/>
      <c r="P26" s="802"/>
      <c r="Q26" s="802"/>
      <c r="R26" s="802"/>
      <c r="S26" s="803"/>
    </row>
    <row r="27" spans="2:23" ht="31.5" customHeight="1" x14ac:dyDescent="0.35">
      <c r="B27" s="783"/>
      <c r="C27" s="804" t="s">
        <v>703</v>
      </c>
      <c r="D27" s="805"/>
      <c r="E27" s="805"/>
      <c r="F27" s="805"/>
      <c r="G27" s="805"/>
      <c r="H27" s="805"/>
      <c r="I27" s="805"/>
      <c r="J27" s="805"/>
      <c r="K27" s="805"/>
      <c r="L27" s="805"/>
      <c r="M27" s="805"/>
      <c r="N27" s="805"/>
      <c r="O27" s="805"/>
      <c r="P27" s="805"/>
      <c r="Q27" s="805"/>
      <c r="R27" s="805"/>
      <c r="S27" s="806"/>
      <c r="U27" s="411"/>
    </row>
    <row r="28" spans="2:23" ht="33" customHeight="1" x14ac:dyDescent="0.35">
      <c r="B28" s="783"/>
      <c r="C28" s="423" t="s">
        <v>701</v>
      </c>
      <c r="D28" s="259">
        <v>1</v>
      </c>
      <c r="E28" s="259">
        <v>5</v>
      </c>
      <c r="F28" s="259">
        <v>10</v>
      </c>
      <c r="G28" s="259">
        <v>15</v>
      </c>
      <c r="H28" s="259">
        <v>25</v>
      </c>
      <c r="I28" s="259">
        <v>50</v>
      </c>
      <c r="J28" s="259">
        <v>75</v>
      </c>
      <c r="K28" s="259">
        <v>100</v>
      </c>
      <c r="L28" s="259">
        <v>250</v>
      </c>
      <c r="M28" s="259">
        <v>500</v>
      </c>
      <c r="N28" s="259">
        <v>750</v>
      </c>
      <c r="O28" s="259">
        <v>1000</v>
      </c>
      <c r="P28" s="259">
        <v>2500</v>
      </c>
      <c r="Q28" s="259">
        <v>5000</v>
      </c>
      <c r="R28" s="259">
        <v>7500</v>
      </c>
      <c r="S28" s="260">
        <v>10000</v>
      </c>
      <c r="U28" s="411"/>
    </row>
    <row r="29" spans="2:23" ht="21.65" customHeight="1" x14ac:dyDescent="0.35">
      <c r="B29" s="783"/>
      <c r="C29" s="236" t="s">
        <v>97</v>
      </c>
      <c r="D29" s="237">
        <f t="shared" ref="D29:S31" si="7">INDEX(EMBROIDERYCOSTS,MATCH(D$28,EMBQTY,1),MATCH($C29,STITCHCOUNT,0))</f>
        <v>9.0173200000000033</v>
      </c>
      <c r="E29" s="237">
        <f t="shared" si="7"/>
        <v>7.8025166666666683</v>
      </c>
      <c r="F29" s="237">
        <f t="shared" si="7"/>
        <v>7.0305410000000013</v>
      </c>
      <c r="G29" s="237">
        <f t="shared" si="7"/>
        <v>6.6539754133333346</v>
      </c>
      <c r="H29" s="237">
        <f t="shared" si="7"/>
        <v>6.2874471466666666</v>
      </c>
      <c r="I29" s="237">
        <f t="shared" si="7"/>
        <v>5.6060959200000013</v>
      </c>
      <c r="J29" s="237">
        <f t="shared" si="7"/>
        <v>4.9541520000000014</v>
      </c>
      <c r="K29" s="237">
        <f t="shared" si="7"/>
        <v>4.2842066666666669</v>
      </c>
      <c r="L29" s="237">
        <f t="shared" si="7"/>
        <v>3.8216880000000013</v>
      </c>
      <c r="M29" s="237">
        <f t="shared" si="7"/>
        <v>3.4394391533333342</v>
      </c>
      <c r="N29" s="237">
        <f t="shared" si="7"/>
        <v>3.009330666666667</v>
      </c>
      <c r="O29" s="237">
        <f t="shared" si="7"/>
        <v>2.6739902666666673</v>
      </c>
      <c r="P29" s="237">
        <f t="shared" si="7"/>
        <v>2.5827633978666666</v>
      </c>
      <c r="Q29" s="237">
        <f t="shared" si="7"/>
        <v>2.4940950499546664</v>
      </c>
      <c r="R29" s="237">
        <f t="shared" si="7"/>
        <v>2.4079048158593062</v>
      </c>
      <c r="S29" s="238">
        <f t="shared" si="7"/>
        <v>2.3241148102647089</v>
      </c>
      <c r="U29" s="411"/>
    </row>
    <row r="30" spans="2:23" ht="21.65" customHeight="1" x14ac:dyDescent="0.35">
      <c r="B30" s="783"/>
      <c r="C30" s="185" t="s">
        <v>95</v>
      </c>
      <c r="D30" s="184">
        <f t="shared" si="7"/>
        <v>7.3218266666666683</v>
      </c>
      <c r="E30" s="184">
        <f t="shared" si="7"/>
        <v>6.2938700000000019</v>
      </c>
      <c r="F30" s="184">
        <f t="shared" si="7"/>
        <v>5.6334208666666665</v>
      </c>
      <c r="G30" s="184">
        <f t="shared" si="7"/>
        <v>5.3032804799999997</v>
      </c>
      <c r="H30" s="184">
        <f t="shared" si="7"/>
        <v>4.9821608533333333</v>
      </c>
      <c r="I30" s="184">
        <f t="shared" si="7"/>
        <v>4.513280186666667</v>
      </c>
      <c r="J30" s="184">
        <f t="shared" si="7"/>
        <v>4.0691290666666662</v>
      </c>
      <c r="K30" s="184">
        <f t="shared" si="7"/>
        <v>3.6123533333333331</v>
      </c>
      <c r="L30" s="184">
        <f t="shared" si="7"/>
        <v>3.2118906666666689</v>
      </c>
      <c r="M30" s="184">
        <f t="shared" si="7"/>
        <v>2.8236469399999997</v>
      </c>
      <c r="N30" s="184">
        <f t="shared" si="7"/>
        <v>2.4651000533333334</v>
      </c>
      <c r="O30" s="184">
        <f t="shared" si="7"/>
        <v>2.2224490333333335</v>
      </c>
      <c r="P30" s="184">
        <f t="shared" si="7"/>
        <v>2.145375331066667</v>
      </c>
      <c r="Q30" s="184">
        <f t="shared" si="7"/>
        <v>2.0704143468059999</v>
      </c>
      <c r="R30" s="184">
        <f t="shared" si="7"/>
        <v>1.9974996838030137</v>
      </c>
      <c r="S30" s="235">
        <f t="shared" si="7"/>
        <v>1.9265670276680804</v>
      </c>
      <c r="U30" s="202"/>
    </row>
    <row r="31" spans="2:23" ht="21.65" customHeight="1" x14ac:dyDescent="0.35">
      <c r="B31" s="783"/>
      <c r="C31" s="185" t="s">
        <v>96</v>
      </c>
      <c r="D31" s="184">
        <f t="shared" si="7"/>
        <v>8.169573333333334</v>
      </c>
      <c r="E31" s="184">
        <f t="shared" si="7"/>
        <v>7.0481933333333373</v>
      </c>
      <c r="F31" s="184">
        <f t="shared" si="7"/>
        <v>6.3319809333333357</v>
      </c>
      <c r="G31" s="184">
        <f t="shared" si="7"/>
        <v>5.9786279466666663</v>
      </c>
      <c r="H31" s="184">
        <f t="shared" si="7"/>
        <v>5.634803999999999</v>
      </c>
      <c r="I31" s="184">
        <f t="shared" si="7"/>
        <v>5.0657407333333344</v>
      </c>
      <c r="J31" s="184">
        <f t="shared" si="7"/>
        <v>4.5238862222222229</v>
      </c>
      <c r="K31" s="184">
        <f t="shared" si="7"/>
        <v>3.9668500000000004</v>
      </c>
      <c r="L31" s="184">
        <f t="shared" si="7"/>
        <v>3.5167893333333344</v>
      </c>
      <c r="M31" s="184">
        <f t="shared" si="7"/>
        <v>3.1315430466666676</v>
      </c>
      <c r="N31" s="184">
        <f t="shared" si="7"/>
        <v>2.7372153600000004</v>
      </c>
      <c r="O31" s="184">
        <f t="shared" si="7"/>
        <v>2.4774506000000005</v>
      </c>
      <c r="P31" s="184">
        <f t="shared" si="7"/>
        <v>2.3923772818666671</v>
      </c>
      <c r="Q31" s="184">
        <f t="shared" si="7"/>
        <v>2.3096686572813336</v>
      </c>
      <c r="R31" s="184">
        <f t="shared" si="7"/>
        <v>2.2292504106174404</v>
      </c>
      <c r="S31" s="235">
        <f t="shared" si="7"/>
        <v>2.1510505569618275</v>
      </c>
    </row>
    <row r="32" spans="2:23" ht="23.15" customHeight="1" x14ac:dyDescent="0.35">
      <c r="B32" s="783"/>
      <c r="C32" s="788" t="s">
        <v>838</v>
      </c>
      <c r="D32" s="789"/>
      <c r="E32" s="789"/>
      <c r="F32" s="789"/>
      <c r="G32" s="789"/>
      <c r="H32" s="789"/>
      <c r="I32" s="789"/>
      <c r="J32" s="789"/>
      <c r="K32" s="789"/>
      <c r="L32" s="789"/>
      <c r="M32" s="789"/>
      <c r="N32" s="789"/>
      <c r="O32" s="789"/>
      <c r="P32" s="789"/>
      <c r="Q32" s="789"/>
      <c r="R32" s="789"/>
      <c r="S32" s="790"/>
      <c r="U32" t="s">
        <v>91</v>
      </c>
    </row>
    <row r="33" spans="2:22" ht="13.5" customHeight="1" thickBot="1" x14ac:dyDescent="0.4">
      <c r="B33" s="784"/>
      <c r="C33" s="791"/>
      <c r="D33" s="678"/>
      <c r="E33" s="678"/>
      <c r="F33" s="678"/>
      <c r="G33" s="678"/>
      <c r="H33" s="678"/>
      <c r="I33" s="678"/>
      <c r="J33" s="678"/>
      <c r="K33" s="678"/>
      <c r="L33" s="678"/>
      <c r="M33" s="678"/>
      <c r="N33" s="678"/>
      <c r="O33" s="678"/>
      <c r="P33" s="678"/>
      <c r="Q33" s="678"/>
      <c r="R33" s="678"/>
      <c r="S33" s="679"/>
    </row>
    <row r="34" spans="2:22" ht="16.5" customHeight="1" x14ac:dyDescent="0.35">
      <c r="C34" s="422"/>
      <c r="D34" s="92"/>
      <c r="E34" s="92"/>
      <c r="F34" s="3"/>
      <c r="G34" s="3"/>
      <c r="H34" s="3"/>
      <c r="I34" s="3"/>
      <c r="J34" s="3"/>
      <c r="K34" s="3"/>
    </row>
    <row r="35" spans="2:22" ht="16.5" customHeight="1" x14ac:dyDescent="0.35">
      <c r="C35" s="422"/>
      <c r="D35" s="92"/>
      <c r="E35" s="92"/>
      <c r="F35" s="3"/>
      <c r="G35" s="3"/>
      <c r="H35" s="3"/>
      <c r="I35" s="3"/>
      <c r="J35" s="3"/>
      <c r="K35" s="3"/>
    </row>
    <row r="36" spans="2:22" ht="14.15" customHeight="1" x14ac:dyDescent="0.35">
      <c r="B36" s="153"/>
      <c r="C36" s="424"/>
      <c r="D36" s="425"/>
      <c r="E36" s="425"/>
      <c r="F36" s="426"/>
      <c r="G36" s="426"/>
      <c r="H36" s="426"/>
      <c r="I36" s="426"/>
      <c r="J36" s="426"/>
      <c r="K36" s="426"/>
      <c r="L36" s="153"/>
      <c r="M36" s="153"/>
      <c r="N36" s="153"/>
      <c r="O36" s="153"/>
      <c r="P36" s="153"/>
      <c r="Q36" s="153"/>
      <c r="R36" s="153"/>
      <c r="S36" s="153"/>
      <c r="T36" s="153"/>
      <c r="U36" s="153"/>
    </row>
    <row r="37" spans="2:22" s="153" customFormat="1" ht="22.5" hidden="1" customHeight="1" x14ac:dyDescent="0.35">
      <c r="C37" s="427" t="s">
        <v>783</v>
      </c>
      <c r="D37" s="425"/>
      <c r="E37" s="425"/>
      <c r="F37" s="426"/>
      <c r="G37" s="426"/>
      <c r="H37" s="426"/>
      <c r="I37" s="426"/>
      <c r="J37" s="426"/>
      <c r="K37" s="426"/>
    </row>
    <row r="38" spans="2:22" ht="24" hidden="1" customHeight="1" x14ac:dyDescent="0.35">
      <c r="B38" s="662" t="s">
        <v>712</v>
      </c>
      <c r="C38" s="169"/>
      <c r="D38" s="157"/>
      <c r="E38" s="157"/>
      <c r="F38" s="428" t="s">
        <v>370</v>
      </c>
      <c r="G38" s="429" t="s">
        <v>371</v>
      </c>
      <c r="H38" s="428" t="s">
        <v>372</v>
      </c>
      <c r="I38" s="429" t="s">
        <v>373</v>
      </c>
      <c r="J38" s="428" t="s">
        <v>374</v>
      </c>
      <c r="K38" s="430" t="s">
        <v>375</v>
      </c>
      <c r="L38" s="76"/>
      <c r="M38" s="146"/>
      <c r="N38" s="93"/>
      <c r="O38" s="114" t="s">
        <v>788</v>
      </c>
      <c r="P38" s="93"/>
      <c r="Q38" s="93"/>
      <c r="R38" s="93"/>
      <c r="S38" s="93"/>
      <c r="T38" s="93"/>
      <c r="U38" s="93"/>
      <c r="V38" s="79"/>
    </row>
    <row r="39" spans="2:22" ht="24" hidden="1" customHeight="1" x14ac:dyDescent="0.35">
      <c r="B39" s="662"/>
      <c r="C39" s="157" t="s">
        <v>713</v>
      </c>
      <c r="D39" s="157"/>
      <c r="E39" s="431"/>
      <c r="F39" s="94">
        <f t="shared" ref="F39:K39" si="8">F11</f>
        <v>9.0173200000000033</v>
      </c>
      <c r="G39" s="94">
        <f t="shared" si="8"/>
        <v>9.0173200000000033</v>
      </c>
      <c r="H39" s="94">
        <f t="shared" si="8"/>
        <v>9.0173200000000033</v>
      </c>
      <c r="I39" s="94">
        <f t="shared" si="8"/>
        <v>9.8439146666666684</v>
      </c>
      <c r="J39" s="94">
        <f t="shared" si="8"/>
        <v>9.8439146666666684</v>
      </c>
      <c r="K39" s="94" t="e">
        <f t="shared" si="8"/>
        <v>#N/A</v>
      </c>
      <c r="L39" s="81"/>
      <c r="M39" s="146"/>
      <c r="N39" s="85"/>
      <c r="O39" s="98"/>
      <c r="P39" s="98"/>
      <c r="Q39" s="85"/>
      <c r="R39" s="85"/>
      <c r="S39" s="98" t="s">
        <v>365</v>
      </c>
      <c r="T39" s="85" t="s">
        <v>379</v>
      </c>
      <c r="U39" s="98"/>
      <c r="V39" s="79"/>
    </row>
    <row r="40" spans="2:22" ht="24" hidden="1" customHeight="1" x14ac:dyDescent="0.35">
      <c r="B40" s="662"/>
      <c r="C40" s="157" t="s">
        <v>710</v>
      </c>
      <c r="D40" s="432"/>
      <c r="E40" s="432"/>
      <c r="F40" s="160">
        <f t="shared" ref="F40:K40" si="9">F11+F10/$E$6</f>
        <v>36.874462857142866</v>
      </c>
      <c r="G40" s="160">
        <f t="shared" si="9"/>
        <v>36.874462857142866</v>
      </c>
      <c r="H40" s="160">
        <f t="shared" si="9"/>
        <v>36.874462857142866</v>
      </c>
      <c r="I40" s="160">
        <f t="shared" si="9"/>
        <v>23.772486095238101</v>
      </c>
      <c r="J40" s="160">
        <f t="shared" si="9"/>
        <v>9.8439146666666684</v>
      </c>
      <c r="K40" s="160" t="e">
        <f t="shared" si="9"/>
        <v>#N/A</v>
      </c>
      <c r="L40" s="76"/>
      <c r="M40" s="146"/>
      <c r="N40" s="93"/>
      <c r="O40" s="99"/>
      <c r="P40" s="98"/>
      <c r="Q40" s="93"/>
      <c r="R40" s="93"/>
      <c r="S40" s="85" t="s">
        <v>777</v>
      </c>
      <c r="T40" s="93" t="s">
        <v>380</v>
      </c>
      <c r="U40" s="99"/>
      <c r="V40" s="79"/>
    </row>
    <row r="41" spans="2:22" ht="24" hidden="1" customHeight="1" x14ac:dyDescent="0.35">
      <c r="B41" s="662"/>
      <c r="C41" s="157" t="s">
        <v>709</v>
      </c>
      <c r="D41" s="432"/>
      <c r="E41" s="433"/>
      <c r="F41" s="94">
        <f t="shared" ref="F41:K41" si="10">F10</f>
        <v>27.857142857142861</v>
      </c>
      <c r="G41" s="94">
        <f t="shared" si="10"/>
        <v>27.857142857142861</v>
      </c>
      <c r="H41" s="94">
        <f t="shared" si="10"/>
        <v>27.857142857142861</v>
      </c>
      <c r="I41" s="94">
        <f t="shared" si="10"/>
        <v>13.928571428571431</v>
      </c>
      <c r="J41" s="94">
        <f t="shared" si="10"/>
        <v>0</v>
      </c>
      <c r="K41" s="94" t="e">
        <f t="shared" si="10"/>
        <v>#N/A</v>
      </c>
      <c r="M41" s="146"/>
      <c r="N41" s="93"/>
      <c r="O41" s="99"/>
      <c r="P41" s="99"/>
      <c r="Q41" s="93"/>
      <c r="R41" s="93"/>
      <c r="S41" s="99" t="s">
        <v>778</v>
      </c>
      <c r="T41" s="93"/>
      <c r="U41" s="99"/>
      <c r="V41" s="79"/>
    </row>
    <row r="42" spans="2:22" s="1" customFormat="1" ht="24" hidden="1" customHeight="1" x14ac:dyDescent="0.35">
      <c r="B42" s="662"/>
      <c r="C42" s="157" t="s">
        <v>714</v>
      </c>
      <c r="D42" s="157"/>
      <c r="E42" s="157"/>
      <c r="F42" s="160">
        <f>F39*E6</f>
        <v>9.0173200000000033</v>
      </c>
      <c r="G42" s="160">
        <f>G39*$E$6</f>
        <v>9.0173200000000033</v>
      </c>
      <c r="H42" s="160">
        <f>H39*$E$6</f>
        <v>9.0173200000000033</v>
      </c>
      <c r="I42" s="160">
        <f>I39*$E$6</f>
        <v>9.8439146666666684</v>
      </c>
      <c r="J42" s="160">
        <f>J39*$E$6</f>
        <v>9.8439146666666684</v>
      </c>
      <c r="K42" s="160" t="e">
        <f>K39*J6</f>
        <v>#N/A</v>
      </c>
      <c r="M42" s="161"/>
      <c r="N42" s="161"/>
      <c r="O42" s="161"/>
      <c r="P42" s="99"/>
      <c r="Q42" s="161"/>
      <c r="R42" s="161"/>
    </row>
    <row r="43" spans="2:22" s="1" customFormat="1" ht="24" hidden="1" customHeight="1" x14ac:dyDescent="0.35">
      <c r="B43" s="662"/>
      <c r="C43" s="157" t="s">
        <v>711</v>
      </c>
      <c r="D43" s="432"/>
      <c r="E43" s="432"/>
      <c r="F43" s="160">
        <f t="shared" ref="F43:K43" si="11">F42+F41</f>
        <v>36.874462857142866</v>
      </c>
      <c r="G43" s="160">
        <f t="shared" si="11"/>
        <v>36.874462857142866</v>
      </c>
      <c r="H43" s="160">
        <f t="shared" si="11"/>
        <v>36.874462857142866</v>
      </c>
      <c r="I43" s="160">
        <f t="shared" si="11"/>
        <v>23.772486095238101</v>
      </c>
      <c r="J43" s="160">
        <f t="shared" si="11"/>
        <v>9.8439146666666684</v>
      </c>
      <c r="K43" s="160" t="e">
        <f t="shared" si="11"/>
        <v>#N/A</v>
      </c>
      <c r="M43" s="161"/>
      <c r="N43" s="161"/>
      <c r="O43" s="161"/>
      <c r="P43" s="100"/>
      <c r="Q43" s="161"/>
      <c r="R43" s="161"/>
    </row>
    <row r="44" spans="2:22" s="1" customFormat="1" ht="24" hidden="1" customHeight="1" x14ac:dyDescent="0.35">
      <c r="B44" s="662"/>
      <c r="C44" s="157" t="s">
        <v>715</v>
      </c>
      <c r="D44" s="432"/>
      <c r="E44" s="432"/>
      <c r="F44" s="160">
        <f>F39*'READ THIS FIRST'!K3</f>
        <v>0</v>
      </c>
      <c r="G44" s="160">
        <v>21.33305165714286</v>
      </c>
      <c r="H44" s="160">
        <v>0</v>
      </c>
      <c r="I44" s="160">
        <v>0</v>
      </c>
      <c r="J44" s="160">
        <v>0</v>
      </c>
      <c r="K44" s="160" t="e">
        <v>#N/A</v>
      </c>
      <c r="M44" s="161"/>
      <c r="N44" s="161"/>
      <c r="O44" s="161"/>
      <c r="P44" s="100"/>
      <c r="Q44" s="161"/>
      <c r="R44" s="161"/>
    </row>
    <row r="45" spans="2:22" ht="34.5" hidden="1" customHeight="1" x14ac:dyDescent="0.35">
      <c r="B45" s="662"/>
      <c r="C45" s="157" t="s">
        <v>716</v>
      </c>
      <c r="D45" s="157"/>
      <c r="E45" s="157"/>
      <c r="F45" s="163">
        <v>8.9820673523809536</v>
      </c>
      <c r="G45" s="163">
        <v>22.965704718367352</v>
      </c>
      <c r="H45" s="163">
        <v>0</v>
      </c>
      <c r="I45" s="163">
        <v>0</v>
      </c>
      <c r="J45" s="163">
        <v>0</v>
      </c>
      <c r="K45" s="163" t="e">
        <v>#N/A</v>
      </c>
      <c r="P45" s="100"/>
    </row>
    <row r="46" spans="2:22" ht="34.5" hidden="1" customHeight="1" x14ac:dyDescent="0.35">
      <c r="B46" s="662"/>
      <c r="C46" s="157" t="s">
        <v>717</v>
      </c>
      <c r="D46" s="157"/>
      <c r="E46" s="157"/>
      <c r="F46" s="163">
        <f t="shared" ref="F46:J47" si="12">F44*$E$6</f>
        <v>0</v>
      </c>
      <c r="G46" s="163">
        <f t="shared" si="12"/>
        <v>21.33305165714286</v>
      </c>
      <c r="H46" s="163">
        <f t="shared" si="12"/>
        <v>0</v>
      </c>
      <c r="I46" s="163">
        <f t="shared" si="12"/>
        <v>0</v>
      </c>
      <c r="J46" s="163">
        <f t="shared" si="12"/>
        <v>0</v>
      </c>
      <c r="K46" s="163" t="e">
        <v>#N/A</v>
      </c>
    </row>
    <row r="47" spans="2:22" ht="34.5" hidden="1" customHeight="1" x14ac:dyDescent="0.35">
      <c r="B47" s="662"/>
      <c r="C47" s="157" t="s">
        <v>718</v>
      </c>
      <c r="D47" s="157"/>
      <c r="E47" s="157"/>
      <c r="F47" s="163">
        <f t="shared" si="12"/>
        <v>8.9820673523809536</v>
      </c>
      <c r="G47" s="163">
        <f t="shared" si="12"/>
        <v>22.965704718367352</v>
      </c>
      <c r="H47" s="163">
        <f t="shared" si="12"/>
        <v>0</v>
      </c>
      <c r="I47" s="163">
        <f t="shared" si="12"/>
        <v>0</v>
      </c>
      <c r="J47" s="163">
        <f t="shared" si="12"/>
        <v>0</v>
      </c>
      <c r="K47" s="163" t="e">
        <f>K45*$E$6</f>
        <v>#N/A</v>
      </c>
    </row>
    <row r="48" spans="2:22" ht="29.15" hidden="1" customHeight="1" x14ac:dyDescent="0.35">
      <c r="C48" s="422"/>
      <c r="D48" s="92"/>
      <c r="E48" s="92"/>
      <c r="F48" s="434"/>
      <c r="G48" s="435"/>
      <c r="H48" s="434"/>
      <c r="I48" s="435"/>
      <c r="J48" s="434"/>
      <c r="K48" s="435"/>
    </row>
    <row r="49" spans="2:153" ht="31.5" hidden="1" customHeight="1" x14ac:dyDescent="0.55000000000000004">
      <c r="B49" s="96"/>
      <c r="C49" s="102" t="s">
        <v>781</v>
      </c>
      <c r="D49" s="103"/>
      <c r="E49" s="103"/>
      <c r="F49" s="103"/>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5"/>
      <c r="AI49" s="95"/>
      <c r="AJ49" s="95"/>
      <c r="AK49" s="95"/>
      <c r="AL49" s="95"/>
      <c r="AM49" s="95"/>
      <c r="AN49" s="95"/>
      <c r="AO49" s="95"/>
      <c r="AP49" s="95"/>
      <c r="AQ49" s="95"/>
      <c r="AR49" s="95"/>
      <c r="AS49" s="95"/>
      <c r="AT49" s="95"/>
      <c r="AU49" s="95"/>
      <c r="AV49" s="95"/>
      <c r="AW49" s="95"/>
      <c r="AX49" s="95"/>
      <c r="AY49" s="95"/>
      <c r="AZ49" s="95"/>
      <c r="BB49" s="59"/>
    </row>
    <row r="50" spans="2:153" ht="14.25" hidden="1" customHeight="1" x14ac:dyDescent="0.45">
      <c r="B50" s="108"/>
      <c r="C50" s="113" t="s">
        <v>787</v>
      </c>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0"/>
      <c r="CD50" s="110"/>
      <c r="CE50" s="110"/>
      <c r="CF50" s="110"/>
      <c r="CG50" s="110"/>
      <c r="CH50" s="110"/>
      <c r="CI50" s="110"/>
      <c r="CJ50" s="110"/>
      <c r="CK50" s="110"/>
      <c r="CL50" s="110"/>
      <c r="CM50" s="110"/>
      <c r="CN50" s="110"/>
      <c r="CO50" s="110"/>
      <c r="CP50" s="110"/>
      <c r="CQ50" s="110"/>
      <c r="CR50" s="110"/>
      <c r="CS50" s="110"/>
      <c r="CT50" s="110"/>
      <c r="CU50" s="110"/>
      <c r="CV50" s="110"/>
      <c r="CW50" s="110"/>
      <c r="CX50" s="110"/>
      <c r="CY50" s="110"/>
      <c r="CZ50" s="110"/>
      <c r="DA50" s="110"/>
      <c r="DB50" s="110"/>
      <c r="DC50" s="110"/>
      <c r="DD50" s="110"/>
      <c r="DE50" s="110"/>
      <c r="DF50" s="110"/>
      <c r="DG50" s="110"/>
      <c r="DH50" s="110"/>
      <c r="DI50" s="110"/>
      <c r="DJ50" s="110"/>
      <c r="DK50" s="110"/>
      <c r="DL50" s="110"/>
      <c r="DM50" s="110"/>
      <c r="DN50" s="110"/>
      <c r="DO50" s="110"/>
      <c r="DP50" s="110"/>
      <c r="DQ50" s="110"/>
      <c r="DR50" s="110"/>
      <c r="DS50" s="110"/>
      <c r="DT50" s="110"/>
      <c r="DU50" s="110"/>
      <c r="DV50" s="110"/>
      <c r="DW50" s="110"/>
      <c r="DX50" s="110"/>
      <c r="DY50" s="110"/>
      <c r="DZ50" s="110"/>
      <c r="EA50" s="110"/>
      <c r="EB50" s="110"/>
      <c r="EC50" s="110"/>
      <c r="ED50" s="110"/>
      <c r="EE50" s="110"/>
      <c r="EF50" s="110"/>
      <c r="EG50" s="110"/>
      <c r="EH50" s="110"/>
      <c r="EI50" s="110"/>
      <c r="EJ50" s="110"/>
      <c r="EK50" s="110"/>
      <c r="EL50" s="110"/>
      <c r="EM50" s="110"/>
      <c r="EN50" s="110"/>
      <c r="EO50" s="110"/>
      <c r="EP50" s="110"/>
      <c r="EQ50" s="110"/>
      <c r="ER50" s="110"/>
      <c r="ES50" s="110"/>
      <c r="ET50" s="110"/>
      <c r="EU50" s="110"/>
    </row>
    <row r="51" spans="2:153" ht="50" hidden="1" x14ac:dyDescent="0.35">
      <c r="B51" s="60" t="s">
        <v>782</v>
      </c>
      <c r="C51" s="115" t="s">
        <v>72</v>
      </c>
      <c r="D51" s="105" t="s">
        <v>92</v>
      </c>
      <c r="E51" s="105" t="s">
        <v>93</v>
      </c>
      <c r="F51" s="105" t="s">
        <v>94</v>
      </c>
      <c r="G51" s="105" t="s">
        <v>95</v>
      </c>
      <c r="H51" s="105" t="s">
        <v>96</v>
      </c>
      <c r="I51" s="105" t="s">
        <v>97</v>
      </c>
      <c r="J51" s="105" t="s">
        <v>98</v>
      </c>
      <c r="K51" s="105" t="s">
        <v>99</v>
      </c>
      <c r="L51" s="105" t="s">
        <v>100</v>
      </c>
      <c r="M51" s="105" t="s">
        <v>101</v>
      </c>
      <c r="N51" s="105" t="s">
        <v>102</v>
      </c>
      <c r="O51" s="105" t="s">
        <v>103</v>
      </c>
      <c r="P51" s="105" t="s">
        <v>104</v>
      </c>
      <c r="Q51" s="105" t="s">
        <v>105</v>
      </c>
      <c r="R51" s="105" t="s">
        <v>106</v>
      </c>
      <c r="S51" s="105" t="s">
        <v>107</v>
      </c>
      <c r="T51" s="105" t="s">
        <v>108</v>
      </c>
      <c r="U51" s="105" t="s">
        <v>109</v>
      </c>
      <c r="V51" s="105" t="s">
        <v>110</v>
      </c>
      <c r="W51" s="106" t="s">
        <v>111</v>
      </c>
      <c r="X51" s="105" t="s">
        <v>112</v>
      </c>
      <c r="Y51" s="106" t="s">
        <v>113</v>
      </c>
      <c r="Z51" s="106" t="s">
        <v>114</v>
      </c>
      <c r="AA51" s="106" t="s">
        <v>115</v>
      </c>
      <c r="AB51" s="105" t="s">
        <v>116</v>
      </c>
      <c r="AC51" s="106" t="s">
        <v>117</v>
      </c>
      <c r="AD51" s="106" t="s">
        <v>118</v>
      </c>
      <c r="AE51" s="106" t="s">
        <v>119</v>
      </c>
      <c r="AF51" s="105" t="s">
        <v>120</v>
      </c>
      <c r="AG51" s="106" t="s">
        <v>121</v>
      </c>
      <c r="AH51" s="106" t="s">
        <v>122</v>
      </c>
      <c r="AI51" s="106" t="s">
        <v>123</v>
      </c>
      <c r="AJ51" s="105" t="s">
        <v>124</v>
      </c>
      <c r="AK51" s="106" t="s">
        <v>125</v>
      </c>
      <c r="AL51" s="106" t="s">
        <v>126</v>
      </c>
      <c r="AM51" s="106" t="s">
        <v>127</v>
      </c>
      <c r="AN51" s="105" t="s">
        <v>128</v>
      </c>
      <c r="AO51" s="106" t="s">
        <v>129</v>
      </c>
      <c r="AP51" s="106" t="s">
        <v>130</v>
      </c>
      <c r="AQ51" s="106" t="s">
        <v>131</v>
      </c>
      <c r="AR51" s="105" t="s">
        <v>132</v>
      </c>
      <c r="AS51" s="106" t="s">
        <v>133</v>
      </c>
      <c r="AT51" s="106" t="s">
        <v>134</v>
      </c>
      <c r="AU51" s="106" t="s">
        <v>135</v>
      </c>
      <c r="AV51" s="105" t="s">
        <v>136</v>
      </c>
      <c r="AW51" s="106" t="s">
        <v>137</v>
      </c>
      <c r="AX51" s="106" t="s">
        <v>138</v>
      </c>
      <c r="AY51" s="106" t="s">
        <v>139</v>
      </c>
      <c r="AZ51" s="105" t="s">
        <v>140</v>
      </c>
      <c r="BA51" s="106" t="s">
        <v>141</v>
      </c>
      <c r="BB51" s="106" t="s">
        <v>142</v>
      </c>
      <c r="BC51" s="106" t="s">
        <v>143</v>
      </c>
      <c r="BD51" s="105" t="s">
        <v>144</v>
      </c>
      <c r="BE51" s="106" t="s">
        <v>145</v>
      </c>
      <c r="BF51" s="106" t="s">
        <v>146</v>
      </c>
      <c r="BG51" s="106" t="s">
        <v>147</v>
      </c>
      <c r="BH51" s="105" t="s">
        <v>148</v>
      </c>
      <c r="BI51" s="106" t="s">
        <v>149</v>
      </c>
      <c r="BJ51" s="106" t="s">
        <v>150</v>
      </c>
      <c r="BK51" s="106" t="s">
        <v>151</v>
      </c>
      <c r="BL51" s="105" t="s">
        <v>152</v>
      </c>
      <c r="BM51" s="106" t="s">
        <v>153</v>
      </c>
      <c r="BN51" s="106" t="s">
        <v>154</v>
      </c>
      <c r="BO51" s="106" t="s">
        <v>155</v>
      </c>
      <c r="BP51" s="105" t="s">
        <v>156</v>
      </c>
      <c r="BQ51" s="106" t="s">
        <v>157</v>
      </c>
      <c r="BR51" s="106" t="s">
        <v>158</v>
      </c>
      <c r="BS51" s="106" t="s">
        <v>159</v>
      </c>
      <c r="BT51" s="105" t="s">
        <v>160</v>
      </c>
      <c r="BU51" s="106" t="s">
        <v>161</v>
      </c>
      <c r="BV51" s="106" t="s">
        <v>162</v>
      </c>
      <c r="BW51" s="106" t="s">
        <v>163</v>
      </c>
      <c r="BX51" s="105" t="s">
        <v>164</v>
      </c>
      <c r="BY51" s="106" t="s">
        <v>165</v>
      </c>
      <c r="BZ51" s="106" t="s">
        <v>166</v>
      </c>
      <c r="CA51" s="106" t="s">
        <v>167</v>
      </c>
      <c r="CB51" s="105" t="s">
        <v>168</v>
      </c>
      <c r="CC51" s="106" t="s">
        <v>169</v>
      </c>
      <c r="CD51" s="106" t="s">
        <v>170</v>
      </c>
      <c r="CE51" s="106" t="s">
        <v>171</v>
      </c>
      <c r="CF51" s="105" t="s">
        <v>172</v>
      </c>
      <c r="CG51" s="106" t="s">
        <v>173</v>
      </c>
      <c r="CH51" s="106" t="s">
        <v>174</v>
      </c>
      <c r="CI51" s="106" t="s">
        <v>175</v>
      </c>
      <c r="CJ51" s="105" t="s">
        <v>176</v>
      </c>
      <c r="CK51" s="106" t="s">
        <v>177</v>
      </c>
      <c r="CL51" s="106" t="s">
        <v>178</v>
      </c>
      <c r="CM51" s="106" t="s">
        <v>179</v>
      </c>
      <c r="CN51" s="105" t="s">
        <v>180</v>
      </c>
      <c r="CO51" s="106" t="s">
        <v>181</v>
      </c>
      <c r="CP51" s="106" t="s">
        <v>182</v>
      </c>
      <c r="CQ51" s="106" t="s">
        <v>183</v>
      </c>
      <c r="CR51" s="105" t="s">
        <v>184</v>
      </c>
      <c r="CS51" s="106" t="s">
        <v>185</v>
      </c>
      <c r="CT51" s="106" t="s">
        <v>186</v>
      </c>
      <c r="CU51" s="106" t="s">
        <v>187</v>
      </c>
      <c r="CV51" s="105" t="s">
        <v>188</v>
      </c>
      <c r="CW51" s="106" t="s">
        <v>189</v>
      </c>
      <c r="CX51" s="106" t="s">
        <v>190</v>
      </c>
      <c r="CY51" s="107" t="s">
        <v>719</v>
      </c>
      <c r="CZ51" s="107" t="s">
        <v>720</v>
      </c>
      <c r="DA51" s="107" t="s">
        <v>721</v>
      </c>
      <c r="DB51" s="107" t="s">
        <v>722</v>
      </c>
      <c r="DC51" s="107" t="s">
        <v>723</v>
      </c>
      <c r="DD51" s="107" t="s">
        <v>724</v>
      </c>
      <c r="DE51" s="107" t="s">
        <v>725</v>
      </c>
      <c r="DF51" s="107" t="s">
        <v>726</v>
      </c>
      <c r="DG51" s="107" t="s">
        <v>727</v>
      </c>
      <c r="DH51" s="107" t="s">
        <v>728</v>
      </c>
      <c r="DI51" s="4" t="s">
        <v>729</v>
      </c>
      <c r="DJ51" s="4" t="s">
        <v>730</v>
      </c>
      <c r="DK51" s="4" t="s">
        <v>731</v>
      </c>
      <c r="DL51" s="4" t="s">
        <v>732</v>
      </c>
      <c r="DM51" s="4" t="s">
        <v>733</v>
      </c>
      <c r="DN51" s="4" t="s">
        <v>734</v>
      </c>
      <c r="DO51" s="4" t="s">
        <v>735</v>
      </c>
      <c r="DP51" s="97" t="s">
        <v>736</v>
      </c>
      <c r="DQ51" s="97" t="s">
        <v>737</v>
      </c>
      <c r="DR51" s="97" t="s">
        <v>738</v>
      </c>
      <c r="DS51" s="97" t="s">
        <v>739</v>
      </c>
      <c r="DT51" s="97" t="s">
        <v>740</v>
      </c>
      <c r="DU51" s="97" t="s">
        <v>741</v>
      </c>
      <c r="DV51" s="97" t="s">
        <v>742</v>
      </c>
      <c r="DW51" s="97" t="s">
        <v>743</v>
      </c>
      <c r="DX51" s="97" t="s">
        <v>744</v>
      </c>
      <c r="DY51" s="97" t="s">
        <v>745</v>
      </c>
      <c r="DZ51" s="97" t="s">
        <v>746</v>
      </c>
      <c r="EA51" s="97" t="s">
        <v>747</v>
      </c>
      <c r="EB51" s="97" t="s">
        <v>748</v>
      </c>
      <c r="EC51" s="97" t="s">
        <v>749</v>
      </c>
      <c r="ED51" s="97" t="s">
        <v>750</v>
      </c>
      <c r="EE51" s="97" t="s">
        <v>751</v>
      </c>
      <c r="EF51" s="97" t="s">
        <v>752</v>
      </c>
      <c r="EG51" s="97" t="s">
        <v>753</v>
      </c>
      <c r="EH51" s="97" t="s">
        <v>754</v>
      </c>
      <c r="EI51" s="97" t="s">
        <v>755</v>
      </c>
      <c r="EJ51" s="97" t="s">
        <v>756</v>
      </c>
      <c r="EK51" s="97" t="s">
        <v>757</v>
      </c>
      <c r="EL51" s="97" t="s">
        <v>758</v>
      </c>
      <c r="EM51" s="97" t="s">
        <v>759</v>
      </c>
      <c r="EN51" s="97" t="s">
        <v>760</v>
      </c>
      <c r="EO51" s="97" t="s">
        <v>761</v>
      </c>
      <c r="EP51" s="97" t="s">
        <v>762</v>
      </c>
      <c r="EQ51" s="97" t="s">
        <v>763</v>
      </c>
      <c r="ER51" s="97" t="s">
        <v>764</v>
      </c>
      <c r="ES51" s="97" t="s">
        <v>765</v>
      </c>
      <c r="ET51" s="97" t="s">
        <v>766</v>
      </c>
      <c r="EU51" s="97" t="s">
        <v>767</v>
      </c>
      <c r="EV51" s="97" t="s">
        <v>768</v>
      </c>
    </row>
    <row r="52" spans="2:153" hidden="1" x14ac:dyDescent="0.35">
      <c r="B52" s="61">
        <v>1</v>
      </c>
      <c r="C52" s="436">
        <v>0</v>
      </c>
      <c r="D52" s="26">
        <f>'WORKING WHOLESALE GRID'!B27-('WORKING WHOLESALE GRID'!B27*'READ THIS FIRST'!$F$3)</f>
        <v>5.9647653333333324</v>
      </c>
      <c r="E52" s="26">
        <f>'WORKING WHOLESALE GRID'!C27-('WORKING WHOLESALE GRID'!C27*'READ THIS FIRST'!$F$3)</f>
        <v>5.9647653333333324</v>
      </c>
      <c r="F52" s="26">
        <f>'WORKING WHOLESALE GRID'!D27-('WORKING WHOLESALE GRID'!D27*'READ THIS FIRST'!$F$3)</f>
        <v>6.6856000000000009</v>
      </c>
      <c r="G52" s="26">
        <f>'WORKING WHOLESALE GRID'!E27-('WORKING WHOLESALE GRID'!E27*'READ THIS FIRST'!$F$3)</f>
        <v>7.3218266666666683</v>
      </c>
      <c r="H52" s="26">
        <f>'WORKING WHOLESALE GRID'!F27-('WORKING WHOLESALE GRID'!F27*'READ THIS FIRST'!$F$3)</f>
        <v>8.169573333333334</v>
      </c>
      <c r="I52" s="26">
        <f>'WORKING WHOLESALE GRID'!G27-('WORKING WHOLESALE GRID'!G27*'READ THIS FIRST'!$F$3)</f>
        <v>9.0173200000000033</v>
      </c>
      <c r="J52" s="26">
        <f>'WORKING WHOLESALE GRID'!H27-('WORKING WHOLESALE GRID'!H27*'READ THIS FIRST'!$F$3)</f>
        <v>9.8439146666666684</v>
      </c>
      <c r="K52" s="26">
        <f>'WORKING WHOLESALE GRID'!I27-('WORKING WHOLESALE GRID'!I27*'READ THIS FIRST'!$F$3)</f>
        <v>10.353229333333333</v>
      </c>
      <c r="L52" s="26">
        <f>'WORKING WHOLESALE GRID'!J27-('WORKING WHOLESALE GRID'!J27*'READ THIS FIRST'!$F$3)</f>
        <v>10.862544</v>
      </c>
      <c r="M52" s="26">
        <f>'WORKING WHOLESALE GRID'!K27-('WORKING WHOLESALE GRID'!K27*'READ THIS FIRST'!$F$3)</f>
        <v>11.371858666666668</v>
      </c>
      <c r="N52" s="26">
        <f>'WORKING WHOLESALE GRID'!L27-('WORKING WHOLESALE GRID'!L27*'READ THIS FIRST'!$F$3)</f>
        <v>11.881173333333329</v>
      </c>
      <c r="O52" s="26">
        <f>'WORKING WHOLESALE GRID'!M27-('WORKING WHOLESALE GRID'!M27*'READ THIS FIRST'!$F$3)</f>
        <v>12.390488000000001</v>
      </c>
      <c r="P52" s="26">
        <f>'WORKING WHOLESALE GRID'!N27-('WORKING WHOLESALE GRID'!N27*'READ THIS FIRST'!$F$3)</f>
        <v>12.899802666666664</v>
      </c>
      <c r="Q52" s="26">
        <f>'WORKING WHOLESALE GRID'!O27-('WORKING WHOLESALE GRID'!O27*'READ THIS FIRST'!$F$3)</f>
        <v>13.409117333333334</v>
      </c>
      <c r="R52" s="26">
        <f>'WORKING WHOLESALE GRID'!P27-('WORKING WHOLESALE GRID'!P27*'READ THIS FIRST'!$F$3)</f>
        <v>13.918431999999997</v>
      </c>
      <c r="S52" s="26">
        <f>'WORKING WHOLESALE GRID'!Q27-('WORKING WHOLESALE GRID'!Q27*'READ THIS FIRST'!$F$3)</f>
        <v>14.427746666666666</v>
      </c>
      <c r="T52" s="26">
        <f>'WORKING WHOLESALE GRID'!R27-('WORKING WHOLESALE GRID'!R27*'READ THIS FIRST'!$F$3)</f>
        <v>14.937061333333334</v>
      </c>
      <c r="U52" s="26">
        <f>'WORKING WHOLESALE GRID'!S27-('WORKING WHOLESALE GRID'!S27*'READ THIS FIRST'!$F$3)</f>
        <v>15.446376000000006</v>
      </c>
      <c r="V52" s="26">
        <f>'WORKING WHOLESALE GRID'!T27-('WORKING WHOLESALE GRID'!T27*'READ THIS FIRST'!$F$3)</f>
        <v>15.955690666666669</v>
      </c>
      <c r="W52" s="26">
        <f>'WORKING WHOLESALE GRID'!U27-('WORKING WHOLESALE GRID'!U27*'READ THIS FIRST'!$F$3)</f>
        <v>16.465005333333341</v>
      </c>
      <c r="X52" s="26">
        <f>'WORKING WHOLESALE GRID'!V27-('WORKING WHOLESALE GRID'!V27*'READ THIS FIRST'!$F$3)</f>
        <v>16.974320000000013</v>
      </c>
      <c r="Y52" s="26">
        <f>'WORKING WHOLESALE GRID'!W27-('WORKING WHOLESALE GRID'!W27*'READ THIS FIRST'!$F$3)</f>
        <v>17.483634666666674</v>
      </c>
      <c r="Z52" s="26">
        <f>'WORKING WHOLESALE GRID'!X27-('WORKING WHOLESALE GRID'!X27*'READ THIS FIRST'!$F$3)</f>
        <v>17.992949333333343</v>
      </c>
      <c r="AA52" s="26">
        <f>'WORKING WHOLESALE GRID'!Y27-('WORKING WHOLESALE GRID'!Y27*'READ THIS FIRST'!$F$3)</f>
        <v>18.502264000000007</v>
      </c>
      <c r="AB52" s="26">
        <f>'WORKING WHOLESALE GRID'!Z27-('WORKING WHOLESALE GRID'!Z27*'READ THIS FIRST'!$F$3)</f>
        <v>19.011578666666679</v>
      </c>
      <c r="AC52" s="26">
        <f>'WORKING WHOLESALE GRID'!AA27-('WORKING WHOLESALE GRID'!AA27*'READ THIS FIRST'!$F$3)</f>
        <v>19.520893333333351</v>
      </c>
      <c r="AD52" s="26">
        <f>'WORKING WHOLESALE GRID'!AB27-('WORKING WHOLESALE GRID'!AB27*'READ THIS FIRST'!$F$3)</f>
        <v>20.030208000000016</v>
      </c>
      <c r="AE52" s="26">
        <f>'WORKING WHOLESALE GRID'!AC27-('WORKING WHOLESALE GRID'!AC27*'READ THIS FIRST'!$F$3)</f>
        <v>20.539522666666677</v>
      </c>
      <c r="AF52" s="26">
        <f>'WORKING WHOLESALE GRID'!AD27-('WORKING WHOLESALE GRID'!AD27*'READ THIS FIRST'!$F$3)</f>
        <v>21.048837333333356</v>
      </c>
      <c r="AG52" s="26">
        <f>'WORKING WHOLESALE GRID'!AE27-('WORKING WHOLESALE GRID'!AE27*'READ THIS FIRST'!$F$3)</f>
        <v>21.558152000000021</v>
      </c>
      <c r="AH52" s="26">
        <f>'WORKING WHOLESALE GRID'!AF27-('WORKING WHOLESALE GRID'!AF27*'READ THIS FIRST'!$F$3)</f>
        <v>22.067466666666682</v>
      </c>
      <c r="AI52" s="26">
        <f>'WORKING WHOLESALE GRID'!AG27-('WORKING WHOLESALE GRID'!AG27*'READ THIS FIRST'!$F$3)</f>
        <v>22.576781333333358</v>
      </c>
      <c r="AJ52" s="26">
        <f>'WORKING WHOLESALE GRID'!AH27-('WORKING WHOLESALE GRID'!AH27*'READ THIS FIRST'!$F$3)</f>
        <v>23.086096000000026</v>
      </c>
      <c r="AK52" s="26">
        <f>'WORKING WHOLESALE GRID'!AI27-('WORKING WHOLESALE GRID'!AI27*'READ THIS FIRST'!$F$3)</f>
        <v>23.595410666666695</v>
      </c>
      <c r="AL52" s="26">
        <f>'WORKING WHOLESALE GRID'!AJ27-('WORKING WHOLESALE GRID'!AJ27*'READ THIS FIRST'!$F$3)</f>
        <v>24.104725333333363</v>
      </c>
      <c r="AM52" s="26">
        <f>'WORKING WHOLESALE GRID'!AK27-('WORKING WHOLESALE GRID'!AK27*'READ THIS FIRST'!$F$3)</f>
        <v>24.614040000000031</v>
      </c>
      <c r="AN52" s="26">
        <f>'WORKING WHOLESALE GRID'!AL27-('WORKING WHOLESALE GRID'!AL27*'READ THIS FIRST'!$F$3)</f>
        <v>25.123354666666685</v>
      </c>
      <c r="AO52" s="26">
        <f>'WORKING WHOLESALE GRID'!AM27-('WORKING WHOLESALE GRID'!AM27*'READ THIS FIRST'!$F$3)</f>
        <v>25.632669333333354</v>
      </c>
      <c r="AP52" s="26">
        <f>'WORKING WHOLESALE GRID'!AN27-('WORKING WHOLESALE GRID'!AN27*'READ THIS FIRST'!$F$3)</f>
        <v>26.141984000000033</v>
      </c>
      <c r="AQ52" s="26">
        <f>'WORKING WHOLESALE GRID'!AO27-('WORKING WHOLESALE GRID'!AO27*'READ THIS FIRST'!$F$3)</f>
        <v>27.66659466666669</v>
      </c>
      <c r="AR52" s="26">
        <f>'WORKING WHOLESALE GRID'!AP27-('WORKING WHOLESALE GRID'!AP27*'READ THIS FIRST'!$F$3)</f>
        <v>28.175909333333369</v>
      </c>
      <c r="AS52" s="26">
        <f>'WORKING WHOLESALE GRID'!AQ27-('WORKING WHOLESALE GRID'!AQ27*'READ THIS FIRST'!$F$3)</f>
        <v>28.685224000000037</v>
      </c>
      <c r="AT52" s="26">
        <f>'WORKING WHOLESALE GRID'!AR27-('WORKING WHOLESALE GRID'!AR27*'READ THIS FIRST'!$F$3)</f>
        <v>29.194538666666702</v>
      </c>
      <c r="AU52" s="26">
        <f>'WORKING WHOLESALE GRID'!AS27-('WORKING WHOLESALE GRID'!AS27*'READ THIS FIRST'!$F$3)</f>
        <v>29.703853333333374</v>
      </c>
      <c r="AV52" s="26">
        <f>'WORKING WHOLESALE GRID'!AT27-('WORKING WHOLESALE GRID'!AT27*'READ THIS FIRST'!$F$3)</f>
        <v>30.213168000000042</v>
      </c>
      <c r="AW52" s="26">
        <f>'WORKING WHOLESALE GRID'!AU27-('WORKING WHOLESALE GRID'!AU27*'READ THIS FIRST'!$F$3)</f>
        <v>30.722482666666711</v>
      </c>
      <c r="AX52" s="26">
        <f>'WORKING WHOLESALE GRID'!AV27-('WORKING WHOLESALE GRID'!AV27*'READ THIS FIRST'!$F$3)</f>
        <v>31.231797333333372</v>
      </c>
      <c r="AY52" s="26">
        <f>'WORKING WHOLESALE GRID'!AW27-('WORKING WHOLESALE GRID'!AW27*'READ THIS FIRST'!$F$3)</f>
        <v>30.725816000000048</v>
      </c>
      <c r="AZ52" s="26">
        <f>'WORKING WHOLESALE GRID'!AX27-('WORKING WHOLESALE GRID'!AX27*'READ THIS FIRST'!$F$3)</f>
        <v>31.235130666666702</v>
      </c>
      <c r="BA52" s="26">
        <f>'WORKING WHOLESALE GRID'!AY27-('WORKING WHOLESALE GRID'!AY27*'READ THIS FIRST'!$F$3)</f>
        <v>31.744445333333378</v>
      </c>
      <c r="BB52" s="26">
        <f>'WORKING WHOLESALE GRID'!AZ27-('WORKING WHOLESALE GRID'!AZ27*'READ THIS FIRST'!$F$3)</f>
        <v>32.253760000000042</v>
      </c>
      <c r="BC52" s="26">
        <f>'WORKING WHOLESALE GRID'!BA27-('WORKING WHOLESALE GRID'!BA27*'READ THIS FIRST'!$F$3)</f>
        <v>32.763074666666711</v>
      </c>
      <c r="BD52" s="26">
        <f>'WORKING WHOLESALE GRID'!BB27-('WORKING WHOLESALE GRID'!BB27*'READ THIS FIRST'!$F$3)</f>
        <v>33.272389333333386</v>
      </c>
      <c r="BE52" s="26">
        <f>'WORKING WHOLESALE GRID'!BC27-('WORKING WHOLESALE GRID'!BC27*'READ THIS FIRST'!$F$3)</f>
        <v>33.781704000000047</v>
      </c>
      <c r="BF52" s="26">
        <f>'WORKING WHOLESALE GRID'!BD27-('WORKING WHOLESALE GRID'!BD27*'READ THIS FIRST'!$F$3)</f>
        <v>34.291018666666716</v>
      </c>
      <c r="BG52" s="26">
        <f>'WORKING WHOLESALE GRID'!BE27-('WORKING WHOLESALE GRID'!BE27*'READ THIS FIRST'!$F$3)</f>
        <v>34.800333333333384</v>
      </c>
      <c r="BH52" s="26">
        <f>'WORKING WHOLESALE GRID'!BF27-('WORKING WHOLESALE GRID'!BF27*'READ THIS FIRST'!$F$3)</f>
        <v>35.309648000000067</v>
      </c>
      <c r="BI52" s="26">
        <f>'WORKING WHOLESALE GRID'!BG27-('WORKING WHOLESALE GRID'!BG27*'READ THIS FIRST'!$F$3)</f>
        <v>35.818962666666728</v>
      </c>
      <c r="BJ52" s="26">
        <f>'WORKING WHOLESALE GRID'!BH27-('WORKING WHOLESALE GRID'!BH27*'READ THIS FIRST'!$F$3)</f>
        <v>36.328277333333382</v>
      </c>
      <c r="BK52" s="26">
        <f>'WORKING WHOLESALE GRID'!BI27-('WORKING WHOLESALE GRID'!BI27*'READ THIS FIRST'!$F$3)</f>
        <v>36.837592000000051</v>
      </c>
      <c r="BL52" s="26">
        <f>'WORKING WHOLESALE GRID'!BJ27-('WORKING WHOLESALE GRID'!BJ27*'READ THIS FIRST'!$F$3)</f>
        <v>37.346906666666719</v>
      </c>
      <c r="BM52" s="26">
        <f>'WORKING WHOLESALE GRID'!BK27-('WORKING WHOLESALE GRID'!BK27*'READ THIS FIRST'!$F$3)</f>
        <v>37.856221333333387</v>
      </c>
      <c r="BN52" s="26">
        <f>'WORKING WHOLESALE GRID'!BL27-('WORKING WHOLESALE GRID'!BL27*'READ THIS FIRST'!$F$3)</f>
        <v>38.36553600000007</v>
      </c>
      <c r="BO52" s="26">
        <f>'WORKING WHOLESALE GRID'!BM27-('WORKING WHOLESALE GRID'!BM27*'READ THIS FIRST'!$F$3)</f>
        <v>38.874850666666731</v>
      </c>
      <c r="BP52" s="26">
        <f>'WORKING WHOLESALE GRID'!BN27-('WORKING WHOLESALE GRID'!BN27*'READ THIS FIRST'!$F$3)</f>
        <v>39.384165333333392</v>
      </c>
      <c r="BQ52" s="26">
        <f>'WORKING WHOLESALE GRID'!BO27-('WORKING WHOLESALE GRID'!BO27*'READ THIS FIRST'!$F$3)</f>
        <v>39.893480000000068</v>
      </c>
      <c r="BR52" s="26">
        <f>'WORKING WHOLESALE GRID'!BP27-('WORKING WHOLESALE GRID'!BP27*'READ THIS FIRST'!$F$3)</f>
        <v>40.402794666666729</v>
      </c>
      <c r="BS52" s="26">
        <f>'WORKING WHOLESALE GRID'!BQ27-('WORKING WHOLESALE GRID'!BQ27*'READ THIS FIRST'!$F$3)</f>
        <v>40.912109333333404</v>
      </c>
      <c r="BT52" s="26">
        <f>'WORKING WHOLESALE GRID'!BR27-('WORKING WHOLESALE GRID'!BR27*'READ THIS FIRST'!$F$3)</f>
        <v>41.421424000000073</v>
      </c>
      <c r="BU52" s="26">
        <f>'WORKING WHOLESALE GRID'!BS27-('WORKING WHOLESALE GRID'!BS27*'READ THIS FIRST'!$F$3)</f>
        <v>41.930738666666755</v>
      </c>
      <c r="BV52" s="26">
        <f>'WORKING WHOLESALE GRID'!BT27-('WORKING WHOLESALE GRID'!BT27*'READ THIS FIRST'!$F$3)</f>
        <v>42.44005333333341</v>
      </c>
      <c r="BW52" s="26">
        <f>'WORKING WHOLESALE GRID'!BU27-('WORKING WHOLESALE GRID'!BU27*'READ THIS FIRST'!$F$3)</f>
        <v>42.949368000000064</v>
      </c>
      <c r="BX52" s="26">
        <f>'WORKING WHOLESALE GRID'!BV27-('WORKING WHOLESALE GRID'!BV27*'READ THIS FIRST'!$F$3)</f>
        <v>43.458682666666739</v>
      </c>
      <c r="BY52" s="26">
        <f>'WORKING WHOLESALE GRID'!BW27-('WORKING WHOLESALE GRID'!BW27*'READ THIS FIRST'!$F$3)</f>
        <v>43.967997333333415</v>
      </c>
      <c r="BZ52" s="26">
        <f>'WORKING WHOLESALE GRID'!BX27-('WORKING WHOLESALE GRID'!BX27*'READ THIS FIRST'!$F$3)</f>
        <v>44.477312000000076</v>
      </c>
      <c r="CA52" s="26">
        <f>'WORKING WHOLESALE GRID'!BY27-('WORKING WHOLESALE GRID'!BY27*'READ THIS FIRST'!$F$3)</f>
        <v>44.986626666666751</v>
      </c>
      <c r="CB52" s="26">
        <f>'WORKING WHOLESALE GRID'!BZ27-('WORKING WHOLESALE GRID'!BZ27*'READ THIS FIRST'!$F$3)</f>
        <v>45.495941333333413</v>
      </c>
      <c r="CC52" s="26">
        <f>'WORKING WHOLESALE GRID'!CA27-('WORKING WHOLESALE GRID'!CA27*'READ THIS FIRST'!$F$3)</f>
        <v>46.005256000000067</v>
      </c>
      <c r="CD52" s="26">
        <f>'WORKING WHOLESALE GRID'!CB27-('WORKING WHOLESALE GRID'!CB27*'READ THIS FIRST'!$F$3)</f>
        <v>46.514570666666749</v>
      </c>
      <c r="CE52" s="26">
        <f>'WORKING WHOLESALE GRID'!CC27-('WORKING WHOLESALE GRID'!CC27*'READ THIS FIRST'!$F$3)</f>
        <v>47.023885333333425</v>
      </c>
      <c r="CF52" s="26">
        <f>'WORKING WHOLESALE GRID'!CD27-('WORKING WHOLESALE GRID'!CD27*'READ THIS FIRST'!$F$3)</f>
        <v>47.533200000000086</v>
      </c>
      <c r="CG52" s="26">
        <f>'WORKING WHOLESALE GRID'!CE27-('WORKING WHOLESALE GRID'!CE27*'READ THIS FIRST'!$F$3)</f>
        <v>48.042514666666762</v>
      </c>
      <c r="CH52" s="26">
        <f>'WORKING WHOLESALE GRID'!CF27-('WORKING WHOLESALE GRID'!CF27*'READ THIS FIRST'!$F$3)</f>
        <v>48.551829333333416</v>
      </c>
      <c r="CI52" s="26">
        <f>'WORKING WHOLESALE GRID'!CG27-('WORKING WHOLESALE GRID'!CG27*'READ THIS FIRST'!$F$3)</f>
        <v>49.061144000000098</v>
      </c>
      <c r="CJ52" s="26">
        <f>'WORKING WHOLESALE GRID'!CH27-('WORKING WHOLESALE GRID'!CH27*'READ THIS FIRST'!$F$3)</f>
        <v>49.570458666666752</v>
      </c>
      <c r="CK52" s="26">
        <f>'WORKING WHOLESALE GRID'!CI27-('WORKING WHOLESALE GRID'!CI27*'READ THIS FIRST'!$F$3)</f>
        <v>50.079773333333407</v>
      </c>
      <c r="CL52" s="26">
        <f>'WORKING WHOLESALE GRID'!CJ27-('WORKING WHOLESALE GRID'!CJ27*'READ THIS FIRST'!$F$3)</f>
        <v>50.589088000000089</v>
      </c>
      <c r="CM52" s="26">
        <f>'WORKING WHOLESALE GRID'!CK27-('WORKING WHOLESALE GRID'!CK27*'READ THIS FIRST'!$F$3)</f>
        <v>51.098402666666743</v>
      </c>
      <c r="CN52" s="26">
        <f>'WORKING WHOLESALE GRID'!CL27-('WORKING WHOLESALE GRID'!CL27*'READ THIS FIRST'!$F$3)</f>
        <v>51.607717333333426</v>
      </c>
      <c r="CO52" s="26">
        <f>'WORKING WHOLESALE GRID'!CM27-('WORKING WHOLESALE GRID'!CM27*'READ THIS FIRST'!$F$3)</f>
        <v>52.11703200000008</v>
      </c>
      <c r="CP52" s="26">
        <f>'WORKING WHOLESALE GRID'!CN27-('WORKING WHOLESALE GRID'!CN27*'READ THIS FIRST'!$F$3)</f>
        <v>52.626346666666763</v>
      </c>
      <c r="CQ52" s="26">
        <f>'WORKING WHOLESALE GRID'!CO27-('WORKING WHOLESALE GRID'!CO27*'READ THIS FIRST'!$F$3)</f>
        <v>53.135661333333417</v>
      </c>
      <c r="CR52" s="26">
        <f>'WORKING WHOLESALE GRID'!CP27-('WORKING WHOLESALE GRID'!CP27*'READ THIS FIRST'!$F$3)</f>
        <v>53.644976000000113</v>
      </c>
      <c r="CS52" s="26">
        <f>'WORKING WHOLESALE GRID'!CQ27-('WORKING WHOLESALE GRID'!CQ27*'READ THIS FIRST'!$F$3)</f>
        <v>54.154290666666775</v>
      </c>
      <c r="CT52" s="26">
        <f>'WORKING WHOLESALE GRID'!CR27-('WORKING WHOLESALE GRID'!CR27*'READ THIS FIRST'!$F$3)</f>
        <v>54.663605333333429</v>
      </c>
      <c r="CU52" s="26">
        <f>'WORKING WHOLESALE GRID'!CS27-('WORKING WHOLESALE GRID'!CS27*'READ THIS FIRST'!$F$3)</f>
        <v>55.17292000000009</v>
      </c>
      <c r="CV52" s="26">
        <f>'WORKING WHOLESALE GRID'!CT27-('WORKING WHOLESALE GRID'!CT27*'READ THIS FIRST'!$F$3)</f>
        <v>55.682234666666758</v>
      </c>
      <c r="CW52" s="26">
        <f>'WORKING WHOLESALE GRID'!CU27-('WORKING WHOLESALE GRID'!CU27*'READ THIS FIRST'!$F$3)</f>
        <v>56.191549333333427</v>
      </c>
      <c r="CX52" s="26">
        <f>'WORKING WHOLESALE GRID'!CV27-('WORKING WHOLESALE GRID'!CV27*'READ THIS FIRST'!$F$3)</f>
        <v>56.700864000000095</v>
      </c>
      <c r="CY52" s="26">
        <f>'WORKING WHOLESALE GRID'!CW27-('WORKING WHOLESALE GRID'!CW27*'READ THIS FIRST'!$F$3)</f>
        <v>57.400864000000098</v>
      </c>
      <c r="CZ52" s="26">
        <f>'WORKING WHOLESALE GRID'!CX27-('WORKING WHOLESALE GRID'!CX27*'READ THIS FIRST'!$F$3)</f>
        <v>58.100864000000094</v>
      </c>
      <c r="DA52" s="26">
        <f>'WORKING WHOLESALE GRID'!CY27-('WORKING WHOLESALE GRID'!CY27*'READ THIS FIRST'!$F$3)</f>
        <v>58.800864000000097</v>
      </c>
      <c r="DB52" s="26">
        <f>'WORKING WHOLESALE GRID'!CZ27-('WORKING WHOLESALE GRID'!CZ27*'READ THIS FIRST'!$F$3)</f>
        <v>59.500864000000099</v>
      </c>
      <c r="DC52" s="26">
        <f>'WORKING WHOLESALE GRID'!DA27-('WORKING WHOLESALE GRID'!DA27*'READ THIS FIRST'!$F$3)</f>
        <v>60.200864000000102</v>
      </c>
      <c r="DD52" s="26">
        <f>'WORKING WHOLESALE GRID'!DB27-('WORKING WHOLESALE GRID'!DB27*'READ THIS FIRST'!$F$3)</f>
        <v>60.900864000000105</v>
      </c>
      <c r="DE52" s="26">
        <f>'WORKING WHOLESALE GRID'!DC27-('WORKING WHOLESALE GRID'!DC27*'READ THIS FIRST'!$F$3)</f>
        <v>61.600864000000108</v>
      </c>
      <c r="DF52" s="26">
        <f>'WORKING WHOLESALE GRID'!DD27-('WORKING WHOLESALE GRID'!DD27*'READ THIS FIRST'!$F$3)</f>
        <v>62.300864000000111</v>
      </c>
      <c r="DG52" s="26">
        <f>'WORKING WHOLESALE GRID'!DE27-('WORKING WHOLESALE GRID'!DE27*'READ THIS FIRST'!$F$3)</f>
        <v>63.000864000000114</v>
      </c>
      <c r="DH52" s="26">
        <f>'WORKING WHOLESALE GRID'!DF27-('WORKING WHOLESALE GRID'!DF27*'READ THIS FIRST'!$F$3)</f>
        <v>63.700864000000109</v>
      </c>
      <c r="DI52" s="26">
        <f>'WORKING WHOLESALE GRID'!DG27-('WORKING WHOLESALE GRID'!DG27*'READ THIS FIRST'!$F$3)</f>
        <v>88.309021538461678</v>
      </c>
      <c r="DJ52" s="26">
        <f>'WORKING WHOLESALE GRID'!DH27-('WORKING WHOLESALE GRID'!DH27*'READ THIS FIRST'!$F$3)</f>
        <v>89.385944615384744</v>
      </c>
      <c r="DK52" s="26">
        <f>'WORKING WHOLESALE GRID'!DI27-('WORKING WHOLESALE GRID'!DI27*'READ THIS FIRST'!$F$3)</f>
        <v>90.462867692307839</v>
      </c>
      <c r="DL52" s="26">
        <f>'WORKING WHOLESALE GRID'!DJ27-('WORKING WHOLESALE GRID'!DJ27*'READ THIS FIRST'!$F$3)</f>
        <v>91.539790769230933</v>
      </c>
      <c r="DM52" s="26">
        <f>'WORKING WHOLESALE GRID'!DK27-('WORKING WHOLESALE GRID'!DK27*'READ THIS FIRST'!$F$3)</f>
        <v>92.616713846153999</v>
      </c>
      <c r="DN52" s="26">
        <f>'WORKING WHOLESALE GRID'!DL27-('WORKING WHOLESALE GRID'!DL27*'READ THIS FIRST'!$F$3)</f>
        <v>93.693636923077079</v>
      </c>
      <c r="DO52" s="26">
        <f>'WORKING WHOLESALE GRID'!DM27-('WORKING WHOLESALE GRID'!DM27*'READ THIS FIRST'!$F$3)</f>
        <v>94.77056000000016</v>
      </c>
      <c r="DP52" s="26">
        <f>'WORKING WHOLESALE GRID'!DN27-('WORKING WHOLESALE GRID'!DN27*'READ THIS FIRST'!$F$3)</f>
        <v>95.847483076923226</v>
      </c>
      <c r="DQ52" s="26">
        <f>'WORKING WHOLESALE GRID'!DO27-('WORKING WHOLESALE GRID'!DO27*'READ THIS FIRST'!$F$3)</f>
        <v>96.92440615384632</v>
      </c>
      <c r="DR52" s="26">
        <f>'WORKING WHOLESALE GRID'!DP27-('WORKING WHOLESALE GRID'!DP27*'READ THIS FIRST'!$F$3)</f>
        <v>98.001329230769414</v>
      </c>
      <c r="DS52" s="26">
        <f>'WORKING WHOLESALE GRID'!DQ27-('WORKING WHOLESALE GRID'!DQ27*'READ THIS FIRST'!$F$3)</f>
        <v>71.400864000000155</v>
      </c>
      <c r="DT52" s="26">
        <f>'WORKING WHOLESALE GRID'!DR27-('WORKING WHOLESALE GRID'!DR27*'READ THIS FIRST'!$F$3)</f>
        <v>72.100864000000144</v>
      </c>
      <c r="DU52" s="26">
        <f>'WORKING WHOLESALE GRID'!DS27-('WORKING WHOLESALE GRID'!DS27*'READ THIS FIRST'!$F$3)</f>
        <v>72.800864000000146</v>
      </c>
      <c r="DV52" s="26">
        <f>'WORKING WHOLESALE GRID'!DT27-('WORKING WHOLESALE GRID'!DT27*'READ THIS FIRST'!$F$3)</f>
        <v>73.500864000000149</v>
      </c>
      <c r="DW52" s="26">
        <f>'WORKING WHOLESALE GRID'!DU27-('WORKING WHOLESALE GRID'!DU27*'READ THIS FIRST'!$F$3)</f>
        <v>74.200864000000152</v>
      </c>
      <c r="DX52" s="26">
        <f>'WORKING WHOLESALE GRID'!DV27-('WORKING WHOLESALE GRID'!DV27*'READ THIS FIRST'!$F$3)</f>
        <v>74.900864000000155</v>
      </c>
      <c r="DY52" s="26">
        <f>'WORKING WHOLESALE GRID'!DW27-('WORKING WHOLESALE GRID'!DW27*'READ THIS FIRST'!$F$3)</f>
        <v>75.600864000000158</v>
      </c>
      <c r="DZ52" s="26">
        <f>'WORKING WHOLESALE GRID'!DX27-('WORKING WHOLESALE GRID'!DX27*'READ THIS FIRST'!$F$3)</f>
        <v>76.300864000000161</v>
      </c>
      <c r="EA52" s="26">
        <f>'WORKING WHOLESALE GRID'!DY27-('WORKING WHOLESALE GRID'!DY27*'READ THIS FIRST'!$F$3)</f>
        <v>77.000864000000163</v>
      </c>
      <c r="EB52" s="26">
        <f>'WORKING WHOLESALE GRID'!DZ27-('WORKING WHOLESALE GRID'!DZ27*'READ THIS FIRST'!$F$3)</f>
        <v>77.700864000000166</v>
      </c>
      <c r="EC52" s="26">
        <f>'WORKING WHOLESALE GRID'!EA27-('WORKING WHOLESALE GRID'!EA27*'READ THIS FIRST'!$F$3)</f>
        <v>78.400864000000169</v>
      </c>
      <c r="ED52" s="26">
        <f>'WORKING WHOLESALE GRID'!EB27-('WORKING WHOLESALE GRID'!EB27*'READ THIS FIRST'!$F$3)</f>
        <v>79.100864000000172</v>
      </c>
      <c r="EE52" s="26">
        <f>'WORKING WHOLESALE GRID'!EC27-('WORKING WHOLESALE GRID'!EC27*'READ THIS FIRST'!$F$3)</f>
        <v>79.800864000000161</v>
      </c>
      <c r="EF52" s="26">
        <f>'WORKING WHOLESALE GRID'!ED27-('WORKING WHOLESALE GRID'!ED27*'READ THIS FIRST'!$F$3)</f>
        <v>80.500864000000178</v>
      </c>
      <c r="EG52" s="26">
        <f>'WORKING WHOLESALE GRID'!EE27-('WORKING WHOLESALE GRID'!EE27*'READ THIS FIRST'!$F$3)</f>
        <v>81.200864000000195</v>
      </c>
      <c r="EH52" s="26">
        <f>'WORKING WHOLESALE GRID'!EF27-('WORKING WHOLESALE GRID'!EF27*'READ THIS FIRST'!$F$3)</f>
        <v>81.900864000000183</v>
      </c>
      <c r="EI52" s="26">
        <f>'WORKING WHOLESALE GRID'!EG27-('WORKING WHOLESALE GRID'!EG27*'READ THIS FIRST'!$F$3)</f>
        <v>82.600864000000186</v>
      </c>
      <c r="EJ52" s="26">
        <f>'WORKING WHOLESALE GRID'!EH27-('WORKING WHOLESALE GRID'!EH27*'READ THIS FIRST'!$F$3)</f>
        <v>83.300864000000189</v>
      </c>
      <c r="EK52" s="26">
        <f>'WORKING WHOLESALE GRID'!EI27-('WORKING WHOLESALE GRID'!EI27*'READ THIS FIRST'!$F$3)</f>
        <v>84.000864000000192</v>
      </c>
      <c r="EL52" s="26">
        <f>'WORKING WHOLESALE GRID'!EJ27-('WORKING WHOLESALE GRID'!EJ27*'READ THIS FIRST'!$F$3)</f>
        <v>84.700864000000195</v>
      </c>
      <c r="EM52" s="26">
        <f>'WORKING WHOLESALE GRID'!EK27-('WORKING WHOLESALE GRID'!EK27*'READ THIS FIRST'!$F$3)</f>
        <v>85.400864000000198</v>
      </c>
      <c r="EN52" s="26">
        <f>'WORKING WHOLESALE GRID'!EL27-('WORKING WHOLESALE GRID'!EL27*'READ THIS FIRST'!$F$3)</f>
        <v>86.1008640000002</v>
      </c>
      <c r="EO52" s="26">
        <f>'WORKING WHOLESALE GRID'!EM27-('WORKING WHOLESALE GRID'!EM27*'READ THIS FIRST'!$F$3)</f>
        <v>86.800864000000203</v>
      </c>
      <c r="EP52" s="26">
        <f>'WORKING WHOLESALE GRID'!EN27-('WORKING WHOLESALE GRID'!EN27*'READ THIS FIRST'!$F$3)</f>
        <v>87.500864000000206</v>
      </c>
      <c r="EQ52" s="26">
        <f>'WORKING WHOLESALE GRID'!EO27-('WORKING WHOLESALE GRID'!EO27*'READ THIS FIRST'!$F$3)</f>
        <v>88.200864000000209</v>
      </c>
      <c r="ER52" s="26">
        <f>'WORKING WHOLESALE GRID'!EP27-('WORKING WHOLESALE GRID'!EP27*'READ THIS FIRST'!$F$3)</f>
        <v>88.900864000000212</v>
      </c>
      <c r="ES52" s="26">
        <f>'WORKING WHOLESALE GRID'!EQ27-('WORKING WHOLESALE GRID'!EQ27*'READ THIS FIRST'!$F$3)</f>
        <v>89.6008640000002</v>
      </c>
      <c r="ET52" s="26">
        <f>'WORKING WHOLESALE GRID'!ER27-('WORKING WHOLESALE GRID'!ER27*'READ THIS FIRST'!$F$3)</f>
        <v>90.300864000000217</v>
      </c>
      <c r="EU52" s="26">
        <f>'WORKING WHOLESALE GRID'!ES27-('WORKING WHOLESALE GRID'!ES27*'READ THIS FIRST'!$F$3)</f>
        <v>91.000864000000206</v>
      </c>
      <c r="EV52" s="26">
        <f>'WORKING WHOLESALE GRID'!ET27-('WORKING WHOLESALE GRID'!ET27*'READ THIS FIRST'!$F$3)</f>
        <v>91.700864000000223</v>
      </c>
      <c r="EW52" s="26"/>
    </row>
    <row r="53" spans="2:153" hidden="1" x14ac:dyDescent="0.35">
      <c r="B53" s="61">
        <v>5</v>
      </c>
      <c r="C53" s="436">
        <v>0</v>
      </c>
      <c r="D53" s="26">
        <f>'WORKING WHOLESALE GRID'!B28-('WORKING WHOLESALE GRID'!B28*'READ THIS FIRST'!$F$3)</f>
        <v>5.0941033333333356</v>
      </c>
      <c r="E53" s="26">
        <f>'WORKING WHOLESALE GRID'!C28-('WORKING WHOLESALE GRID'!C28*'READ THIS FIRST'!$F$3)</f>
        <v>5.0941033333333356</v>
      </c>
      <c r="F53" s="26">
        <f>'WORKING WHOLESALE GRID'!D28-('WORKING WHOLESALE GRID'!D28*'READ THIS FIRST'!$F$3)</f>
        <v>5.7325966666666659</v>
      </c>
      <c r="G53" s="26">
        <f>'WORKING WHOLESALE GRID'!E28-('WORKING WHOLESALE GRID'!E28*'READ THIS FIRST'!$F$3)</f>
        <v>6.2938700000000019</v>
      </c>
      <c r="H53" s="26">
        <f>'WORKING WHOLESALE GRID'!F28-('WORKING WHOLESALE GRID'!F28*'READ THIS FIRST'!$F$3)</f>
        <v>7.0481933333333373</v>
      </c>
      <c r="I53" s="26">
        <f>'WORKING WHOLESALE GRID'!G28-('WORKING WHOLESALE GRID'!G28*'READ THIS FIRST'!$F$3)</f>
        <v>7.8025166666666683</v>
      </c>
      <c r="J53" s="26">
        <f>'WORKING WHOLESALE GRID'!H28-('WORKING WHOLESALE GRID'!H28*'READ THIS FIRST'!$F$3)</f>
        <v>8.5424208333333365</v>
      </c>
      <c r="K53" s="26">
        <f>'WORKING WHOLESALE GRID'!I28-('WORKING WHOLESALE GRID'!I28*'READ THIS FIRST'!$F$3)</f>
        <v>8.9878641666666717</v>
      </c>
      <c r="L53" s="26">
        <f>'WORKING WHOLESALE GRID'!J28-('WORKING WHOLESALE GRID'!J28*'READ THIS FIRST'!$F$3)</f>
        <v>9.4333075000000033</v>
      </c>
      <c r="M53" s="26">
        <f>'WORKING WHOLESALE GRID'!K28-('WORKING WHOLESALE GRID'!K28*'READ THIS FIRST'!$F$3)</f>
        <v>9.8787508333333349</v>
      </c>
      <c r="N53" s="26">
        <f>'WORKING WHOLESALE GRID'!L28-('WORKING WHOLESALE GRID'!L28*'READ THIS FIRST'!$F$3)</f>
        <v>10.32419416666667</v>
      </c>
      <c r="O53" s="26">
        <f>'WORKING WHOLESALE GRID'!M28-('WORKING WHOLESALE GRID'!M28*'READ THIS FIRST'!$F$3)</f>
        <v>10.769637500000007</v>
      </c>
      <c r="P53" s="26">
        <f>'WORKING WHOLESALE GRID'!N28-('WORKING WHOLESALE GRID'!N28*'READ THIS FIRST'!$F$3)</f>
        <v>11.215080833333339</v>
      </c>
      <c r="Q53" s="26">
        <f>'WORKING WHOLESALE GRID'!O28-('WORKING WHOLESALE GRID'!O28*'READ THIS FIRST'!$F$3)</f>
        <v>11.660524166666672</v>
      </c>
      <c r="R53" s="26">
        <f>'WORKING WHOLESALE GRID'!P28-('WORKING WHOLESALE GRID'!P28*'READ THIS FIRST'!$F$3)</f>
        <v>12.105967500000006</v>
      </c>
      <c r="S53" s="26">
        <f>'WORKING WHOLESALE GRID'!Q28-('WORKING WHOLESALE GRID'!Q28*'READ THIS FIRST'!$F$3)</f>
        <v>12.551410833333339</v>
      </c>
      <c r="T53" s="26">
        <f>'WORKING WHOLESALE GRID'!R28-('WORKING WHOLESALE GRID'!R28*'READ THIS FIRST'!$F$3)</f>
        <v>12.996854166666671</v>
      </c>
      <c r="U53" s="26">
        <f>'WORKING WHOLESALE GRID'!S28-('WORKING WHOLESALE GRID'!S28*'READ THIS FIRST'!$F$3)</f>
        <v>13.442297500000006</v>
      </c>
      <c r="V53" s="26">
        <f>'WORKING WHOLESALE GRID'!T28-('WORKING WHOLESALE GRID'!T28*'READ THIS FIRST'!$F$3)</f>
        <v>13.887740833333337</v>
      </c>
      <c r="W53" s="26">
        <f>'WORKING WHOLESALE GRID'!U28-('WORKING WHOLESALE GRID'!U28*'READ THIS FIRST'!$F$3)</f>
        <v>14.333184166666676</v>
      </c>
      <c r="X53" s="26">
        <f>'WORKING WHOLESALE GRID'!V28-('WORKING WHOLESALE GRID'!V28*'READ THIS FIRST'!$F$3)</f>
        <v>14.77862750000001</v>
      </c>
      <c r="Y53" s="26">
        <f>'WORKING WHOLESALE GRID'!W28-('WORKING WHOLESALE GRID'!W28*'READ THIS FIRST'!$F$3)</f>
        <v>15.224070833333345</v>
      </c>
      <c r="Z53" s="26">
        <f>'WORKING WHOLESALE GRID'!X28-('WORKING WHOLESALE GRID'!X28*'READ THIS FIRST'!$F$3)</f>
        <v>15.669514166666678</v>
      </c>
      <c r="AA53" s="26">
        <f>'WORKING WHOLESALE GRID'!Y28-('WORKING WHOLESALE GRID'!Y28*'READ THIS FIRST'!$F$3)</f>
        <v>16.114957500000013</v>
      </c>
      <c r="AB53" s="26">
        <f>'WORKING WHOLESALE GRID'!Z28-('WORKING WHOLESALE GRID'!Z28*'READ THIS FIRST'!$F$3)</f>
        <v>16.560400833333343</v>
      </c>
      <c r="AC53" s="26">
        <f>'WORKING WHOLESALE GRID'!AA28-('WORKING WHOLESALE GRID'!AA28*'READ THIS FIRST'!$F$3)</f>
        <v>17.00584416666668</v>
      </c>
      <c r="AD53" s="26">
        <f>'WORKING WHOLESALE GRID'!AB28-('WORKING WHOLESALE GRID'!AB28*'READ THIS FIRST'!$F$3)</f>
        <v>17.451287500000017</v>
      </c>
      <c r="AE53" s="26">
        <f>'WORKING WHOLESALE GRID'!AC28-('WORKING WHOLESALE GRID'!AC28*'READ THIS FIRST'!$F$3)</f>
        <v>17.896730833333351</v>
      </c>
      <c r="AF53" s="26">
        <f>'WORKING WHOLESALE GRID'!AD28-('WORKING WHOLESALE GRID'!AD28*'READ THIS FIRST'!$F$3)</f>
        <v>18.342174166666684</v>
      </c>
      <c r="AG53" s="26">
        <f>'WORKING WHOLESALE GRID'!AE28-('WORKING WHOLESALE GRID'!AE28*'READ THIS FIRST'!$F$3)</f>
        <v>18.787617500000014</v>
      </c>
      <c r="AH53" s="26">
        <f>'WORKING WHOLESALE GRID'!AF28-('WORKING WHOLESALE GRID'!AF28*'READ THIS FIRST'!$F$3)</f>
        <v>19.233060833333351</v>
      </c>
      <c r="AI53" s="26">
        <f>'WORKING WHOLESALE GRID'!AG28-('WORKING WHOLESALE GRID'!AG28*'READ THIS FIRST'!$F$3)</f>
        <v>19.678504166666688</v>
      </c>
      <c r="AJ53" s="26">
        <f>'WORKING WHOLESALE GRID'!AH28-('WORKING WHOLESALE GRID'!AH28*'READ THIS FIRST'!$F$3)</f>
        <v>20.123947500000021</v>
      </c>
      <c r="AK53" s="26">
        <f>'WORKING WHOLESALE GRID'!AI28-('WORKING WHOLESALE GRID'!AI28*'READ THIS FIRST'!$F$3)</f>
        <v>20.569390833333362</v>
      </c>
      <c r="AL53" s="26">
        <f>'WORKING WHOLESALE GRID'!AJ28-('WORKING WHOLESALE GRID'!AJ28*'READ THIS FIRST'!$F$3)</f>
        <v>21.014834166666688</v>
      </c>
      <c r="AM53" s="26">
        <f>'WORKING WHOLESALE GRID'!AK28-('WORKING WHOLESALE GRID'!AK28*'READ THIS FIRST'!$F$3)</f>
        <v>21.460277500000021</v>
      </c>
      <c r="AN53" s="26">
        <f>'WORKING WHOLESALE GRID'!AL28-('WORKING WHOLESALE GRID'!AL28*'READ THIS FIRST'!$F$3)</f>
        <v>21.905720833333362</v>
      </c>
      <c r="AO53" s="26">
        <f>'WORKING WHOLESALE GRID'!AM28-('WORKING WHOLESALE GRID'!AM28*'READ THIS FIRST'!$F$3)</f>
        <v>22.351164166666688</v>
      </c>
      <c r="AP53" s="26">
        <f>'WORKING WHOLESALE GRID'!AN28-('WORKING WHOLESALE GRID'!AN28*'READ THIS FIRST'!$F$3)</f>
        <v>22.796607500000022</v>
      </c>
      <c r="AQ53" s="26">
        <f>'WORKING WHOLESALE GRID'!AO28-('WORKING WHOLESALE GRID'!AO28*'READ THIS FIRST'!$F$3)</f>
        <v>24.129604166666695</v>
      </c>
      <c r="AR53" s="26">
        <f>'WORKING WHOLESALE GRID'!AP28-('WORKING WHOLESALE GRID'!AP28*'READ THIS FIRST'!$F$3)</f>
        <v>24.575047500000039</v>
      </c>
      <c r="AS53" s="26">
        <f>'WORKING WHOLESALE GRID'!AQ28-('WORKING WHOLESALE GRID'!AQ28*'READ THIS FIRST'!$F$3)</f>
        <v>25.020490833333366</v>
      </c>
      <c r="AT53" s="26">
        <f>'WORKING WHOLESALE GRID'!AR28-('WORKING WHOLESALE GRID'!AR28*'READ THIS FIRST'!$F$3)</f>
        <v>25.465934166666699</v>
      </c>
      <c r="AU53" s="26">
        <f>'WORKING WHOLESALE GRID'!AS28-('WORKING WHOLESALE GRID'!AS28*'READ THIS FIRST'!$F$3)</f>
        <v>25.911377500000029</v>
      </c>
      <c r="AV53" s="26">
        <f>'WORKING WHOLESALE GRID'!AT28-('WORKING WHOLESALE GRID'!AT28*'READ THIS FIRST'!$F$3)</f>
        <v>26.356820833333362</v>
      </c>
      <c r="AW53" s="26">
        <f>'WORKING WHOLESALE GRID'!AU28-('WORKING WHOLESALE GRID'!AU28*'READ THIS FIRST'!$F$3)</f>
        <v>26.802264166666699</v>
      </c>
      <c r="AX53" s="26">
        <f>'WORKING WHOLESALE GRID'!AV28-('WORKING WHOLESALE GRID'!AV28*'READ THIS FIRST'!$F$3)</f>
        <v>27.247707500000029</v>
      </c>
      <c r="AY53" s="26">
        <f>'WORKING WHOLESALE GRID'!AW28-('WORKING WHOLESALE GRID'!AW28*'READ THIS FIRST'!$F$3)</f>
        <v>26.805597500000033</v>
      </c>
      <c r="AZ53" s="26">
        <f>'WORKING WHOLESALE GRID'!AX28-('WORKING WHOLESALE GRID'!AX28*'READ THIS FIRST'!$F$3)</f>
        <v>27.251040833333363</v>
      </c>
      <c r="BA53" s="26">
        <f>'WORKING WHOLESALE GRID'!AY28-('WORKING WHOLESALE GRID'!AY28*'READ THIS FIRST'!$F$3)</f>
        <v>27.696484166666696</v>
      </c>
      <c r="BB53" s="26">
        <f>'WORKING WHOLESALE GRID'!AZ28-('WORKING WHOLESALE GRID'!AZ28*'READ THIS FIRST'!$F$3)</f>
        <v>28.141927500000023</v>
      </c>
      <c r="BC53" s="26">
        <f>'WORKING WHOLESALE GRID'!BA28-('WORKING WHOLESALE GRID'!BA28*'READ THIS FIRST'!$F$3)</f>
        <v>28.587370833333363</v>
      </c>
      <c r="BD53" s="26">
        <f>'WORKING WHOLESALE GRID'!BB28-('WORKING WHOLESALE GRID'!BB28*'READ THIS FIRST'!$F$3)</f>
        <v>29.032814166666697</v>
      </c>
      <c r="BE53" s="26">
        <f>'WORKING WHOLESALE GRID'!BC28-('WORKING WHOLESALE GRID'!BC28*'READ THIS FIRST'!$F$3)</f>
        <v>29.478257500000026</v>
      </c>
      <c r="BF53" s="26">
        <f>'WORKING WHOLESALE GRID'!BD28-('WORKING WHOLESALE GRID'!BD28*'READ THIS FIRST'!$F$3)</f>
        <v>29.92370083333336</v>
      </c>
      <c r="BG53" s="26">
        <f>'WORKING WHOLESALE GRID'!BE28-('WORKING WHOLESALE GRID'!BE28*'READ THIS FIRST'!$F$3)</f>
        <v>30.369144166666697</v>
      </c>
      <c r="BH53" s="26">
        <f>'WORKING WHOLESALE GRID'!BF28-('WORKING WHOLESALE GRID'!BF28*'READ THIS FIRST'!$F$3)</f>
        <v>30.814587500000027</v>
      </c>
      <c r="BI53" s="26">
        <f>'WORKING WHOLESALE GRID'!BG28-('WORKING WHOLESALE GRID'!BG28*'READ THIS FIRST'!$F$3)</f>
        <v>31.260030833333364</v>
      </c>
      <c r="BJ53" s="26">
        <f>'WORKING WHOLESALE GRID'!BH28-('WORKING WHOLESALE GRID'!BH28*'READ THIS FIRST'!$F$3)</f>
        <v>31.705474166666701</v>
      </c>
      <c r="BK53" s="26">
        <f>'WORKING WHOLESALE GRID'!BI28-('WORKING WHOLESALE GRID'!BI28*'READ THIS FIRST'!$F$3)</f>
        <v>32.150917500000027</v>
      </c>
      <c r="BL53" s="26">
        <f>'WORKING WHOLESALE GRID'!BJ28-('WORKING WHOLESALE GRID'!BJ28*'READ THIS FIRST'!$F$3)</f>
        <v>32.59636083333335</v>
      </c>
      <c r="BM53" s="26">
        <f>'WORKING WHOLESALE GRID'!BK28-('WORKING WHOLESALE GRID'!BK28*'READ THIS FIRST'!$F$3)</f>
        <v>33.041804166666694</v>
      </c>
      <c r="BN53" s="26">
        <f>'WORKING WHOLESALE GRID'!BL28-('WORKING WHOLESALE GRID'!BL28*'READ THIS FIRST'!$F$3)</f>
        <v>33.487247500000024</v>
      </c>
      <c r="BO53" s="26">
        <f>'WORKING WHOLESALE GRID'!BM28-('WORKING WHOLESALE GRID'!BM28*'READ THIS FIRST'!$F$3)</f>
        <v>33.932690833333361</v>
      </c>
      <c r="BP53" s="26">
        <f>'WORKING WHOLESALE GRID'!BN28-('WORKING WHOLESALE GRID'!BN28*'READ THIS FIRST'!$F$3)</f>
        <v>34.378134166666698</v>
      </c>
      <c r="BQ53" s="26">
        <f>'WORKING WHOLESALE GRID'!BO28-('WORKING WHOLESALE GRID'!BO28*'READ THIS FIRST'!$F$3)</f>
        <v>34.823577500000027</v>
      </c>
      <c r="BR53" s="26">
        <f>'WORKING WHOLESALE GRID'!BP28-('WORKING WHOLESALE GRID'!BP28*'READ THIS FIRST'!$F$3)</f>
        <v>35.26902083333335</v>
      </c>
      <c r="BS53" s="26">
        <f>'WORKING WHOLESALE GRID'!BQ28-('WORKING WHOLESALE GRID'!BQ28*'READ THIS FIRST'!$F$3)</f>
        <v>35.714464166666694</v>
      </c>
      <c r="BT53" s="26">
        <f>'WORKING WHOLESALE GRID'!BR28-('WORKING WHOLESALE GRID'!BR28*'READ THIS FIRST'!$F$3)</f>
        <v>36.159907500000031</v>
      </c>
      <c r="BU53" s="26">
        <f>'WORKING WHOLESALE GRID'!BS28-('WORKING WHOLESALE GRID'!BS28*'READ THIS FIRST'!$F$3)</f>
        <v>36.605350833333347</v>
      </c>
      <c r="BV53" s="26">
        <f>'WORKING WHOLESALE GRID'!BT28-('WORKING WHOLESALE GRID'!BT28*'READ THIS FIRST'!$F$3)</f>
        <v>37.050794166666684</v>
      </c>
      <c r="BW53" s="26">
        <f>'WORKING WHOLESALE GRID'!BU28-('WORKING WHOLESALE GRID'!BU28*'READ THIS FIRST'!$F$3)</f>
        <v>37.496237500000014</v>
      </c>
      <c r="BX53" s="26">
        <f>'WORKING WHOLESALE GRID'!BV28-('WORKING WHOLESALE GRID'!BV28*'READ THIS FIRST'!$F$3)</f>
        <v>37.941680833333358</v>
      </c>
      <c r="BY53" s="26">
        <f>'WORKING WHOLESALE GRID'!BW28-('WORKING WHOLESALE GRID'!BW28*'READ THIS FIRST'!$F$3)</f>
        <v>38.387124166666695</v>
      </c>
      <c r="BZ53" s="26">
        <f>'WORKING WHOLESALE GRID'!BX28-('WORKING WHOLESALE GRID'!BX28*'READ THIS FIRST'!$F$3)</f>
        <v>38.832567500000025</v>
      </c>
      <c r="CA53" s="26">
        <f>'WORKING WHOLESALE GRID'!BY28-('WORKING WHOLESALE GRID'!BY28*'READ THIS FIRST'!$F$3)</f>
        <v>39.278010833333362</v>
      </c>
      <c r="CB53" s="26">
        <f>'WORKING WHOLESALE GRID'!BZ28-('WORKING WHOLESALE GRID'!BZ28*'READ THIS FIRST'!$F$3)</f>
        <v>39.723454166666691</v>
      </c>
      <c r="CC53" s="26">
        <f>'WORKING WHOLESALE GRID'!CA28-('WORKING WHOLESALE GRID'!CA28*'READ THIS FIRST'!$F$3)</f>
        <v>40.168897500000021</v>
      </c>
      <c r="CD53" s="26">
        <f>'WORKING WHOLESALE GRID'!CB28-('WORKING WHOLESALE GRID'!CB28*'READ THIS FIRST'!$F$3)</f>
        <v>40.614340833333358</v>
      </c>
      <c r="CE53" s="26">
        <f>'WORKING WHOLESALE GRID'!CC28-('WORKING WHOLESALE GRID'!CC28*'READ THIS FIRST'!$F$3)</f>
        <v>41.059784166666688</v>
      </c>
      <c r="CF53" s="26">
        <f>'WORKING WHOLESALE GRID'!CD28-('WORKING WHOLESALE GRID'!CD28*'READ THIS FIRST'!$F$3)</f>
        <v>41.505227500000025</v>
      </c>
      <c r="CG53" s="26">
        <f>'WORKING WHOLESALE GRID'!CE28-('WORKING WHOLESALE GRID'!CE28*'READ THIS FIRST'!$F$3)</f>
        <v>41.950670833333341</v>
      </c>
      <c r="CH53" s="26">
        <f>'WORKING WHOLESALE GRID'!CF28-('WORKING WHOLESALE GRID'!CF28*'READ THIS FIRST'!$F$3)</f>
        <v>42.396114166666692</v>
      </c>
      <c r="CI53" s="26">
        <f>'WORKING WHOLESALE GRID'!CG28-('WORKING WHOLESALE GRID'!CG28*'READ THIS FIRST'!$F$3)</f>
        <v>42.841557500000022</v>
      </c>
      <c r="CJ53" s="26">
        <f>'WORKING WHOLESALE GRID'!CH28-('WORKING WHOLESALE GRID'!CH28*'READ THIS FIRST'!$F$3)</f>
        <v>43.287000833333352</v>
      </c>
      <c r="CK53" s="26">
        <f>'WORKING WHOLESALE GRID'!CI28-('WORKING WHOLESALE GRID'!CI28*'READ THIS FIRST'!$F$3)</f>
        <v>43.732444166666681</v>
      </c>
      <c r="CL53" s="26">
        <f>'WORKING WHOLESALE GRID'!CJ28-('WORKING WHOLESALE GRID'!CJ28*'READ THIS FIRST'!$F$3)</f>
        <v>44.177887500000018</v>
      </c>
      <c r="CM53" s="26">
        <f>'WORKING WHOLESALE GRID'!CK28-('WORKING WHOLESALE GRID'!CK28*'READ THIS FIRST'!$F$3)</f>
        <v>44.623330833333341</v>
      </c>
      <c r="CN53" s="26">
        <f>'WORKING WHOLESALE GRID'!CL28-('WORKING WHOLESALE GRID'!CL28*'READ THIS FIRST'!$F$3)</f>
        <v>45.068774166666685</v>
      </c>
      <c r="CO53" s="26">
        <f>'WORKING WHOLESALE GRID'!CM28-('WORKING WHOLESALE GRID'!CM28*'READ THIS FIRST'!$F$3)</f>
        <v>45.514217500000029</v>
      </c>
      <c r="CP53" s="26">
        <f>'WORKING WHOLESALE GRID'!CN28-('WORKING WHOLESALE GRID'!CN28*'READ THIS FIRST'!$F$3)</f>
        <v>45.959660833333345</v>
      </c>
      <c r="CQ53" s="26">
        <f>'WORKING WHOLESALE GRID'!CO28-('WORKING WHOLESALE GRID'!CO28*'READ THIS FIRST'!$F$3)</f>
        <v>46.405104166666668</v>
      </c>
      <c r="CR53" s="26">
        <f>'WORKING WHOLESALE GRID'!CP28-('WORKING WHOLESALE GRID'!CP28*'READ THIS FIRST'!$F$3)</f>
        <v>46.850547500000019</v>
      </c>
      <c r="CS53" s="26">
        <f>'WORKING WHOLESALE GRID'!CQ28-('WORKING WHOLESALE GRID'!CQ28*'READ THIS FIRST'!$F$3)</f>
        <v>47.295990833333342</v>
      </c>
      <c r="CT53" s="26">
        <f>'WORKING WHOLESALE GRID'!CR28-('WORKING WHOLESALE GRID'!CR28*'READ THIS FIRST'!$F$3)</f>
        <v>47.741434166666686</v>
      </c>
      <c r="CU53" s="26">
        <f>'WORKING WHOLESALE GRID'!CS28-('WORKING WHOLESALE GRID'!CS28*'READ THIS FIRST'!$F$3)</f>
        <v>48.186877500000001</v>
      </c>
      <c r="CV53" s="26">
        <f>'WORKING WHOLESALE GRID'!CT28-('WORKING WHOLESALE GRID'!CT28*'READ THIS FIRST'!$F$3)</f>
        <v>48.632320833333345</v>
      </c>
      <c r="CW53" s="26">
        <f>'WORKING WHOLESALE GRID'!CU28-('WORKING WHOLESALE GRID'!CU28*'READ THIS FIRST'!$F$3)</f>
        <v>49.077764166666668</v>
      </c>
      <c r="CX53" s="26">
        <f>'WORKING WHOLESALE GRID'!CV28-('WORKING WHOLESALE GRID'!CV28*'READ THIS FIRST'!$F$3)</f>
        <v>49.523207500000019</v>
      </c>
      <c r="CY53" s="26">
        <f>'WORKING WHOLESALE GRID'!CW28-('WORKING WHOLESALE GRID'!CW28*'READ THIS FIRST'!$F$3)</f>
        <v>50.173207500000018</v>
      </c>
      <c r="CZ53" s="26">
        <f>'WORKING WHOLESALE GRID'!CX28-('WORKING WHOLESALE GRID'!CX28*'READ THIS FIRST'!$F$3)</f>
        <v>50.823207500000017</v>
      </c>
      <c r="DA53" s="26">
        <f>'WORKING WHOLESALE GRID'!CY28-('WORKING WHOLESALE GRID'!CY28*'READ THIS FIRST'!$F$3)</f>
        <v>51.473207500000015</v>
      </c>
      <c r="DB53" s="26">
        <f>'WORKING WHOLESALE GRID'!CZ28-('WORKING WHOLESALE GRID'!CZ28*'READ THIS FIRST'!$F$3)</f>
        <v>52.123207500000007</v>
      </c>
      <c r="DC53" s="26">
        <f>'WORKING WHOLESALE GRID'!DA28-('WORKING WHOLESALE GRID'!DA28*'READ THIS FIRST'!$F$3)</f>
        <v>52.773207500000012</v>
      </c>
      <c r="DD53" s="26">
        <f>'WORKING WHOLESALE GRID'!DB28-('WORKING WHOLESALE GRID'!DB28*'READ THIS FIRST'!$F$3)</f>
        <v>53.423207500000011</v>
      </c>
      <c r="DE53" s="26">
        <f>'WORKING WHOLESALE GRID'!DC28-('WORKING WHOLESALE GRID'!DC28*'READ THIS FIRST'!$F$3)</f>
        <v>54.073207500000009</v>
      </c>
      <c r="DF53" s="26">
        <f>'WORKING WHOLESALE GRID'!DD28-('WORKING WHOLESALE GRID'!DD28*'READ THIS FIRST'!$F$3)</f>
        <v>54.723207500000008</v>
      </c>
      <c r="DG53" s="26">
        <f>'WORKING WHOLESALE GRID'!DE28-('WORKING WHOLESALE GRID'!DE28*'READ THIS FIRST'!$F$3)</f>
        <v>55.373207500000007</v>
      </c>
      <c r="DH53" s="26">
        <f>'WORKING WHOLESALE GRID'!DF28-('WORKING WHOLESALE GRID'!DF28*'READ THIS FIRST'!$F$3)</f>
        <v>56.023207500000012</v>
      </c>
      <c r="DI53" s="26">
        <f>'WORKING WHOLESALE GRID'!DG28-('WORKING WHOLESALE GRID'!DG28*'READ THIS FIRST'!$F$3)</f>
        <v>77.189550000000025</v>
      </c>
      <c r="DJ53" s="26">
        <f>'WORKING WHOLESALE GRID'!DH28-('WORKING WHOLESALE GRID'!DH28*'READ THIS FIRST'!$F$3)</f>
        <v>78.189550000000025</v>
      </c>
      <c r="DK53" s="26">
        <f>'WORKING WHOLESALE GRID'!DI28-('WORKING WHOLESALE GRID'!DI28*'READ THIS FIRST'!$F$3)</f>
        <v>79.189550000000025</v>
      </c>
      <c r="DL53" s="26">
        <f>'WORKING WHOLESALE GRID'!DJ28-('WORKING WHOLESALE GRID'!DJ28*'READ THIS FIRST'!$F$3)</f>
        <v>80.189550000000011</v>
      </c>
      <c r="DM53" s="26">
        <f>'WORKING WHOLESALE GRID'!DK28-('WORKING WHOLESALE GRID'!DK28*'READ THIS FIRST'!$F$3)</f>
        <v>81.189550000000011</v>
      </c>
      <c r="DN53" s="26">
        <f>'WORKING WHOLESALE GRID'!DL28-('WORKING WHOLESALE GRID'!DL28*'READ THIS FIRST'!$F$3)</f>
        <v>82.189550000000025</v>
      </c>
      <c r="DO53" s="26">
        <f>'WORKING WHOLESALE GRID'!DM28-('WORKING WHOLESALE GRID'!DM28*'READ THIS FIRST'!$F$3)</f>
        <v>83.189550000000011</v>
      </c>
      <c r="DP53" s="26">
        <f>'WORKING WHOLESALE GRID'!DN28-('WORKING WHOLESALE GRID'!DN28*'READ THIS FIRST'!$F$3)</f>
        <v>84.189550000000011</v>
      </c>
      <c r="DQ53" s="26">
        <f>'WORKING WHOLESALE GRID'!DO28-('WORKING WHOLESALE GRID'!DO28*'READ THIS FIRST'!$F$3)</f>
        <v>85.189550000000011</v>
      </c>
      <c r="DR53" s="26">
        <f>'WORKING WHOLESALE GRID'!DP28-('WORKING WHOLESALE GRID'!DP28*'READ THIS FIRST'!$F$3)</f>
        <v>86.189550000000025</v>
      </c>
      <c r="DS53" s="26">
        <f>'WORKING WHOLESALE GRID'!DQ28-('WORKING WHOLESALE GRID'!DQ28*'READ THIS FIRST'!$F$3)</f>
        <v>63.17320749999999</v>
      </c>
      <c r="DT53" s="26">
        <f>'WORKING WHOLESALE GRID'!DR28-('WORKING WHOLESALE GRID'!DR28*'READ THIS FIRST'!$F$3)</f>
        <v>63.823207499999988</v>
      </c>
      <c r="DU53" s="26">
        <f>'WORKING WHOLESALE GRID'!DS28-('WORKING WHOLESALE GRID'!DS28*'READ THIS FIRST'!$F$3)</f>
        <v>64.473207500000001</v>
      </c>
      <c r="DV53" s="26">
        <f>'WORKING WHOLESALE GRID'!DT28-('WORKING WHOLESALE GRID'!DT28*'READ THIS FIRST'!$F$3)</f>
        <v>65.123207499999992</v>
      </c>
      <c r="DW53" s="26">
        <f>'WORKING WHOLESALE GRID'!DU28-('WORKING WHOLESALE GRID'!DU28*'READ THIS FIRST'!$F$3)</f>
        <v>65.773207499999998</v>
      </c>
      <c r="DX53" s="26">
        <f>'WORKING WHOLESALE GRID'!DV28-('WORKING WHOLESALE GRID'!DV28*'READ THIS FIRST'!$F$3)</f>
        <v>66.423207500000004</v>
      </c>
      <c r="DY53" s="26">
        <f>'WORKING WHOLESALE GRID'!DW28-('WORKING WHOLESALE GRID'!DW28*'READ THIS FIRST'!$F$3)</f>
        <v>67.073207500000009</v>
      </c>
      <c r="DZ53" s="26">
        <f>'WORKING WHOLESALE GRID'!DX28-('WORKING WHOLESALE GRID'!DX28*'READ THIS FIRST'!$F$3)</f>
        <v>67.723207500000029</v>
      </c>
      <c r="EA53" s="26">
        <f>'WORKING WHOLESALE GRID'!DY28-('WORKING WHOLESALE GRID'!DY28*'READ THIS FIRST'!$F$3)</f>
        <v>68.373207500000021</v>
      </c>
      <c r="EB53" s="26">
        <f>'WORKING WHOLESALE GRID'!DZ28-('WORKING WHOLESALE GRID'!DZ28*'READ THIS FIRST'!$F$3)</f>
        <v>69.023207500000026</v>
      </c>
      <c r="EC53" s="26">
        <f>'WORKING WHOLESALE GRID'!EA28-('WORKING WHOLESALE GRID'!EA28*'READ THIS FIRST'!$F$3)</f>
        <v>69.673207500000018</v>
      </c>
      <c r="ED53" s="26">
        <f>'WORKING WHOLESALE GRID'!EB28-('WORKING WHOLESALE GRID'!EB28*'READ THIS FIRST'!$F$3)</f>
        <v>70.323207500000038</v>
      </c>
      <c r="EE53" s="26">
        <f>'WORKING WHOLESALE GRID'!EC28-('WORKING WHOLESALE GRID'!EC28*'READ THIS FIRST'!$F$3)</f>
        <v>70.973207500000044</v>
      </c>
      <c r="EF53" s="26">
        <f>'WORKING WHOLESALE GRID'!ED28-('WORKING WHOLESALE GRID'!ED28*'READ THIS FIRST'!$F$3)</f>
        <v>71.623207500000049</v>
      </c>
      <c r="EG53" s="26">
        <f>'WORKING WHOLESALE GRID'!EE28-('WORKING WHOLESALE GRID'!EE28*'READ THIS FIRST'!$F$3)</f>
        <v>72.273207500000055</v>
      </c>
      <c r="EH53" s="26">
        <f>'WORKING WHOLESALE GRID'!EF28-('WORKING WHOLESALE GRID'!EF28*'READ THIS FIRST'!$F$3)</f>
        <v>72.923207500000046</v>
      </c>
      <c r="EI53" s="26">
        <f>'WORKING WHOLESALE GRID'!EG28-('WORKING WHOLESALE GRID'!EG28*'READ THIS FIRST'!$F$3)</f>
        <v>73.573207500000066</v>
      </c>
      <c r="EJ53" s="26">
        <f>'WORKING WHOLESALE GRID'!EH28-('WORKING WHOLESALE GRID'!EH28*'READ THIS FIRST'!$F$3)</f>
        <v>74.223207500000072</v>
      </c>
      <c r="EK53" s="26">
        <f>'WORKING WHOLESALE GRID'!EI28-('WORKING WHOLESALE GRID'!EI28*'READ THIS FIRST'!$F$3)</f>
        <v>74.873207500000078</v>
      </c>
      <c r="EL53" s="26">
        <f>'WORKING WHOLESALE GRID'!EJ28-('WORKING WHOLESALE GRID'!EJ28*'READ THIS FIRST'!$F$3)</f>
        <v>75.523207500000083</v>
      </c>
      <c r="EM53" s="26">
        <f>'WORKING WHOLESALE GRID'!EK28-('WORKING WHOLESALE GRID'!EK28*'READ THIS FIRST'!$F$3)</f>
        <v>76.173207500000103</v>
      </c>
      <c r="EN53" s="26">
        <f>'WORKING WHOLESALE GRID'!EL28-('WORKING WHOLESALE GRID'!EL28*'READ THIS FIRST'!$F$3)</f>
        <v>76.823207500000095</v>
      </c>
      <c r="EO53" s="26">
        <f>'WORKING WHOLESALE GRID'!EM28-('WORKING WHOLESALE GRID'!EM28*'READ THIS FIRST'!$F$3)</f>
        <v>77.4732075000001</v>
      </c>
      <c r="EP53" s="26">
        <f>'WORKING WHOLESALE GRID'!EN28-('WORKING WHOLESALE GRID'!EN28*'READ THIS FIRST'!$F$3)</f>
        <v>78.123207500000092</v>
      </c>
      <c r="EQ53" s="26">
        <f>'WORKING WHOLESALE GRID'!EO28-('WORKING WHOLESALE GRID'!EO28*'READ THIS FIRST'!$F$3)</f>
        <v>78.773207500000112</v>
      </c>
      <c r="ER53" s="26">
        <f>'WORKING WHOLESALE GRID'!EP28-('WORKING WHOLESALE GRID'!EP28*'READ THIS FIRST'!$F$3)</f>
        <v>79.423207500000117</v>
      </c>
      <c r="ES53" s="26">
        <f>'WORKING WHOLESALE GRID'!EQ28-('WORKING WHOLESALE GRID'!EQ28*'READ THIS FIRST'!$F$3)</f>
        <v>80.073207500000123</v>
      </c>
      <c r="ET53" s="26">
        <f>'WORKING WHOLESALE GRID'!ER28-('WORKING WHOLESALE GRID'!ER28*'READ THIS FIRST'!$F$3)</f>
        <v>80.723207500000129</v>
      </c>
      <c r="EU53" s="26">
        <f>'WORKING WHOLESALE GRID'!ES28-('WORKING WHOLESALE GRID'!ES28*'READ THIS FIRST'!$F$3)</f>
        <v>81.37320750000012</v>
      </c>
      <c r="EV53" s="26">
        <f>'WORKING WHOLESALE GRID'!ET28-('WORKING WHOLESALE GRID'!ET28*'READ THIS FIRST'!$F$3)</f>
        <v>82.02320750000014</v>
      </c>
      <c r="EW53" s="26"/>
    </row>
    <row r="54" spans="2:153" hidden="1" x14ac:dyDescent="0.35">
      <c r="B54" s="61">
        <v>10</v>
      </c>
      <c r="C54" s="436">
        <v>0</v>
      </c>
      <c r="D54" s="26">
        <f>'WORKING WHOLESALE GRID'!B29-('WORKING WHOLESALE GRID'!B29*'READ THIS FIRST'!$F$3)</f>
        <v>4.5297295333333336</v>
      </c>
      <c r="E54" s="26">
        <f>'WORKING WHOLESALE GRID'!C29-('WORKING WHOLESALE GRID'!C29*'READ THIS FIRST'!$F$3)</f>
        <v>4.5297295333333336</v>
      </c>
      <c r="F54" s="26">
        <f>'WORKING WHOLESALE GRID'!D29-('WORKING WHOLESALE GRID'!D29*'READ THIS FIRST'!$F$3)</f>
        <v>5.1182537999999997</v>
      </c>
      <c r="G54" s="26">
        <f>'WORKING WHOLESALE GRID'!E29-('WORKING WHOLESALE GRID'!E29*'READ THIS FIRST'!$F$3)</f>
        <v>5.6334208666666665</v>
      </c>
      <c r="H54" s="26">
        <f>'WORKING WHOLESALE GRID'!F29-('WORKING WHOLESALE GRID'!F29*'READ THIS FIRST'!$F$3)</f>
        <v>6.3319809333333357</v>
      </c>
      <c r="I54" s="26">
        <f>'WORKING WHOLESALE GRID'!G29-('WORKING WHOLESALE GRID'!G29*'READ THIS FIRST'!$F$3)</f>
        <v>7.0305410000000013</v>
      </c>
      <c r="J54" s="26">
        <f>'WORKING WHOLESALE GRID'!H29-('WORKING WHOLESALE GRID'!H29*'READ THIS FIRST'!$F$3)</f>
        <v>7.7199314166666673</v>
      </c>
      <c r="K54" s="26">
        <f>'WORKING WHOLESALE GRID'!I29-('WORKING WHOLESALE GRID'!I29*'READ THIS FIRST'!$F$3)</f>
        <v>8.1250626833333364</v>
      </c>
      <c r="L54" s="26">
        <f>'WORKING WHOLESALE GRID'!J29-('WORKING WHOLESALE GRID'!J29*'READ THIS FIRST'!$F$3)</f>
        <v>8.5301939500000028</v>
      </c>
      <c r="M54" s="26">
        <f>'WORKING WHOLESALE GRID'!K29-('WORKING WHOLESALE GRID'!K29*'READ THIS FIRST'!$F$3)</f>
        <v>8.935325216666671</v>
      </c>
      <c r="N54" s="26">
        <f>'WORKING WHOLESALE GRID'!L29-('WORKING WHOLESALE GRID'!L29*'READ THIS FIRST'!$F$3)</f>
        <v>9.3404564833333357</v>
      </c>
      <c r="O54" s="26">
        <f>'WORKING WHOLESALE GRID'!M29-('WORKING WHOLESALE GRID'!M29*'READ THIS FIRST'!$F$3)</f>
        <v>9.7455877500000039</v>
      </c>
      <c r="P54" s="26">
        <f>'WORKING WHOLESALE GRID'!N29-('WORKING WHOLESALE GRID'!N29*'READ THIS FIRST'!$F$3)</f>
        <v>10.15071901666667</v>
      </c>
      <c r="Q54" s="26">
        <f>'WORKING WHOLESALE GRID'!O29-('WORKING WHOLESALE GRID'!O29*'READ THIS FIRST'!$F$3)</f>
        <v>10.555850283333339</v>
      </c>
      <c r="R54" s="26">
        <f>'WORKING WHOLESALE GRID'!P29-('WORKING WHOLESALE GRID'!P29*'READ THIS FIRST'!$F$3)</f>
        <v>10.960981550000007</v>
      </c>
      <c r="S54" s="26">
        <f>'WORKING WHOLESALE GRID'!Q29-('WORKING WHOLESALE GRID'!Q29*'READ THIS FIRST'!$F$3)</f>
        <v>11.366112816666671</v>
      </c>
      <c r="T54" s="26">
        <f>'WORKING WHOLESALE GRID'!R29-('WORKING WHOLESALE GRID'!R29*'READ THIS FIRST'!$F$3)</f>
        <v>11.771244083333338</v>
      </c>
      <c r="U54" s="26">
        <f>'WORKING WHOLESALE GRID'!S29-('WORKING WHOLESALE GRID'!S29*'READ THIS FIRST'!$F$3)</f>
        <v>12.176375350000006</v>
      </c>
      <c r="V54" s="26">
        <f>'WORKING WHOLESALE GRID'!T29-('WORKING WHOLESALE GRID'!T29*'READ THIS FIRST'!$F$3)</f>
        <v>12.581506616666672</v>
      </c>
      <c r="W54" s="26">
        <f>'WORKING WHOLESALE GRID'!U29-('WORKING WHOLESALE GRID'!U29*'READ THIS FIRST'!$F$3)</f>
        <v>12.986637883333344</v>
      </c>
      <c r="X54" s="26">
        <f>'WORKING WHOLESALE GRID'!V29-('WORKING WHOLESALE GRID'!V29*'READ THIS FIRST'!$F$3)</f>
        <v>13.391769150000009</v>
      </c>
      <c r="Y54" s="26">
        <f>'WORKING WHOLESALE GRID'!W29-('WORKING WHOLESALE GRID'!W29*'READ THIS FIRST'!$F$3)</f>
        <v>13.796900416666675</v>
      </c>
      <c r="Z54" s="26">
        <f>'WORKING WHOLESALE GRID'!X29-('WORKING WHOLESALE GRID'!X29*'READ THIS FIRST'!$F$3)</f>
        <v>14.202031683333342</v>
      </c>
      <c r="AA54" s="26">
        <f>'WORKING WHOLESALE GRID'!Y29-('WORKING WHOLESALE GRID'!Y29*'READ THIS FIRST'!$F$3)</f>
        <v>14.60716295000001</v>
      </c>
      <c r="AB54" s="26">
        <f>'WORKING WHOLESALE GRID'!Z29-('WORKING WHOLESALE GRID'!Z29*'READ THIS FIRST'!$F$3)</f>
        <v>15.01229421666668</v>
      </c>
      <c r="AC54" s="26">
        <f>'WORKING WHOLESALE GRID'!AA29-('WORKING WHOLESALE GRID'!AA29*'READ THIS FIRST'!$F$3)</f>
        <v>15.417425483333345</v>
      </c>
      <c r="AD54" s="26">
        <f>'WORKING WHOLESALE GRID'!AB29-('WORKING WHOLESALE GRID'!AB29*'READ THIS FIRST'!$F$3)</f>
        <v>15.822556750000009</v>
      </c>
      <c r="AE54" s="26">
        <f>'WORKING WHOLESALE GRID'!AC29-('WORKING WHOLESALE GRID'!AC29*'READ THIS FIRST'!$F$3)</f>
        <v>16.227688016666683</v>
      </c>
      <c r="AF54" s="26">
        <f>'WORKING WHOLESALE GRID'!AD29-('WORKING WHOLESALE GRID'!AD29*'READ THIS FIRST'!$F$3)</f>
        <v>16.632819283333344</v>
      </c>
      <c r="AG54" s="26">
        <f>'WORKING WHOLESALE GRID'!AE29-('WORKING WHOLESALE GRID'!AE29*'READ THIS FIRST'!$F$3)</f>
        <v>17.037950550000016</v>
      </c>
      <c r="AH54" s="26">
        <f>'WORKING WHOLESALE GRID'!AF29-('WORKING WHOLESALE GRID'!AF29*'READ THIS FIRST'!$F$3)</f>
        <v>17.44308181666668</v>
      </c>
      <c r="AI54" s="26">
        <f>'WORKING WHOLESALE GRID'!AG29-('WORKING WHOLESALE GRID'!AG29*'READ THIS FIRST'!$F$3)</f>
        <v>17.848213083333349</v>
      </c>
      <c r="AJ54" s="26">
        <f>'WORKING WHOLESALE GRID'!AH29-('WORKING WHOLESALE GRID'!AH29*'READ THIS FIRST'!$F$3)</f>
        <v>18.25334435000001</v>
      </c>
      <c r="AK54" s="26">
        <f>'WORKING WHOLESALE GRID'!AI29-('WORKING WHOLESALE GRID'!AI29*'READ THIS FIRST'!$F$3)</f>
        <v>18.658475616666685</v>
      </c>
      <c r="AL54" s="26">
        <f>'WORKING WHOLESALE GRID'!AJ29-('WORKING WHOLESALE GRID'!AJ29*'READ THIS FIRST'!$F$3)</f>
        <v>19.063606883333357</v>
      </c>
      <c r="AM54" s="26">
        <f>'WORKING WHOLESALE GRID'!AK29-('WORKING WHOLESALE GRID'!AK29*'READ THIS FIRST'!$F$3)</f>
        <v>19.468738150000018</v>
      </c>
      <c r="AN54" s="26">
        <f>'WORKING WHOLESALE GRID'!AL29-('WORKING WHOLESALE GRID'!AL29*'READ THIS FIRST'!$F$3)</f>
        <v>19.873869416666686</v>
      </c>
      <c r="AO54" s="26">
        <f>'WORKING WHOLESALE GRID'!AM29-('WORKING WHOLESALE GRID'!AM29*'READ THIS FIRST'!$F$3)</f>
        <v>20.279000683333347</v>
      </c>
      <c r="AP54" s="26">
        <f>'WORKING WHOLESALE GRID'!AN29-('WORKING WHOLESALE GRID'!AN29*'READ THIS FIRST'!$F$3)</f>
        <v>20.684131950000019</v>
      </c>
      <c r="AQ54" s="26">
        <f>'WORKING WHOLESALE GRID'!AO29-('WORKING WHOLESALE GRID'!AO29*'READ THIS FIRST'!$F$3)</f>
        <v>21.89619241666669</v>
      </c>
      <c r="AR54" s="26">
        <f>'WORKING WHOLESALE GRID'!AP29-('WORKING WHOLESALE GRID'!AP29*'READ THIS FIRST'!$F$3)</f>
        <v>22.301323683333351</v>
      </c>
      <c r="AS54" s="26">
        <f>'WORKING WHOLESALE GRID'!AQ29-('WORKING WHOLESALE GRID'!AQ29*'READ THIS FIRST'!$F$3)</f>
        <v>22.706454950000023</v>
      </c>
      <c r="AT54" s="26">
        <f>'WORKING WHOLESALE GRID'!AR29-('WORKING WHOLESALE GRID'!AR29*'READ THIS FIRST'!$F$3)</f>
        <v>23.111586216666687</v>
      </c>
      <c r="AU54" s="26">
        <f>'WORKING WHOLESALE GRID'!AS29-('WORKING WHOLESALE GRID'!AS29*'READ THIS FIRST'!$F$3)</f>
        <v>23.516717483333352</v>
      </c>
      <c r="AV54" s="26">
        <f>'WORKING WHOLESALE GRID'!AT29-('WORKING WHOLESALE GRID'!AT29*'READ THIS FIRST'!$F$3)</f>
        <v>23.921848750000024</v>
      </c>
      <c r="AW54" s="26">
        <f>'WORKING WHOLESALE GRID'!AU29-('WORKING WHOLESALE GRID'!AU29*'READ THIS FIRST'!$F$3)</f>
        <v>24.326980016666692</v>
      </c>
      <c r="AX54" s="26">
        <f>'WORKING WHOLESALE GRID'!AV29-('WORKING WHOLESALE GRID'!AV29*'READ THIS FIRST'!$F$3)</f>
        <v>24.732111283333353</v>
      </c>
      <c r="AY54" s="26">
        <f>'WORKING WHOLESALE GRID'!AW29-('WORKING WHOLESALE GRID'!AW29*'READ THIS FIRST'!$F$3)</f>
        <v>24.330313350000026</v>
      </c>
      <c r="AZ54" s="26">
        <f>'WORKING WHOLESALE GRID'!AX29-('WORKING WHOLESALE GRID'!AX29*'READ THIS FIRST'!$F$3)</f>
        <v>24.735444616666687</v>
      </c>
      <c r="BA54" s="26">
        <f>'WORKING WHOLESALE GRID'!AY29-('WORKING WHOLESALE GRID'!AY29*'READ THIS FIRST'!$F$3)</f>
        <v>25.140575883333355</v>
      </c>
      <c r="BB54" s="26">
        <f>'WORKING WHOLESALE GRID'!AZ29-('WORKING WHOLESALE GRID'!AZ29*'READ THIS FIRST'!$F$3)</f>
        <v>25.545707150000013</v>
      </c>
      <c r="BC54" s="26">
        <f>'WORKING WHOLESALE GRID'!BA29-('WORKING WHOLESALE GRID'!BA29*'READ THIS FIRST'!$F$3)</f>
        <v>25.950838416666684</v>
      </c>
      <c r="BD54" s="26">
        <f>'WORKING WHOLESALE GRID'!BB29-('WORKING WHOLESALE GRID'!BB29*'READ THIS FIRST'!$F$3)</f>
        <v>26.355969683333342</v>
      </c>
      <c r="BE54" s="26">
        <f>'WORKING WHOLESALE GRID'!BC29-('WORKING WHOLESALE GRID'!BC29*'READ THIS FIRST'!$F$3)</f>
        <v>26.761100950000003</v>
      </c>
      <c r="BF54" s="26">
        <f>'WORKING WHOLESALE GRID'!BD29-('WORKING WHOLESALE GRID'!BD29*'READ THIS FIRST'!$F$3)</f>
        <v>27.166232216666671</v>
      </c>
      <c r="BG54" s="26">
        <f>'WORKING WHOLESALE GRID'!BE29-('WORKING WHOLESALE GRID'!BE29*'READ THIS FIRST'!$F$3)</f>
        <v>27.571363483333339</v>
      </c>
      <c r="BH54" s="26">
        <f>'WORKING WHOLESALE GRID'!BF29-('WORKING WHOLESALE GRID'!BF29*'READ THIS FIRST'!$F$3)</f>
        <v>27.976494750000001</v>
      </c>
      <c r="BI54" s="26">
        <f>'WORKING WHOLESALE GRID'!BG29-('WORKING WHOLESALE GRID'!BG29*'READ THIS FIRST'!$F$3)</f>
        <v>28.381626016666658</v>
      </c>
      <c r="BJ54" s="26">
        <f>'WORKING WHOLESALE GRID'!BH29-('WORKING WHOLESALE GRID'!BH29*'READ THIS FIRST'!$F$3)</f>
        <v>28.78675728333333</v>
      </c>
      <c r="BK54" s="26">
        <f>'WORKING WHOLESALE GRID'!BI29-('WORKING WHOLESALE GRID'!BI29*'READ THIS FIRST'!$F$3)</f>
        <v>29.191888549999987</v>
      </c>
      <c r="BL54" s="26">
        <f>'WORKING WHOLESALE GRID'!BJ29-('WORKING WHOLESALE GRID'!BJ29*'READ THIS FIRST'!$F$3)</f>
        <v>29.597019816666666</v>
      </c>
      <c r="BM54" s="26">
        <f>'WORKING WHOLESALE GRID'!BK29-('WORKING WHOLESALE GRID'!BK29*'READ THIS FIRST'!$F$3)</f>
        <v>30.002151083333317</v>
      </c>
      <c r="BN54" s="26">
        <f>'WORKING WHOLESALE GRID'!BL29-('WORKING WHOLESALE GRID'!BL29*'READ THIS FIRST'!$F$3)</f>
        <v>30.407282349999992</v>
      </c>
      <c r="BO54" s="26">
        <f>'WORKING WHOLESALE GRID'!BM29-('WORKING WHOLESALE GRID'!BM29*'READ THIS FIRST'!$F$3)</f>
        <v>30.812413616666657</v>
      </c>
      <c r="BP54" s="26">
        <f>'WORKING WHOLESALE GRID'!BN29-('WORKING WHOLESALE GRID'!BN29*'READ THIS FIRST'!$F$3)</f>
        <v>31.217544883333318</v>
      </c>
      <c r="BQ54" s="26">
        <f>'WORKING WHOLESALE GRID'!BO29-('WORKING WHOLESALE GRID'!BO29*'READ THIS FIRST'!$F$3)</f>
        <v>31.622676149999986</v>
      </c>
      <c r="BR54" s="26">
        <f>'WORKING WHOLESALE GRID'!BP29-('WORKING WHOLESALE GRID'!BP29*'READ THIS FIRST'!$F$3)</f>
        <v>32.027807416666647</v>
      </c>
      <c r="BS54" s="26">
        <f>'WORKING WHOLESALE GRID'!BQ29-('WORKING WHOLESALE GRID'!BQ29*'READ THIS FIRST'!$F$3)</f>
        <v>32.432938683333312</v>
      </c>
      <c r="BT54" s="26">
        <f>'WORKING WHOLESALE GRID'!BR29-('WORKING WHOLESALE GRID'!BR29*'READ THIS FIRST'!$F$3)</f>
        <v>32.838069949999984</v>
      </c>
      <c r="BU54" s="26">
        <f>'WORKING WHOLESALE GRID'!BS29-('WORKING WHOLESALE GRID'!BS29*'READ THIS FIRST'!$F$3)</f>
        <v>33.243201216666641</v>
      </c>
      <c r="BV54" s="26">
        <f>'WORKING WHOLESALE GRID'!BT29-('WORKING WHOLESALE GRID'!BT29*'READ THIS FIRST'!$F$3)</f>
        <v>33.64833248333332</v>
      </c>
      <c r="BW54" s="26">
        <f>'WORKING WHOLESALE GRID'!BU29-('WORKING WHOLESALE GRID'!BU29*'READ THIS FIRST'!$F$3)</f>
        <v>34.05346374999997</v>
      </c>
      <c r="BX54" s="26">
        <f>'WORKING WHOLESALE GRID'!BV29-('WORKING WHOLESALE GRID'!BV29*'READ THIS FIRST'!$F$3)</f>
        <v>34.458595016666642</v>
      </c>
      <c r="BY54" s="26">
        <f>'WORKING WHOLESALE GRID'!BW29-('WORKING WHOLESALE GRID'!BW29*'READ THIS FIRST'!$F$3)</f>
        <v>34.8637262833333</v>
      </c>
      <c r="BZ54" s="26">
        <f>'WORKING WHOLESALE GRID'!BX29-('WORKING WHOLESALE GRID'!BX29*'READ THIS FIRST'!$F$3)</f>
        <v>35.268857549999971</v>
      </c>
      <c r="CA54" s="26">
        <f>'WORKING WHOLESALE GRID'!BY29-('WORKING WHOLESALE GRID'!BY29*'READ THIS FIRST'!$F$3)</f>
        <v>35.673988816666636</v>
      </c>
      <c r="CB54" s="26">
        <f>'WORKING WHOLESALE GRID'!BZ29-('WORKING WHOLESALE GRID'!BZ29*'READ THIS FIRST'!$F$3)</f>
        <v>36.079120083333294</v>
      </c>
      <c r="CC54" s="26">
        <f>'WORKING WHOLESALE GRID'!CA29-('WORKING WHOLESALE GRID'!CA29*'READ THIS FIRST'!$F$3)</f>
        <v>36.484251349999958</v>
      </c>
      <c r="CD54" s="26">
        <f>'WORKING WHOLESALE GRID'!CB29-('WORKING WHOLESALE GRID'!CB29*'READ THIS FIRST'!$F$3)</f>
        <v>36.889382616666616</v>
      </c>
      <c r="CE54" s="26">
        <f>'WORKING WHOLESALE GRID'!CC29-('WORKING WHOLESALE GRID'!CC29*'READ THIS FIRST'!$F$3)</f>
        <v>37.294513883333288</v>
      </c>
      <c r="CF54" s="26">
        <f>'WORKING WHOLESALE GRID'!CD29-('WORKING WHOLESALE GRID'!CD29*'READ THIS FIRST'!$F$3)</f>
        <v>37.699645149999938</v>
      </c>
      <c r="CG54" s="26">
        <f>'WORKING WHOLESALE GRID'!CE29-('WORKING WHOLESALE GRID'!CE29*'READ THIS FIRST'!$F$3)</f>
        <v>38.104776416666624</v>
      </c>
      <c r="CH54" s="26">
        <f>'WORKING WHOLESALE GRID'!CF29-('WORKING WHOLESALE GRID'!CF29*'READ THIS FIRST'!$F$3)</f>
        <v>38.509907683333289</v>
      </c>
      <c r="CI54" s="26">
        <f>'WORKING WHOLESALE GRID'!CG29-('WORKING WHOLESALE GRID'!CG29*'READ THIS FIRST'!$F$3)</f>
        <v>38.91503894999996</v>
      </c>
      <c r="CJ54" s="26">
        <f>'WORKING WHOLESALE GRID'!CH29-('WORKING WHOLESALE GRID'!CH29*'READ THIS FIRST'!$F$3)</f>
        <v>39.320170216666611</v>
      </c>
      <c r="CK54" s="26">
        <f>'WORKING WHOLESALE GRID'!CI29-('WORKING WHOLESALE GRID'!CI29*'READ THIS FIRST'!$F$3)</f>
        <v>39.725301483333283</v>
      </c>
      <c r="CL54" s="26">
        <f>'WORKING WHOLESALE GRID'!CJ29-('WORKING WHOLESALE GRID'!CJ29*'READ THIS FIRST'!$F$3)</f>
        <v>40.13043274999994</v>
      </c>
      <c r="CM54" s="26">
        <f>'WORKING WHOLESALE GRID'!CK29-('WORKING WHOLESALE GRID'!CK29*'READ THIS FIRST'!$F$3)</f>
        <v>40.535564016666605</v>
      </c>
      <c r="CN54" s="26">
        <f>'WORKING WHOLESALE GRID'!CL29-('WORKING WHOLESALE GRID'!CL29*'READ THIS FIRST'!$F$3)</f>
        <v>40.940695283333262</v>
      </c>
      <c r="CO54" s="26">
        <f>'WORKING WHOLESALE GRID'!CM29-('WORKING WHOLESALE GRID'!CM29*'READ THIS FIRST'!$F$3)</f>
        <v>41.345826549999934</v>
      </c>
      <c r="CP54" s="26">
        <f>'WORKING WHOLESALE GRID'!CN29-('WORKING WHOLESALE GRID'!CN29*'READ THIS FIRST'!$F$3)</f>
        <v>41.750957816666613</v>
      </c>
      <c r="CQ54" s="26">
        <f>'WORKING WHOLESALE GRID'!CO29-('WORKING WHOLESALE GRID'!CO29*'READ THIS FIRST'!$F$3)</f>
        <v>42.156089083333271</v>
      </c>
      <c r="CR54" s="26">
        <f>'WORKING WHOLESALE GRID'!CP29-('WORKING WHOLESALE GRID'!CP29*'READ THIS FIRST'!$F$3)</f>
        <v>42.561220349999942</v>
      </c>
      <c r="CS54" s="26">
        <f>'WORKING WHOLESALE GRID'!CQ29-('WORKING WHOLESALE GRID'!CQ29*'READ THIS FIRST'!$F$3)</f>
        <v>42.9663516166666</v>
      </c>
      <c r="CT54" s="26">
        <f>'WORKING WHOLESALE GRID'!CR29-('WORKING WHOLESALE GRID'!CR29*'READ THIS FIRST'!$F$3)</f>
        <v>43.371482883333243</v>
      </c>
      <c r="CU54" s="26">
        <f>'WORKING WHOLESALE GRID'!CS29-('WORKING WHOLESALE GRID'!CS29*'READ THIS FIRST'!$F$3)</f>
        <v>43.776614149999915</v>
      </c>
      <c r="CV54" s="26">
        <f>'WORKING WHOLESALE GRID'!CT29-('WORKING WHOLESALE GRID'!CT29*'READ THIS FIRST'!$F$3)</f>
        <v>44.181745416666587</v>
      </c>
      <c r="CW54" s="26">
        <f>'WORKING WHOLESALE GRID'!CU29-('WORKING WHOLESALE GRID'!CU29*'READ THIS FIRST'!$F$3)</f>
        <v>44.586876683333259</v>
      </c>
      <c r="CX54" s="26">
        <f>'WORKING WHOLESALE GRID'!CV29-('WORKING WHOLESALE GRID'!CV29*'READ THIS FIRST'!$F$3)</f>
        <v>44.99200794999993</v>
      </c>
      <c r="CY54" s="26">
        <f>'WORKING WHOLESALE GRID'!CW29-('WORKING WHOLESALE GRID'!CW29*'READ THIS FIRST'!$F$3)</f>
        <v>45.592007949999939</v>
      </c>
      <c r="CZ54" s="26">
        <f>'WORKING WHOLESALE GRID'!CX29-('WORKING WHOLESALE GRID'!CX29*'READ THIS FIRST'!$F$3)</f>
        <v>46.192007949999933</v>
      </c>
      <c r="DA54" s="26">
        <f>'WORKING WHOLESALE GRID'!CY29-('WORKING WHOLESALE GRID'!CY29*'READ THIS FIRST'!$F$3)</f>
        <v>46.792007949999928</v>
      </c>
      <c r="DB54" s="26">
        <f>'WORKING WHOLESALE GRID'!CZ29-('WORKING WHOLESALE GRID'!CZ29*'READ THIS FIRST'!$F$3)</f>
        <v>47.392007949999936</v>
      </c>
      <c r="DC54" s="26">
        <f>'WORKING WHOLESALE GRID'!DA29-('WORKING WHOLESALE GRID'!DA29*'READ THIS FIRST'!$F$3)</f>
        <v>47.99200794999993</v>
      </c>
      <c r="DD54" s="26">
        <f>'WORKING WHOLESALE GRID'!DB29-('WORKING WHOLESALE GRID'!DB29*'READ THIS FIRST'!$F$3)</f>
        <v>48.592007949999939</v>
      </c>
      <c r="DE54" s="26">
        <f>'WORKING WHOLESALE GRID'!DC29-('WORKING WHOLESALE GRID'!DC29*'READ THIS FIRST'!$F$3)</f>
        <v>49.19200794999994</v>
      </c>
      <c r="DF54" s="26">
        <f>'WORKING WHOLESALE GRID'!DD29-('WORKING WHOLESALE GRID'!DD29*'READ THIS FIRST'!$F$3)</f>
        <v>49.792007949999942</v>
      </c>
      <c r="DG54" s="26">
        <f>'WORKING WHOLESALE GRID'!DE29-('WORKING WHOLESALE GRID'!DE29*'READ THIS FIRST'!$F$3)</f>
        <v>50.39200794999995</v>
      </c>
      <c r="DH54" s="26">
        <f>'WORKING WHOLESALE GRID'!DF29-('WORKING WHOLESALE GRID'!DF29*'READ THIS FIRST'!$F$3)</f>
        <v>50.992007949999945</v>
      </c>
      <c r="DI54" s="26">
        <f>'WORKING WHOLESALE GRID'!DG29-('WORKING WHOLESALE GRID'!DG29*'READ THIS FIRST'!$F$3)</f>
        <v>70.14155069230759</v>
      </c>
      <c r="DJ54" s="26">
        <f>'WORKING WHOLESALE GRID'!DH29-('WORKING WHOLESALE GRID'!DH29*'READ THIS FIRST'!$F$3)</f>
        <v>71.064627615384509</v>
      </c>
      <c r="DK54" s="26">
        <f>'WORKING WHOLESALE GRID'!DI29-('WORKING WHOLESALE GRID'!DI29*'READ THIS FIRST'!$F$3)</f>
        <v>71.987704538461429</v>
      </c>
      <c r="DL54" s="26">
        <f>'WORKING WHOLESALE GRID'!DJ29-('WORKING WHOLESALE GRID'!DJ29*'READ THIS FIRST'!$F$3)</f>
        <v>72.910781461538363</v>
      </c>
      <c r="DM54" s="26">
        <f>'WORKING WHOLESALE GRID'!DK29-('WORKING WHOLESALE GRID'!DK29*'READ THIS FIRST'!$F$3)</f>
        <v>73.833858384615297</v>
      </c>
      <c r="DN54" s="26">
        <f>'WORKING WHOLESALE GRID'!DL29-('WORKING WHOLESALE GRID'!DL29*'READ THIS FIRST'!$F$3)</f>
        <v>74.756935307692203</v>
      </c>
      <c r="DO54" s="26">
        <f>'WORKING WHOLESALE GRID'!DM29-('WORKING WHOLESALE GRID'!DM29*'READ THIS FIRST'!$F$3)</f>
        <v>75.680012230769137</v>
      </c>
      <c r="DP54" s="26">
        <f>'WORKING WHOLESALE GRID'!DN29-('WORKING WHOLESALE GRID'!DN29*'READ THIS FIRST'!$F$3)</f>
        <v>76.603089153846057</v>
      </c>
      <c r="DQ54" s="26">
        <f>'WORKING WHOLESALE GRID'!DO29-('WORKING WHOLESALE GRID'!DO29*'READ THIS FIRST'!$F$3)</f>
        <v>77.526166076922991</v>
      </c>
      <c r="DR54" s="26">
        <f>'WORKING WHOLESALE GRID'!DP29-('WORKING WHOLESALE GRID'!DP29*'READ THIS FIRST'!$F$3)</f>
        <v>78.44924299999991</v>
      </c>
      <c r="DS54" s="26">
        <f>'WORKING WHOLESALE GRID'!DQ29-('WORKING WHOLESALE GRID'!DQ29*'READ THIS FIRST'!$F$3)</f>
        <v>57.592007949999953</v>
      </c>
      <c r="DT54" s="26">
        <f>'WORKING WHOLESALE GRID'!DR29-('WORKING WHOLESALE GRID'!DR29*'READ THIS FIRST'!$F$3)</f>
        <v>58.192007949999962</v>
      </c>
      <c r="DU54" s="26">
        <f>'WORKING WHOLESALE GRID'!DS29-('WORKING WHOLESALE GRID'!DS29*'READ THIS FIRST'!$F$3)</f>
        <v>58.792007949999963</v>
      </c>
      <c r="DV54" s="26">
        <f>'WORKING WHOLESALE GRID'!DT29-('WORKING WHOLESALE GRID'!DT29*'READ THIS FIRST'!$F$3)</f>
        <v>59.392007949999964</v>
      </c>
      <c r="DW54" s="26">
        <f>'WORKING WHOLESALE GRID'!DU29-('WORKING WHOLESALE GRID'!DU29*'READ THIS FIRST'!$F$3)</f>
        <v>59.992007949999966</v>
      </c>
      <c r="DX54" s="26">
        <f>'WORKING WHOLESALE GRID'!DV29-('WORKING WHOLESALE GRID'!DV29*'READ THIS FIRST'!$F$3)</f>
        <v>60.592007949999967</v>
      </c>
      <c r="DY54" s="26">
        <f>'WORKING WHOLESALE GRID'!DW29-('WORKING WHOLESALE GRID'!DW29*'READ THIS FIRST'!$F$3)</f>
        <v>61.192007949999969</v>
      </c>
      <c r="DZ54" s="26">
        <f>'WORKING WHOLESALE GRID'!DX29-('WORKING WHOLESALE GRID'!DX29*'READ THIS FIRST'!$F$3)</f>
        <v>61.79200794999997</v>
      </c>
      <c r="EA54" s="26">
        <f>'WORKING WHOLESALE GRID'!DY29-('WORKING WHOLESALE GRID'!DY29*'READ THIS FIRST'!$F$3)</f>
        <v>62.392007949999964</v>
      </c>
      <c r="EB54" s="26">
        <f>'WORKING WHOLESALE GRID'!DZ29-('WORKING WHOLESALE GRID'!DZ29*'READ THIS FIRST'!$F$3)</f>
        <v>62.992007949999973</v>
      </c>
      <c r="EC54" s="26">
        <f>'WORKING WHOLESALE GRID'!EA29-('WORKING WHOLESALE GRID'!EA29*'READ THIS FIRST'!$F$3)</f>
        <v>63.592007949999974</v>
      </c>
      <c r="ED54" s="26">
        <f>'WORKING WHOLESALE GRID'!EB29-('WORKING WHOLESALE GRID'!EB29*'READ THIS FIRST'!$F$3)</f>
        <v>64.192007949999976</v>
      </c>
      <c r="EE54" s="26">
        <f>'WORKING WHOLESALE GRID'!EC29-('WORKING WHOLESALE GRID'!EC29*'READ THIS FIRST'!$F$3)</f>
        <v>64.79200794999997</v>
      </c>
      <c r="EF54" s="26">
        <f>'WORKING WHOLESALE GRID'!ED29-('WORKING WHOLESALE GRID'!ED29*'READ THIS FIRST'!$F$3)</f>
        <v>65.392007949999964</v>
      </c>
      <c r="EG54" s="26">
        <f>'WORKING WHOLESALE GRID'!EE29-('WORKING WHOLESALE GRID'!EE29*'READ THIS FIRST'!$F$3)</f>
        <v>65.992007949999959</v>
      </c>
      <c r="EH54" s="26">
        <f>'WORKING WHOLESALE GRID'!EF29-('WORKING WHOLESALE GRID'!EF29*'READ THIS FIRST'!$F$3)</f>
        <v>66.592007949999953</v>
      </c>
      <c r="EI54" s="26">
        <f>'WORKING WHOLESALE GRID'!EG29-('WORKING WHOLESALE GRID'!EG29*'READ THIS FIRST'!$F$3)</f>
        <v>67.192007949999947</v>
      </c>
      <c r="EJ54" s="26">
        <f>'WORKING WHOLESALE GRID'!EH29-('WORKING WHOLESALE GRID'!EH29*'READ THIS FIRST'!$F$3)</f>
        <v>67.792007949999942</v>
      </c>
      <c r="EK54" s="26">
        <f>'WORKING WHOLESALE GRID'!EI29-('WORKING WHOLESALE GRID'!EI29*'READ THIS FIRST'!$F$3)</f>
        <v>68.392007949999936</v>
      </c>
      <c r="EL54" s="26">
        <f>'WORKING WHOLESALE GRID'!EJ29-('WORKING WHOLESALE GRID'!EJ29*'READ THIS FIRST'!$F$3)</f>
        <v>68.99200794999993</v>
      </c>
      <c r="EM54" s="26">
        <f>'WORKING WHOLESALE GRID'!EK29-('WORKING WHOLESALE GRID'!EK29*'READ THIS FIRST'!$F$3)</f>
        <v>69.592007949999925</v>
      </c>
      <c r="EN54" s="26">
        <f>'WORKING WHOLESALE GRID'!EL29-('WORKING WHOLESALE GRID'!EL29*'READ THIS FIRST'!$F$3)</f>
        <v>70.192007949999919</v>
      </c>
      <c r="EO54" s="26">
        <f>'WORKING WHOLESALE GRID'!EM29-('WORKING WHOLESALE GRID'!EM29*'READ THIS FIRST'!$F$3)</f>
        <v>70.792007949999913</v>
      </c>
      <c r="EP54" s="26">
        <f>'WORKING WHOLESALE GRID'!EN29-('WORKING WHOLESALE GRID'!EN29*'READ THIS FIRST'!$F$3)</f>
        <v>71.392007949999908</v>
      </c>
      <c r="EQ54" s="26">
        <f>'WORKING WHOLESALE GRID'!EO29-('WORKING WHOLESALE GRID'!EO29*'READ THIS FIRST'!$F$3)</f>
        <v>71.992007949999902</v>
      </c>
      <c r="ER54" s="26">
        <f>'WORKING WHOLESALE GRID'!EP29-('WORKING WHOLESALE GRID'!EP29*'READ THIS FIRST'!$F$3)</f>
        <v>72.592007949999896</v>
      </c>
      <c r="ES54" s="26">
        <f>'WORKING WHOLESALE GRID'!EQ29-('WORKING WHOLESALE GRID'!EQ29*'READ THIS FIRST'!$F$3)</f>
        <v>73.192007949999891</v>
      </c>
      <c r="ET54" s="26">
        <f>'WORKING WHOLESALE GRID'!ER29-('WORKING WHOLESALE GRID'!ER29*'READ THIS FIRST'!$F$3)</f>
        <v>73.792007949999885</v>
      </c>
      <c r="EU54" s="26">
        <f>'WORKING WHOLESALE GRID'!ES29-('WORKING WHOLESALE GRID'!ES29*'READ THIS FIRST'!$F$3)</f>
        <v>74.392007949999879</v>
      </c>
      <c r="EV54" s="26">
        <f>'WORKING WHOLESALE GRID'!ET29-('WORKING WHOLESALE GRID'!ET29*'READ THIS FIRST'!$F$3)</f>
        <v>74.992007949999874</v>
      </c>
      <c r="EW54" s="26"/>
    </row>
    <row r="55" spans="2:153" hidden="1" x14ac:dyDescent="0.35">
      <c r="B55" s="61">
        <v>15</v>
      </c>
      <c r="C55" s="436">
        <v>0</v>
      </c>
      <c r="D55" s="26">
        <f>'WORKING WHOLESALE GRID'!B30-('WORKING WHOLESALE GRID'!B30*'READ THIS FIRST'!$F$3)</f>
        <v>4.2440018666666672</v>
      </c>
      <c r="E55" s="26">
        <f>'WORKING WHOLESALE GRID'!C30-('WORKING WHOLESALE GRID'!C30*'READ THIS FIRST'!$F$3)</f>
        <v>4.2440018666666672</v>
      </c>
      <c r="F55" s="26">
        <f>'WORKING WHOLESALE GRID'!D30-('WORKING WHOLESALE GRID'!D30*'READ THIS FIRST'!$F$3)</f>
        <v>4.8100682133333343</v>
      </c>
      <c r="G55" s="26">
        <f>'WORKING WHOLESALE GRID'!E30-('WORKING WHOLESALE GRID'!E30*'READ THIS FIRST'!$F$3)</f>
        <v>5.3032804799999997</v>
      </c>
      <c r="H55" s="26">
        <f>'WORKING WHOLESALE GRID'!F30-('WORKING WHOLESALE GRID'!F30*'READ THIS FIRST'!$F$3)</f>
        <v>5.9786279466666663</v>
      </c>
      <c r="I55" s="26">
        <f>'WORKING WHOLESALE GRID'!G30-('WORKING WHOLESALE GRID'!G30*'READ THIS FIRST'!$F$3)</f>
        <v>6.6539754133333346</v>
      </c>
      <c r="J55" s="26">
        <f>'WORKING WHOLESALE GRID'!H30-('WORKING WHOLESALE GRID'!H30*'READ THIS FIRST'!$F$3)</f>
        <v>7.3248243600000009</v>
      </c>
      <c r="K55" s="26">
        <f>'WORKING WHOLESALE GRID'!I30-('WORKING WHOLESALE GRID'!I30*'READ THIS FIRST'!$F$3)</f>
        <v>7.7087555066666695</v>
      </c>
      <c r="L55" s="26">
        <f>'WORKING WHOLESALE GRID'!J30-('WORKING WHOLESALE GRID'!J30*'READ THIS FIRST'!$F$3)</f>
        <v>8.0926866533333346</v>
      </c>
      <c r="M55" s="26">
        <f>'WORKING WHOLESALE GRID'!K30-('WORKING WHOLESALE GRID'!K30*'READ THIS FIRST'!$F$3)</f>
        <v>8.4766178000000014</v>
      </c>
      <c r="N55" s="26">
        <f>'WORKING WHOLESALE GRID'!L30-('WORKING WHOLESALE GRID'!L30*'READ THIS FIRST'!$F$3)</f>
        <v>8.86054894666667</v>
      </c>
      <c r="O55" s="26">
        <f>'WORKING WHOLESALE GRID'!M30-('WORKING WHOLESALE GRID'!M30*'READ THIS FIRST'!$F$3)</f>
        <v>9.2444800933333351</v>
      </c>
      <c r="P55" s="26">
        <f>'WORKING WHOLESALE GRID'!N30-('WORKING WHOLESALE GRID'!N30*'READ THIS FIRST'!$F$3)</f>
        <v>9.6284112400000037</v>
      </c>
      <c r="Q55" s="26">
        <f>'WORKING WHOLESALE GRID'!O30-('WORKING WHOLESALE GRID'!O30*'READ THIS FIRST'!$F$3)</f>
        <v>10.012342386666671</v>
      </c>
      <c r="R55" s="26">
        <f>'WORKING WHOLESALE GRID'!P30-('WORKING WHOLESALE GRID'!P30*'READ THIS FIRST'!$F$3)</f>
        <v>10.396273533333337</v>
      </c>
      <c r="S55" s="26">
        <f>'WORKING WHOLESALE GRID'!Q30-('WORKING WHOLESALE GRID'!Q30*'READ THIS FIRST'!$F$3)</f>
        <v>10.780204680000004</v>
      </c>
      <c r="T55" s="26">
        <f>'WORKING WHOLESALE GRID'!R30-('WORKING WHOLESALE GRID'!R30*'READ THIS FIRST'!$F$3)</f>
        <v>11.164135826666669</v>
      </c>
      <c r="U55" s="26">
        <f>'WORKING WHOLESALE GRID'!S30-('WORKING WHOLESALE GRID'!S30*'READ THIS FIRST'!$F$3)</f>
        <v>11.548066973333338</v>
      </c>
      <c r="V55" s="26">
        <f>'WORKING WHOLESALE GRID'!T30-('WORKING WHOLESALE GRID'!T30*'READ THIS FIRST'!$F$3)</f>
        <v>11.931998120000003</v>
      </c>
      <c r="W55" s="26">
        <f>'WORKING WHOLESALE GRID'!U30-('WORKING WHOLESALE GRID'!U30*'READ THIS FIRST'!$F$3)</f>
        <v>12.315929266666672</v>
      </c>
      <c r="X55" s="26">
        <f>'WORKING WHOLESALE GRID'!V30-('WORKING WHOLESALE GRID'!V30*'READ THIS FIRST'!$F$3)</f>
        <v>12.69986041333334</v>
      </c>
      <c r="Y55" s="26">
        <f>'WORKING WHOLESALE GRID'!W30-('WORKING WHOLESALE GRID'!W30*'READ THIS FIRST'!$F$3)</f>
        <v>13.083791560000002</v>
      </c>
      <c r="Z55" s="26">
        <f>'WORKING WHOLESALE GRID'!X30-('WORKING WHOLESALE GRID'!X30*'READ THIS FIRST'!$F$3)</f>
        <v>13.46772270666667</v>
      </c>
      <c r="AA55" s="26">
        <f>'WORKING WHOLESALE GRID'!Y30-('WORKING WHOLESALE GRID'!Y30*'READ THIS FIRST'!$F$3)</f>
        <v>13.851653853333339</v>
      </c>
      <c r="AB55" s="26">
        <f>'WORKING WHOLESALE GRID'!Z30-('WORKING WHOLESALE GRID'!Z30*'READ THIS FIRST'!$F$3)</f>
        <v>14.235585000000004</v>
      </c>
      <c r="AC55" s="26">
        <f>'WORKING WHOLESALE GRID'!AA30-('WORKING WHOLESALE GRID'!AA30*'READ THIS FIRST'!$F$3)</f>
        <v>14.619516146666674</v>
      </c>
      <c r="AD55" s="26">
        <f>'WORKING WHOLESALE GRID'!AB30-('WORKING WHOLESALE GRID'!AB30*'READ THIS FIRST'!$F$3)</f>
        <v>15.003447293333343</v>
      </c>
      <c r="AE55" s="26">
        <f>'WORKING WHOLESALE GRID'!AC30-('WORKING WHOLESALE GRID'!AC30*'READ THIS FIRST'!$F$3)</f>
        <v>15.387378440000006</v>
      </c>
      <c r="AF55" s="26">
        <f>'WORKING WHOLESALE GRID'!AD30-('WORKING WHOLESALE GRID'!AD30*'READ THIS FIRST'!$F$3)</f>
        <v>15.771309586666673</v>
      </c>
      <c r="AG55" s="26">
        <f>'WORKING WHOLESALE GRID'!AE30-('WORKING WHOLESALE GRID'!AE30*'READ THIS FIRST'!$F$3)</f>
        <v>16.155240733333347</v>
      </c>
      <c r="AH55" s="26">
        <f>'WORKING WHOLESALE GRID'!AF30-('WORKING WHOLESALE GRID'!AF30*'READ THIS FIRST'!$F$3)</f>
        <v>16.539171880000008</v>
      </c>
      <c r="AI55" s="26">
        <f>'WORKING WHOLESALE GRID'!AG30-('WORKING WHOLESALE GRID'!AG30*'READ THIS FIRST'!$F$3)</f>
        <v>16.923103026666677</v>
      </c>
      <c r="AJ55" s="26">
        <f>'WORKING WHOLESALE GRID'!AH30-('WORKING WHOLESALE GRID'!AH30*'READ THIS FIRST'!$F$3)</f>
        <v>17.307034173333349</v>
      </c>
      <c r="AK55" s="26">
        <f>'WORKING WHOLESALE GRID'!AI30-('WORKING WHOLESALE GRID'!AI30*'READ THIS FIRST'!$F$3)</f>
        <v>17.690965320000007</v>
      </c>
      <c r="AL55" s="26">
        <f>'WORKING WHOLESALE GRID'!AJ30-('WORKING WHOLESALE GRID'!AJ30*'READ THIS FIRST'!$F$3)</f>
        <v>18.074896466666672</v>
      </c>
      <c r="AM55" s="26">
        <f>'WORKING WHOLESALE GRID'!AK30-('WORKING WHOLESALE GRID'!AK30*'READ THIS FIRST'!$F$3)</f>
        <v>18.458827613333341</v>
      </c>
      <c r="AN55" s="26">
        <f>'WORKING WHOLESALE GRID'!AL30-('WORKING WHOLESALE GRID'!AL30*'READ THIS FIRST'!$F$3)</f>
        <v>18.842758760000009</v>
      </c>
      <c r="AO55" s="26">
        <f>'WORKING WHOLESALE GRID'!AM30-('WORKING WHOLESALE GRID'!AM30*'READ THIS FIRST'!$F$3)</f>
        <v>19.226689906666685</v>
      </c>
      <c r="AP55" s="26">
        <f>'WORKING WHOLESALE GRID'!AN30-('WORKING WHOLESALE GRID'!AN30*'READ THIS FIRST'!$F$3)</f>
        <v>19.610621053333343</v>
      </c>
      <c r="AQ55" s="26">
        <f>'WORKING WHOLESALE GRID'!AO30-('WORKING WHOLESALE GRID'!AO30*'READ THIS FIRST'!$F$3)</f>
        <v>20.759081160000008</v>
      </c>
      <c r="AR55" s="26">
        <f>'WORKING WHOLESALE GRID'!AP30-('WORKING WHOLESALE GRID'!AP30*'READ THIS FIRST'!$F$3)</f>
        <v>21.143012306666684</v>
      </c>
      <c r="AS55" s="26">
        <f>'WORKING WHOLESALE GRID'!AQ30-('WORKING WHOLESALE GRID'!AQ30*'READ THIS FIRST'!$F$3)</f>
        <v>21.526943453333338</v>
      </c>
      <c r="AT55" s="26">
        <f>'WORKING WHOLESALE GRID'!AR30-('WORKING WHOLESALE GRID'!AR30*'READ THIS FIRST'!$F$3)</f>
        <v>21.91087460000001</v>
      </c>
      <c r="AU55" s="26">
        <f>'WORKING WHOLESALE GRID'!AS30-('WORKING WHOLESALE GRID'!AS30*'READ THIS FIRST'!$F$3)</f>
        <v>22.294805746666682</v>
      </c>
      <c r="AV55" s="26">
        <f>'WORKING WHOLESALE GRID'!AT30-('WORKING WHOLESALE GRID'!AT30*'READ THIS FIRST'!$F$3)</f>
        <v>22.678736893333351</v>
      </c>
      <c r="AW55" s="26">
        <f>'WORKING WHOLESALE GRID'!AU30-('WORKING WHOLESALE GRID'!AU30*'READ THIS FIRST'!$F$3)</f>
        <v>23.062668040000005</v>
      </c>
      <c r="AX55" s="26">
        <f>'WORKING WHOLESALE GRID'!AV30-('WORKING WHOLESALE GRID'!AV30*'READ THIS FIRST'!$F$3)</f>
        <v>23.446599186666678</v>
      </c>
      <c r="AY55" s="26">
        <f>'WORKING WHOLESALE GRID'!AW30-('WORKING WHOLESALE GRID'!AW30*'READ THIS FIRST'!$F$3)</f>
        <v>23.066001373333346</v>
      </c>
      <c r="AZ55" s="26">
        <f>'WORKING WHOLESALE GRID'!AX30-('WORKING WHOLESALE GRID'!AX30*'READ THIS FIRST'!$F$3)</f>
        <v>23.449932520000011</v>
      </c>
      <c r="BA55" s="26">
        <f>'WORKING WHOLESALE GRID'!AY30-('WORKING WHOLESALE GRID'!AY30*'READ THIS FIRST'!$F$3)</f>
        <v>23.833863666666673</v>
      </c>
      <c r="BB55" s="26">
        <f>'WORKING WHOLESALE GRID'!AZ30-('WORKING WHOLESALE GRID'!AZ30*'READ THIS FIRST'!$F$3)</f>
        <v>24.217794813333342</v>
      </c>
      <c r="BC55" s="26">
        <f>'WORKING WHOLESALE GRID'!BA30-('WORKING WHOLESALE GRID'!BA30*'READ THIS FIRST'!$F$3)</f>
        <v>24.60172596000001</v>
      </c>
      <c r="BD55" s="26">
        <f>'WORKING WHOLESALE GRID'!BB30-('WORKING WHOLESALE GRID'!BB30*'READ THIS FIRST'!$F$3)</f>
        <v>24.985657106666679</v>
      </c>
      <c r="BE55" s="26">
        <f>'WORKING WHOLESALE GRID'!BC30-('WORKING WHOLESALE GRID'!BC30*'READ THIS FIRST'!$F$3)</f>
        <v>25.36958825333334</v>
      </c>
      <c r="BF55" s="26">
        <f>'WORKING WHOLESALE GRID'!BD30-('WORKING WHOLESALE GRID'!BD30*'READ THIS FIRST'!$F$3)</f>
        <v>25.753519400000002</v>
      </c>
      <c r="BG55" s="26">
        <f>'WORKING WHOLESALE GRID'!BE30-('WORKING WHOLESALE GRID'!BE30*'READ THIS FIRST'!$F$3)</f>
        <v>26.13745054666667</v>
      </c>
      <c r="BH55" s="26">
        <f>'WORKING WHOLESALE GRID'!BF30-('WORKING WHOLESALE GRID'!BF30*'READ THIS FIRST'!$F$3)</f>
        <v>26.521381693333339</v>
      </c>
      <c r="BI55" s="26">
        <f>'WORKING WHOLESALE GRID'!BG30-('WORKING WHOLESALE GRID'!BG30*'READ THIS FIRST'!$F$3)</f>
        <v>26.905312840000001</v>
      </c>
      <c r="BJ55" s="26">
        <f>'WORKING WHOLESALE GRID'!BH30-('WORKING WHOLESALE GRID'!BH30*'READ THIS FIRST'!$F$3)</f>
        <v>27.289243986666662</v>
      </c>
      <c r="BK55" s="26">
        <f>'WORKING WHOLESALE GRID'!BI30-('WORKING WHOLESALE GRID'!BI30*'READ THIS FIRST'!$F$3)</f>
        <v>27.673175133333331</v>
      </c>
      <c r="BL55" s="26">
        <f>'WORKING WHOLESALE GRID'!BJ30-('WORKING WHOLESALE GRID'!BJ30*'READ THIS FIRST'!$F$3)</f>
        <v>28.057106280000003</v>
      </c>
      <c r="BM55" s="26">
        <f>'WORKING WHOLESALE GRID'!BK30-('WORKING WHOLESALE GRID'!BK30*'READ THIS FIRST'!$F$3)</f>
        <v>28.441037426666654</v>
      </c>
      <c r="BN55" s="26">
        <f>'WORKING WHOLESALE GRID'!BL30-('WORKING WHOLESALE GRID'!BL30*'READ THIS FIRST'!$F$3)</f>
        <v>28.824968573333329</v>
      </c>
      <c r="BO55" s="26">
        <f>'WORKING WHOLESALE GRID'!BM30-('WORKING WHOLESALE GRID'!BM30*'READ THIS FIRST'!$F$3)</f>
        <v>29.208899719999994</v>
      </c>
      <c r="BP55" s="26">
        <f>'WORKING WHOLESALE GRID'!BN30-('WORKING WHOLESALE GRID'!BN30*'READ THIS FIRST'!$F$3)</f>
        <v>29.59283086666666</v>
      </c>
      <c r="BQ55" s="26">
        <f>'WORKING WHOLESALE GRID'!BO30-('WORKING WHOLESALE GRID'!BO30*'READ THIS FIRST'!$F$3)</f>
        <v>29.976762013333328</v>
      </c>
      <c r="BR55" s="26">
        <f>'WORKING WHOLESALE GRID'!BP30-('WORKING WHOLESALE GRID'!BP30*'READ THIS FIRST'!$F$3)</f>
        <v>30.360693159999979</v>
      </c>
      <c r="BS55" s="26">
        <f>'WORKING WHOLESALE GRID'!BQ30-('WORKING WHOLESALE GRID'!BQ30*'READ THIS FIRST'!$F$3)</f>
        <v>30.744624306666662</v>
      </c>
      <c r="BT55" s="26">
        <f>'WORKING WHOLESALE GRID'!BR30-('WORKING WHOLESALE GRID'!BR30*'READ THIS FIRST'!$F$3)</f>
        <v>31.12855545333332</v>
      </c>
      <c r="BU55" s="26">
        <f>'WORKING WHOLESALE GRID'!BS30-('WORKING WHOLESALE GRID'!BS30*'READ THIS FIRST'!$F$3)</f>
        <v>31.512486599999992</v>
      </c>
      <c r="BV55" s="26">
        <f>'WORKING WHOLESALE GRID'!BT30-('WORKING WHOLESALE GRID'!BT30*'READ THIS FIRST'!$F$3)</f>
        <v>31.896417746666646</v>
      </c>
      <c r="BW55" s="26">
        <f>'WORKING WHOLESALE GRID'!BU30-('WORKING WHOLESALE GRID'!BU30*'READ THIS FIRST'!$F$3)</f>
        <v>32.280348893333311</v>
      </c>
      <c r="BX55" s="26">
        <f>'WORKING WHOLESALE GRID'!BV30-('WORKING WHOLESALE GRID'!BV30*'READ THIS FIRST'!$F$3)</f>
        <v>32.664280039999987</v>
      </c>
      <c r="BY55" s="26">
        <f>'WORKING WHOLESALE GRID'!BW30-('WORKING WHOLESALE GRID'!BW30*'READ THIS FIRST'!$F$3)</f>
        <v>33.048211186666663</v>
      </c>
      <c r="BZ55" s="26">
        <f>'WORKING WHOLESALE GRID'!BX30-('WORKING WHOLESALE GRID'!BX30*'READ THIS FIRST'!$F$3)</f>
        <v>33.432142333333324</v>
      </c>
      <c r="CA55" s="26">
        <f>'WORKING WHOLESALE GRID'!BY30-('WORKING WHOLESALE GRID'!BY30*'READ THIS FIRST'!$F$3)</f>
        <v>33.816073479999993</v>
      </c>
      <c r="CB55" s="26">
        <f>'WORKING WHOLESALE GRID'!BZ30-('WORKING WHOLESALE GRID'!BZ30*'READ THIS FIRST'!$F$3)</f>
        <v>34.200004626666647</v>
      </c>
      <c r="CC55" s="26">
        <f>'WORKING WHOLESALE GRID'!CA30-('WORKING WHOLESALE GRID'!CA30*'READ THIS FIRST'!$F$3)</f>
        <v>34.583935773333316</v>
      </c>
      <c r="CD55" s="26">
        <f>'WORKING WHOLESALE GRID'!CB30-('WORKING WHOLESALE GRID'!CB30*'READ THIS FIRST'!$F$3)</f>
        <v>34.967866919999977</v>
      </c>
      <c r="CE55" s="26">
        <f>'WORKING WHOLESALE GRID'!CC30-('WORKING WHOLESALE GRID'!CC30*'READ THIS FIRST'!$F$3)</f>
        <v>35.351798066666646</v>
      </c>
      <c r="CF55" s="26">
        <f>'WORKING WHOLESALE GRID'!CD30-('WORKING WHOLESALE GRID'!CD30*'READ THIS FIRST'!$F$3)</f>
        <v>35.735729213333322</v>
      </c>
      <c r="CG55" s="26">
        <f>'WORKING WHOLESALE GRID'!CE30-('WORKING WHOLESALE GRID'!CE30*'READ THIS FIRST'!$F$3)</f>
        <v>36.119660359999983</v>
      </c>
      <c r="CH55" s="26">
        <f>'WORKING WHOLESALE GRID'!CF30-('WORKING WHOLESALE GRID'!CF30*'READ THIS FIRST'!$F$3)</f>
        <v>36.503591506666645</v>
      </c>
      <c r="CI55" s="26">
        <f>'WORKING WHOLESALE GRID'!CG30-('WORKING WHOLESALE GRID'!CG30*'READ THIS FIRST'!$F$3)</f>
        <v>36.887522653333313</v>
      </c>
      <c r="CJ55" s="26">
        <f>'WORKING WHOLESALE GRID'!CH30-('WORKING WHOLESALE GRID'!CH30*'READ THIS FIRST'!$F$3)</f>
        <v>37.271453799999982</v>
      </c>
      <c r="CK55" s="26">
        <f>'WORKING WHOLESALE GRID'!CI30-('WORKING WHOLESALE GRID'!CI30*'READ THIS FIRST'!$F$3)</f>
        <v>37.655384946666636</v>
      </c>
      <c r="CL55" s="26">
        <f>'WORKING WHOLESALE GRID'!CJ30-('WORKING WHOLESALE GRID'!CJ30*'READ THIS FIRST'!$F$3)</f>
        <v>38.039316093333291</v>
      </c>
      <c r="CM55" s="26">
        <f>'WORKING WHOLESALE GRID'!CK30-('WORKING WHOLESALE GRID'!CK30*'READ THIS FIRST'!$F$3)</f>
        <v>38.423247239999966</v>
      </c>
      <c r="CN55" s="26">
        <f>'WORKING WHOLESALE GRID'!CL30-('WORKING WHOLESALE GRID'!CL30*'READ THIS FIRST'!$F$3)</f>
        <v>38.807178386666635</v>
      </c>
      <c r="CO55" s="26">
        <f>'WORKING WHOLESALE GRID'!CM30-('WORKING WHOLESALE GRID'!CM30*'READ THIS FIRST'!$F$3)</f>
        <v>39.191109533333304</v>
      </c>
      <c r="CP55" s="26">
        <f>'WORKING WHOLESALE GRID'!CN30-('WORKING WHOLESALE GRID'!CN30*'READ THIS FIRST'!$F$3)</f>
        <v>39.575040679999965</v>
      </c>
      <c r="CQ55" s="26">
        <f>'WORKING WHOLESALE GRID'!CO30-('WORKING WHOLESALE GRID'!CO30*'READ THIS FIRST'!$F$3)</f>
        <v>39.958971826666634</v>
      </c>
      <c r="CR55" s="26">
        <f>'WORKING WHOLESALE GRID'!CP30-('WORKING WHOLESALE GRID'!CP30*'READ THIS FIRST'!$F$3)</f>
        <v>40.34290297333331</v>
      </c>
      <c r="CS55" s="26">
        <f>'WORKING WHOLESALE GRID'!CQ30-('WORKING WHOLESALE GRID'!CQ30*'READ THIS FIRST'!$F$3)</f>
        <v>40.726834119999957</v>
      </c>
      <c r="CT55" s="26">
        <f>'WORKING WHOLESALE GRID'!CR30-('WORKING WHOLESALE GRID'!CR30*'READ THIS FIRST'!$F$3)</f>
        <v>41.11076526666664</v>
      </c>
      <c r="CU55" s="26">
        <f>'WORKING WHOLESALE GRID'!CS30-('WORKING WHOLESALE GRID'!CS30*'READ THIS FIRST'!$F$3)</f>
        <v>41.494696413333287</v>
      </c>
      <c r="CV55" s="26">
        <f>'WORKING WHOLESALE GRID'!CT30-('WORKING WHOLESALE GRID'!CT30*'READ THIS FIRST'!$F$3)</f>
        <v>41.87862755999997</v>
      </c>
      <c r="CW55" s="26">
        <f>'WORKING WHOLESALE GRID'!CU30-('WORKING WHOLESALE GRID'!CU30*'READ THIS FIRST'!$F$3)</f>
        <v>42.262558706666624</v>
      </c>
      <c r="CX55" s="26">
        <f>'WORKING WHOLESALE GRID'!CV30-('WORKING WHOLESALE GRID'!CV30*'READ THIS FIRST'!$F$3)</f>
        <v>42.646489853333293</v>
      </c>
      <c r="CY55" s="26">
        <f>'WORKING WHOLESALE GRID'!CW30-('WORKING WHOLESALE GRID'!CW30*'READ THIS FIRST'!$F$3)</f>
        <v>43.196489853333304</v>
      </c>
      <c r="CZ55" s="26">
        <f>'WORKING WHOLESALE GRID'!CX30-('WORKING WHOLESALE GRID'!CX30*'READ THIS FIRST'!$F$3)</f>
        <v>43.746489853333301</v>
      </c>
      <c r="DA55" s="26">
        <f>'WORKING WHOLESALE GRID'!CY30-('WORKING WHOLESALE GRID'!CY30*'READ THIS FIRST'!$F$3)</f>
        <v>44.296489853333291</v>
      </c>
      <c r="DB55" s="26">
        <f>'WORKING WHOLESALE GRID'!CZ30-('WORKING WHOLESALE GRID'!CZ30*'READ THIS FIRST'!$F$3)</f>
        <v>44.846489853333289</v>
      </c>
      <c r="DC55" s="26">
        <f>'WORKING WHOLESALE GRID'!DA30-('WORKING WHOLESALE GRID'!DA30*'READ THIS FIRST'!$F$3)</f>
        <v>45.396489853333286</v>
      </c>
      <c r="DD55" s="26">
        <f>'WORKING WHOLESALE GRID'!DB30-('WORKING WHOLESALE GRID'!DB30*'READ THIS FIRST'!$F$3)</f>
        <v>45.946489853333276</v>
      </c>
      <c r="DE55" s="26">
        <f>'WORKING WHOLESALE GRID'!DC30-('WORKING WHOLESALE GRID'!DC30*'READ THIS FIRST'!$F$3)</f>
        <v>46.496489853333273</v>
      </c>
      <c r="DF55" s="26">
        <f>'WORKING WHOLESALE GRID'!DD30-('WORKING WHOLESALE GRID'!DD30*'READ THIS FIRST'!$F$3)</f>
        <v>47.046489853333284</v>
      </c>
      <c r="DG55" s="26">
        <f>'WORKING WHOLESALE GRID'!DE30-('WORKING WHOLESALE GRID'!DE30*'READ THIS FIRST'!$F$3)</f>
        <v>47.596489853333281</v>
      </c>
      <c r="DH55" s="26">
        <f>'WORKING WHOLESALE GRID'!DF30-('WORKING WHOLESALE GRID'!DF30*'READ THIS FIRST'!$F$3)</f>
        <v>48.146489853333271</v>
      </c>
      <c r="DI55" s="26">
        <f>'WORKING WHOLESALE GRID'!DG30-('WORKING WHOLESALE GRID'!DG30*'READ THIS FIRST'!$F$3)</f>
        <v>66.456138235897384</v>
      </c>
      <c r="DJ55" s="26">
        <f>'WORKING WHOLESALE GRID'!DH30-('WORKING WHOLESALE GRID'!DH30*'READ THIS FIRST'!$F$3)</f>
        <v>67.302292082051224</v>
      </c>
      <c r="DK55" s="26">
        <f>'WORKING WHOLESALE GRID'!DI30-('WORKING WHOLESALE GRID'!DI30*'READ THIS FIRST'!$F$3)</f>
        <v>68.148445928205064</v>
      </c>
      <c r="DL55" s="26">
        <f>'WORKING WHOLESALE GRID'!DJ30-('WORKING WHOLESALE GRID'!DJ30*'READ THIS FIRST'!$F$3)</f>
        <v>68.994599774358903</v>
      </c>
      <c r="DM55" s="26">
        <f>'WORKING WHOLESALE GRID'!DK30-('WORKING WHOLESALE GRID'!DK30*'READ THIS FIRST'!$F$3)</f>
        <v>69.840753620512743</v>
      </c>
      <c r="DN55" s="26">
        <f>'WORKING WHOLESALE GRID'!DL30-('WORKING WHOLESALE GRID'!DL30*'READ THIS FIRST'!$F$3)</f>
        <v>70.686907466666582</v>
      </c>
      <c r="DO55" s="26">
        <f>'WORKING WHOLESALE GRID'!DM30-('WORKING WHOLESALE GRID'!DM30*'READ THIS FIRST'!$F$3)</f>
        <v>71.533061312820422</v>
      </c>
      <c r="DP55" s="26">
        <f>'WORKING WHOLESALE GRID'!DN30-('WORKING WHOLESALE GRID'!DN30*'READ THIS FIRST'!$F$3)</f>
        <v>72.379215158974276</v>
      </c>
      <c r="DQ55" s="26">
        <f>'WORKING WHOLESALE GRID'!DO30-('WORKING WHOLESALE GRID'!DO30*'READ THIS FIRST'!$F$3)</f>
        <v>73.225369005128115</v>
      </c>
      <c r="DR55" s="26">
        <f>'WORKING WHOLESALE GRID'!DP30-('WORKING WHOLESALE GRID'!DP30*'READ THIS FIRST'!$F$3)</f>
        <v>74.071522851281955</v>
      </c>
      <c r="DS55" s="26">
        <f>'WORKING WHOLESALE GRID'!DQ30-('WORKING WHOLESALE GRID'!DQ30*'READ THIS FIRST'!$F$3)</f>
        <v>54.196489853333247</v>
      </c>
      <c r="DT55" s="26">
        <f>'WORKING WHOLESALE GRID'!DR30-('WORKING WHOLESALE GRID'!DR30*'READ THIS FIRST'!$F$3)</f>
        <v>54.746489853333244</v>
      </c>
      <c r="DU55" s="26">
        <f>'WORKING WHOLESALE GRID'!DS30-('WORKING WHOLESALE GRID'!DS30*'READ THIS FIRST'!$F$3)</f>
        <v>55.296489853333235</v>
      </c>
      <c r="DV55" s="26">
        <f>'WORKING WHOLESALE GRID'!DT30-('WORKING WHOLESALE GRID'!DT30*'READ THIS FIRST'!$F$3)</f>
        <v>55.846489853333232</v>
      </c>
      <c r="DW55" s="26">
        <f>'WORKING WHOLESALE GRID'!DU30-('WORKING WHOLESALE GRID'!DU30*'READ THIS FIRST'!$F$3)</f>
        <v>56.396489853333229</v>
      </c>
      <c r="DX55" s="26">
        <f>'WORKING WHOLESALE GRID'!DV30-('WORKING WHOLESALE GRID'!DV30*'READ THIS FIRST'!$F$3)</f>
        <v>56.946489853333219</v>
      </c>
      <c r="DY55" s="26">
        <f>'WORKING WHOLESALE GRID'!DW30-('WORKING WHOLESALE GRID'!DW30*'READ THIS FIRST'!$F$3)</f>
        <v>57.496489853333216</v>
      </c>
      <c r="DZ55" s="26">
        <f>'WORKING WHOLESALE GRID'!DX30-('WORKING WHOLESALE GRID'!DX30*'READ THIS FIRST'!$F$3)</f>
        <v>58.046489853333227</v>
      </c>
      <c r="EA55" s="26">
        <f>'WORKING WHOLESALE GRID'!DY30-('WORKING WHOLESALE GRID'!DY30*'READ THIS FIRST'!$F$3)</f>
        <v>58.596489853333225</v>
      </c>
      <c r="EB55" s="26">
        <f>'WORKING WHOLESALE GRID'!DZ30-('WORKING WHOLESALE GRID'!DZ30*'READ THIS FIRST'!$F$3)</f>
        <v>59.146489853333215</v>
      </c>
      <c r="EC55" s="26">
        <f>'WORKING WHOLESALE GRID'!EA30-('WORKING WHOLESALE GRID'!EA30*'READ THIS FIRST'!$F$3)</f>
        <v>59.696489853333212</v>
      </c>
      <c r="ED55" s="26">
        <f>'WORKING WHOLESALE GRID'!EB30-('WORKING WHOLESALE GRID'!EB30*'READ THIS FIRST'!$F$3)</f>
        <v>60.246489853333209</v>
      </c>
      <c r="EE55" s="26">
        <f>'WORKING WHOLESALE GRID'!EC30-('WORKING WHOLESALE GRID'!EC30*'READ THIS FIRST'!$F$3)</f>
        <v>60.796489853333199</v>
      </c>
      <c r="EF55" s="26">
        <f>'WORKING WHOLESALE GRID'!ED30-('WORKING WHOLESALE GRID'!ED30*'READ THIS FIRST'!$F$3)</f>
        <v>61.34648985333321</v>
      </c>
      <c r="EG55" s="26">
        <f>'WORKING WHOLESALE GRID'!EE30-('WORKING WHOLESALE GRID'!EE30*'READ THIS FIRST'!$F$3)</f>
        <v>61.8964898533332</v>
      </c>
      <c r="EH55" s="26">
        <f>'WORKING WHOLESALE GRID'!EF30-('WORKING WHOLESALE GRID'!EF30*'READ THIS FIRST'!$F$3)</f>
        <v>62.446489853333198</v>
      </c>
      <c r="EI55" s="26">
        <f>'WORKING WHOLESALE GRID'!EG30-('WORKING WHOLESALE GRID'!EG30*'READ THIS FIRST'!$F$3)</f>
        <v>62.996489853333195</v>
      </c>
      <c r="EJ55" s="26">
        <f>'WORKING WHOLESALE GRID'!EH30-('WORKING WHOLESALE GRID'!EH30*'READ THIS FIRST'!$F$3)</f>
        <v>63.546489853333192</v>
      </c>
      <c r="EK55" s="26">
        <f>'WORKING WHOLESALE GRID'!EI30-('WORKING WHOLESALE GRID'!EI30*'READ THIS FIRST'!$F$3)</f>
        <v>64.096489853333196</v>
      </c>
      <c r="EL55" s="26">
        <f>'WORKING WHOLESALE GRID'!EJ30-('WORKING WHOLESALE GRID'!EJ30*'READ THIS FIRST'!$F$3)</f>
        <v>64.646489853333193</v>
      </c>
      <c r="EM55" s="26">
        <f>'WORKING WHOLESALE GRID'!EK30-('WORKING WHOLESALE GRID'!EK30*'READ THIS FIRST'!$F$3)</f>
        <v>65.19648985333319</v>
      </c>
      <c r="EN55" s="26">
        <f>'WORKING WHOLESALE GRID'!EL30-('WORKING WHOLESALE GRID'!EL30*'READ THIS FIRST'!$F$3)</f>
        <v>65.746489853333202</v>
      </c>
      <c r="EO55" s="26">
        <f>'WORKING WHOLESALE GRID'!EM30-('WORKING WHOLESALE GRID'!EM30*'READ THIS FIRST'!$F$3)</f>
        <v>66.296489853333185</v>
      </c>
      <c r="EP55" s="26">
        <f>'WORKING WHOLESALE GRID'!EN30-('WORKING WHOLESALE GRID'!EN30*'READ THIS FIRST'!$F$3)</f>
        <v>66.846489853333182</v>
      </c>
      <c r="EQ55" s="26">
        <f>'WORKING WHOLESALE GRID'!EO30-('WORKING WHOLESALE GRID'!EO30*'READ THIS FIRST'!$F$3)</f>
        <v>67.396489853333179</v>
      </c>
      <c r="ER55" s="26">
        <f>'WORKING WHOLESALE GRID'!EP30-('WORKING WHOLESALE GRID'!EP30*'READ THIS FIRST'!$F$3)</f>
        <v>67.946489853333176</v>
      </c>
      <c r="ES55" s="26">
        <f>'WORKING WHOLESALE GRID'!EQ30-('WORKING WHOLESALE GRID'!EQ30*'READ THIS FIRST'!$F$3)</f>
        <v>68.496489853333173</v>
      </c>
      <c r="ET55" s="26">
        <f>'WORKING WHOLESALE GRID'!ER30-('WORKING WHOLESALE GRID'!ER30*'READ THIS FIRST'!$F$3)</f>
        <v>69.046489853333156</v>
      </c>
      <c r="EU55" s="26">
        <f>'WORKING WHOLESALE GRID'!ES30-('WORKING WHOLESALE GRID'!ES30*'READ THIS FIRST'!$F$3)</f>
        <v>69.596489853333168</v>
      </c>
      <c r="EV55" s="26">
        <f>'WORKING WHOLESALE GRID'!ET30-('WORKING WHOLESALE GRID'!ET30*'READ THIS FIRST'!$F$3)</f>
        <v>70.146489853333165</v>
      </c>
      <c r="EW55" s="26"/>
    </row>
    <row r="56" spans="2:153" hidden="1" x14ac:dyDescent="0.35">
      <c r="B56" s="61">
        <v>25</v>
      </c>
      <c r="C56" s="436">
        <v>0</v>
      </c>
      <c r="D56" s="26">
        <f>'WORKING WHOLESALE GRID'!B31-('WORKING WHOLESALE GRID'!B31*'READ THIS FIRST'!$F$3)</f>
        <v>3.9661974400000006</v>
      </c>
      <c r="E56" s="26">
        <f>'WORKING WHOLESALE GRID'!C31-('WORKING WHOLESALE GRID'!C31*'READ THIS FIRST'!$F$3)</f>
        <v>3.9661974400000006</v>
      </c>
      <c r="F56" s="26">
        <f>'WORKING WHOLESALE GRID'!D31-('WORKING WHOLESALE GRID'!D31*'READ THIS FIRST'!$F$3)</f>
        <v>4.5103445066666676</v>
      </c>
      <c r="G56" s="26">
        <f>'WORKING WHOLESALE GRID'!E31-('WORKING WHOLESALE GRID'!E31*'READ THIS FIRST'!$F$3)</f>
        <v>4.9821608533333333</v>
      </c>
      <c r="H56" s="26">
        <f>'WORKING WHOLESALE GRID'!F31-('WORKING WHOLESALE GRID'!F31*'READ THIS FIRST'!$F$3)</f>
        <v>5.634803999999999</v>
      </c>
      <c r="I56" s="26">
        <f>'WORKING WHOLESALE GRID'!G31-('WORKING WHOLESALE GRID'!G31*'READ THIS FIRST'!$F$3)</f>
        <v>6.2874471466666666</v>
      </c>
      <c r="J56" s="26">
        <f>'WORKING WHOLESALE GRID'!H31-('WORKING WHOLESALE GRID'!H31*'READ THIS FIRST'!$F$3)</f>
        <v>6.940090293333335</v>
      </c>
      <c r="K56" s="26">
        <f>'WORKING WHOLESALE GRID'!I31-('WORKING WHOLESALE GRID'!I31*'READ THIS FIRST'!$F$3)</f>
        <v>7.3034105600000032</v>
      </c>
      <c r="L56" s="26">
        <f>'WORKING WHOLESALE GRID'!J31-('WORKING WHOLESALE GRID'!J31*'READ THIS FIRST'!$F$3)</f>
        <v>7.6667308266666696</v>
      </c>
      <c r="M56" s="26">
        <f>'WORKING WHOLESALE GRID'!K31-('WORKING WHOLESALE GRID'!K31*'READ THIS FIRST'!$F$3)</f>
        <v>8.0300510933333378</v>
      </c>
      <c r="N56" s="26">
        <f>'WORKING WHOLESALE GRID'!L31-('WORKING WHOLESALE GRID'!L31*'READ THIS FIRST'!$F$3)</f>
        <v>8.3933713600000033</v>
      </c>
      <c r="O56" s="26">
        <f>'WORKING WHOLESALE GRID'!M31-('WORKING WHOLESALE GRID'!M31*'READ THIS FIRST'!$F$3)</f>
        <v>8.756691626666667</v>
      </c>
      <c r="P56" s="26">
        <f>'WORKING WHOLESALE GRID'!N31-('WORKING WHOLESALE GRID'!N31*'READ THIS FIRST'!$F$3)</f>
        <v>9.1200118933333325</v>
      </c>
      <c r="Q56" s="26">
        <f>'WORKING WHOLESALE GRID'!O31-('WORKING WHOLESALE GRID'!O31*'READ THIS FIRST'!$F$3)</f>
        <v>9.4833321600000016</v>
      </c>
      <c r="R56" s="26">
        <f>'WORKING WHOLESALE GRID'!P31-('WORKING WHOLESALE GRID'!P31*'READ THIS FIRST'!$F$3)</f>
        <v>9.8466524266666688</v>
      </c>
      <c r="S56" s="26">
        <f>'WORKING WHOLESALE GRID'!Q31-('WORKING WHOLESALE GRID'!Q31*'READ THIS FIRST'!$F$3)</f>
        <v>10.209972693333336</v>
      </c>
      <c r="T56" s="26">
        <f>'WORKING WHOLESALE GRID'!R31-('WORKING WHOLESALE GRID'!R31*'READ THIS FIRST'!$F$3)</f>
        <v>10.57329296</v>
      </c>
      <c r="U56" s="26">
        <f>'WORKING WHOLESALE GRID'!S31-('WORKING WHOLESALE GRID'!S31*'READ THIS FIRST'!$F$3)</f>
        <v>10.936613226666672</v>
      </c>
      <c r="V56" s="26">
        <f>'WORKING WHOLESALE GRID'!T31-('WORKING WHOLESALE GRID'!T31*'READ THIS FIRST'!$F$3)</f>
        <v>11.299933493333334</v>
      </c>
      <c r="W56" s="26">
        <f>'WORKING WHOLESALE GRID'!U31-('WORKING WHOLESALE GRID'!U31*'READ THIS FIRST'!$F$3)</f>
        <v>11.663253760000003</v>
      </c>
      <c r="X56" s="26">
        <f>'WORKING WHOLESALE GRID'!V31-('WORKING WHOLESALE GRID'!V31*'READ THIS FIRST'!$F$3)</f>
        <v>12.026574026666669</v>
      </c>
      <c r="Y56" s="26">
        <f>'WORKING WHOLESALE GRID'!W31-('WORKING WHOLESALE GRID'!W31*'READ THIS FIRST'!$F$3)</f>
        <v>12.389894293333334</v>
      </c>
      <c r="Z56" s="26">
        <f>'WORKING WHOLESALE GRID'!X31-('WORKING WHOLESALE GRID'!X31*'READ THIS FIRST'!$F$3)</f>
        <v>12.753214559999998</v>
      </c>
      <c r="AA56" s="26">
        <f>'WORKING WHOLESALE GRID'!Y31-('WORKING WHOLESALE GRID'!Y31*'READ THIS FIRST'!$F$3)</f>
        <v>13.116534826666665</v>
      </c>
      <c r="AB56" s="26">
        <f>'WORKING WHOLESALE GRID'!Z31-('WORKING WHOLESALE GRID'!Z31*'READ THIS FIRST'!$F$3)</f>
        <v>13.479855093333335</v>
      </c>
      <c r="AC56" s="26">
        <f>'WORKING WHOLESALE GRID'!AA31-('WORKING WHOLESALE GRID'!AA31*'READ THIS FIRST'!$F$3)</f>
        <v>13.84317536</v>
      </c>
      <c r="AD56" s="26">
        <f>'WORKING WHOLESALE GRID'!AB31-('WORKING WHOLESALE GRID'!AB31*'READ THIS FIRST'!$F$3)</f>
        <v>14.206495626666669</v>
      </c>
      <c r="AE56" s="26">
        <f>'WORKING WHOLESALE GRID'!AC31-('WORKING WHOLESALE GRID'!AC31*'READ THIS FIRST'!$F$3)</f>
        <v>14.569815893333335</v>
      </c>
      <c r="AF56" s="26">
        <f>'WORKING WHOLESALE GRID'!AD31-('WORKING WHOLESALE GRID'!AD31*'READ THIS FIRST'!$F$3)</f>
        <v>14.933136160000002</v>
      </c>
      <c r="AG56" s="26">
        <f>'WORKING WHOLESALE GRID'!AE31-('WORKING WHOLESALE GRID'!AE31*'READ THIS FIRST'!$F$3)</f>
        <v>15.296456426666667</v>
      </c>
      <c r="AH56" s="26">
        <f>'WORKING WHOLESALE GRID'!AF31-('WORKING WHOLESALE GRID'!AF31*'READ THIS FIRST'!$F$3)</f>
        <v>15.659776693333338</v>
      </c>
      <c r="AI56" s="26">
        <f>'WORKING WHOLESALE GRID'!AG31-('WORKING WHOLESALE GRID'!AG31*'READ THIS FIRST'!$F$3)</f>
        <v>16.023096960000004</v>
      </c>
      <c r="AJ56" s="26">
        <f>'WORKING WHOLESALE GRID'!AH31-('WORKING WHOLESALE GRID'!AH31*'READ THIS FIRST'!$F$3)</f>
        <v>16.386417226666669</v>
      </c>
      <c r="AK56" s="26">
        <f>'WORKING WHOLESALE GRID'!AI31-('WORKING WHOLESALE GRID'!AI31*'READ THIS FIRST'!$F$3)</f>
        <v>16.749737493333338</v>
      </c>
      <c r="AL56" s="26">
        <f>'WORKING WHOLESALE GRID'!AJ31-('WORKING WHOLESALE GRID'!AJ31*'READ THIS FIRST'!$F$3)</f>
        <v>17.11305776</v>
      </c>
      <c r="AM56" s="26">
        <f>'WORKING WHOLESALE GRID'!AK31-('WORKING WHOLESALE GRID'!AK31*'READ THIS FIRST'!$F$3)</f>
        <v>17.476378026666669</v>
      </c>
      <c r="AN56" s="26">
        <f>'WORKING WHOLESALE GRID'!AL31-('WORKING WHOLESALE GRID'!AL31*'READ THIS FIRST'!$F$3)</f>
        <v>17.839698293333331</v>
      </c>
      <c r="AO56" s="26">
        <f>'WORKING WHOLESALE GRID'!AM31-('WORKING WHOLESALE GRID'!AM31*'READ THIS FIRST'!$F$3)</f>
        <v>18.203018560000004</v>
      </c>
      <c r="AP56" s="26">
        <f>'WORKING WHOLESALE GRID'!AN31-('WORKING WHOLESALE GRID'!AN31*'READ THIS FIRST'!$F$3)</f>
        <v>18.566338826666666</v>
      </c>
      <c r="AQ56" s="26">
        <f>'WORKING WHOLESALE GRID'!AO31-('WORKING WHOLESALE GRID'!AO31*'READ THIS FIRST'!$F$3)</f>
        <v>19.652966293333339</v>
      </c>
      <c r="AR56" s="26">
        <f>'WORKING WHOLESALE GRID'!AP31-('WORKING WHOLESALE GRID'!AP31*'READ THIS FIRST'!$F$3)</f>
        <v>20.016286560000001</v>
      </c>
      <c r="AS56" s="26">
        <f>'WORKING WHOLESALE GRID'!AQ31-('WORKING WHOLESALE GRID'!AQ31*'READ THIS FIRST'!$F$3)</f>
        <v>20.379606826666674</v>
      </c>
      <c r="AT56" s="26">
        <f>'WORKING WHOLESALE GRID'!AR31-('WORKING WHOLESALE GRID'!AR31*'READ THIS FIRST'!$F$3)</f>
        <v>20.742927093333336</v>
      </c>
      <c r="AU56" s="26">
        <f>'WORKING WHOLESALE GRID'!AS31-('WORKING WHOLESALE GRID'!AS31*'READ THIS FIRST'!$F$3)</f>
        <v>21.106247360000001</v>
      </c>
      <c r="AV56" s="26">
        <f>'WORKING WHOLESALE GRID'!AT31-('WORKING WHOLESALE GRID'!AT31*'READ THIS FIRST'!$F$3)</f>
        <v>21.469567626666667</v>
      </c>
      <c r="AW56" s="26">
        <f>'WORKING WHOLESALE GRID'!AU31-('WORKING WHOLESALE GRID'!AU31*'READ THIS FIRST'!$F$3)</f>
        <v>21.832887893333339</v>
      </c>
      <c r="AX56" s="26">
        <f>'WORKING WHOLESALE GRID'!AV31-('WORKING WHOLESALE GRID'!AV31*'READ THIS FIRST'!$F$3)</f>
        <v>22.196208160000008</v>
      </c>
      <c r="AY56" s="26">
        <f>'WORKING WHOLESALE GRID'!AW31-('WORKING WHOLESALE GRID'!AW31*'READ THIS FIRST'!$F$3)</f>
        <v>21.836221226666673</v>
      </c>
      <c r="AZ56" s="26">
        <f>'WORKING WHOLESALE GRID'!AX31-('WORKING WHOLESALE GRID'!AX31*'READ THIS FIRST'!$F$3)</f>
        <v>22.199541493333339</v>
      </c>
      <c r="BA56" s="26">
        <f>'WORKING WHOLESALE GRID'!AY31-('WORKING WHOLESALE GRID'!AY31*'READ THIS FIRST'!$F$3)</f>
        <v>22.562861760000004</v>
      </c>
      <c r="BB56" s="26">
        <f>'WORKING WHOLESALE GRID'!AZ31-('WORKING WHOLESALE GRID'!AZ31*'READ THIS FIRST'!$F$3)</f>
        <v>22.926182026666666</v>
      </c>
      <c r="BC56" s="26">
        <f>'WORKING WHOLESALE GRID'!BA31-('WORKING WHOLESALE GRID'!BA31*'READ THIS FIRST'!$F$3)</f>
        <v>23.289502293333342</v>
      </c>
      <c r="BD56" s="26">
        <f>'WORKING WHOLESALE GRID'!BB31-('WORKING WHOLESALE GRID'!BB31*'READ THIS FIRST'!$F$3)</f>
        <v>23.652822560000004</v>
      </c>
      <c r="BE56" s="26">
        <f>'WORKING WHOLESALE GRID'!BC31-('WORKING WHOLESALE GRID'!BC31*'READ THIS FIRST'!$F$3)</f>
        <v>24.01614282666667</v>
      </c>
      <c r="BF56" s="26">
        <f>'WORKING WHOLESALE GRID'!BD31-('WORKING WHOLESALE GRID'!BD31*'READ THIS FIRST'!$F$3)</f>
        <v>24.379463093333328</v>
      </c>
      <c r="BG56" s="26">
        <f>'WORKING WHOLESALE GRID'!BE31-('WORKING WHOLESALE GRID'!BE31*'READ THIS FIRST'!$F$3)</f>
        <v>24.742783359999997</v>
      </c>
      <c r="BH56" s="26">
        <f>'WORKING WHOLESALE GRID'!BF31-('WORKING WHOLESALE GRID'!BF31*'READ THIS FIRST'!$F$3)</f>
        <v>25.106103626666666</v>
      </c>
      <c r="BI56" s="26">
        <f>'WORKING WHOLESALE GRID'!BG31-('WORKING WHOLESALE GRID'!BG31*'READ THIS FIRST'!$F$3)</f>
        <v>25.469423893333335</v>
      </c>
      <c r="BJ56" s="26">
        <f>'WORKING WHOLESALE GRID'!BH31-('WORKING WHOLESALE GRID'!BH31*'READ THIS FIRST'!$F$3)</f>
        <v>25.832744160000004</v>
      </c>
      <c r="BK56" s="26">
        <f>'WORKING WHOLESALE GRID'!BI31-('WORKING WHOLESALE GRID'!BI31*'READ THIS FIRST'!$F$3)</f>
        <v>26.196064426666663</v>
      </c>
      <c r="BL56" s="26">
        <f>'WORKING WHOLESALE GRID'!BJ31-('WORKING WHOLESALE GRID'!BJ31*'READ THIS FIRST'!$F$3)</f>
        <v>26.559384693333328</v>
      </c>
      <c r="BM56" s="26">
        <f>'WORKING WHOLESALE GRID'!BK31-('WORKING WHOLESALE GRID'!BK31*'READ THIS FIRST'!$F$3)</f>
        <v>26.922704959999997</v>
      </c>
      <c r="BN56" s="26">
        <f>'WORKING WHOLESALE GRID'!BL31-('WORKING WHOLESALE GRID'!BL31*'READ THIS FIRST'!$F$3)</f>
        <v>27.28602522666667</v>
      </c>
      <c r="BO56" s="26">
        <f>'WORKING WHOLESALE GRID'!BM31-('WORKING WHOLESALE GRID'!BM31*'READ THIS FIRST'!$F$3)</f>
        <v>27.649345493333328</v>
      </c>
      <c r="BP56" s="26">
        <f>'WORKING WHOLESALE GRID'!BN31-('WORKING WHOLESALE GRID'!BN31*'READ THIS FIRST'!$F$3)</f>
        <v>28.012665760000004</v>
      </c>
      <c r="BQ56" s="26">
        <f>'WORKING WHOLESALE GRID'!BO31-('WORKING WHOLESALE GRID'!BO31*'READ THIS FIRST'!$F$3)</f>
        <v>28.375986026666666</v>
      </c>
      <c r="BR56" s="26">
        <f>'WORKING WHOLESALE GRID'!BP31-('WORKING WHOLESALE GRID'!BP31*'READ THIS FIRST'!$F$3)</f>
        <v>28.739306293333332</v>
      </c>
      <c r="BS56" s="26">
        <f>'WORKING WHOLESALE GRID'!BQ31-('WORKING WHOLESALE GRID'!BQ31*'READ THIS FIRST'!$F$3)</f>
        <v>29.102626560000001</v>
      </c>
      <c r="BT56" s="26">
        <f>'WORKING WHOLESALE GRID'!BR31-('WORKING WHOLESALE GRID'!BR31*'READ THIS FIRST'!$F$3)</f>
        <v>29.465946826666666</v>
      </c>
      <c r="BU56" s="26">
        <f>'WORKING WHOLESALE GRID'!BS31-('WORKING WHOLESALE GRID'!BS31*'READ THIS FIRST'!$F$3)</f>
        <v>29.829267093333339</v>
      </c>
      <c r="BV56" s="26">
        <f>'WORKING WHOLESALE GRID'!BT31-('WORKING WHOLESALE GRID'!BT31*'READ THIS FIRST'!$F$3)</f>
        <v>30.192587360000005</v>
      </c>
      <c r="BW56" s="26">
        <f>'WORKING WHOLESALE GRID'!BU31-('WORKING WHOLESALE GRID'!BU31*'READ THIS FIRST'!$F$3)</f>
        <v>30.555907626666674</v>
      </c>
      <c r="BX56" s="26">
        <f>'WORKING WHOLESALE GRID'!BV31-('WORKING WHOLESALE GRID'!BV31*'READ THIS FIRST'!$F$3)</f>
        <v>30.919227893333343</v>
      </c>
      <c r="BY56" s="26">
        <f>'WORKING WHOLESALE GRID'!BW31-('WORKING WHOLESALE GRID'!BW31*'READ THIS FIRST'!$F$3)</f>
        <v>31.282548160000012</v>
      </c>
      <c r="BZ56" s="26">
        <f>'WORKING WHOLESALE GRID'!BX31-('WORKING WHOLESALE GRID'!BX31*'READ THIS FIRST'!$F$3)</f>
        <v>31.645868426666667</v>
      </c>
      <c r="CA56" s="26">
        <f>'WORKING WHOLESALE GRID'!BY31-('WORKING WHOLESALE GRID'!BY31*'READ THIS FIRST'!$F$3)</f>
        <v>32.009188693333336</v>
      </c>
      <c r="CB56" s="26">
        <f>'WORKING WHOLESALE GRID'!BZ31-('WORKING WHOLESALE GRID'!BZ31*'READ THIS FIRST'!$F$3)</f>
        <v>32.372508959999998</v>
      </c>
      <c r="CC56" s="26">
        <f>'WORKING WHOLESALE GRID'!CA31-('WORKING WHOLESALE GRID'!CA31*'READ THIS FIRST'!$F$3)</f>
        <v>32.735829226666667</v>
      </c>
      <c r="CD56" s="26">
        <f>'WORKING WHOLESALE GRID'!CB31-('WORKING WHOLESALE GRID'!CB31*'READ THIS FIRST'!$F$3)</f>
        <v>33.099149493333336</v>
      </c>
      <c r="CE56" s="26">
        <f>'WORKING WHOLESALE GRID'!CC31-('WORKING WHOLESALE GRID'!CC31*'READ THIS FIRST'!$F$3)</f>
        <v>33.462469760000005</v>
      </c>
      <c r="CF56" s="26">
        <f>'WORKING WHOLESALE GRID'!CD31-('WORKING WHOLESALE GRID'!CD31*'READ THIS FIRST'!$F$3)</f>
        <v>33.825790026666667</v>
      </c>
      <c r="CG56" s="26">
        <f>'WORKING WHOLESALE GRID'!CE31-('WORKING WHOLESALE GRID'!CE31*'READ THIS FIRST'!$F$3)</f>
        <v>34.189110293333336</v>
      </c>
      <c r="CH56" s="26">
        <f>'WORKING WHOLESALE GRID'!CF31-('WORKING WHOLESALE GRID'!CF31*'READ THIS FIRST'!$F$3)</f>
        <v>34.552430560000012</v>
      </c>
      <c r="CI56" s="26">
        <f>'WORKING WHOLESALE GRID'!CG31-('WORKING WHOLESALE GRID'!CG31*'READ THIS FIRST'!$F$3)</f>
        <v>34.91575082666666</v>
      </c>
      <c r="CJ56" s="26">
        <f>'WORKING WHOLESALE GRID'!CH31-('WORKING WHOLESALE GRID'!CH31*'READ THIS FIRST'!$F$3)</f>
        <v>35.279071093333343</v>
      </c>
      <c r="CK56" s="26">
        <f>'WORKING WHOLESALE GRID'!CI31-('WORKING WHOLESALE GRID'!CI31*'READ THIS FIRST'!$F$3)</f>
        <v>35.642391359999998</v>
      </c>
      <c r="CL56" s="26">
        <f>'WORKING WHOLESALE GRID'!CJ31-('WORKING WHOLESALE GRID'!CJ31*'READ THIS FIRST'!$F$3)</f>
        <v>36.005711626666681</v>
      </c>
      <c r="CM56" s="26">
        <f>'WORKING WHOLESALE GRID'!CK31-('WORKING WHOLESALE GRID'!CK31*'READ THIS FIRST'!$F$3)</f>
        <v>36.369031893333329</v>
      </c>
      <c r="CN56" s="26">
        <f>'WORKING WHOLESALE GRID'!CL31-('WORKING WHOLESALE GRID'!CL31*'READ THIS FIRST'!$F$3)</f>
        <v>36.732352160000019</v>
      </c>
      <c r="CO56" s="26">
        <f>'WORKING WHOLESALE GRID'!CM31-('WORKING WHOLESALE GRID'!CM31*'READ THIS FIRST'!$F$3)</f>
        <v>37.09567242666666</v>
      </c>
      <c r="CP56" s="26">
        <f>'WORKING WHOLESALE GRID'!CN31-('WORKING WHOLESALE GRID'!CN31*'READ THIS FIRST'!$F$3)</f>
        <v>37.458992693333329</v>
      </c>
      <c r="CQ56" s="26">
        <f>'WORKING WHOLESALE GRID'!CO31-('WORKING WHOLESALE GRID'!CO31*'READ THIS FIRST'!$F$3)</f>
        <v>37.822312960000005</v>
      </c>
      <c r="CR56" s="26">
        <f>'WORKING WHOLESALE GRID'!CP31-('WORKING WHOLESALE GRID'!CP31*'READ THIS FIRST'!$F$3)</f>
        <v>38.185633226666667</v>
      </c>
      <c r="CS56" s="26">
        <f>'WORKING WHOLESALE GRID'!CQ31-('WORKING WHOLESALE GRID'!CQ31*'READ THIS FIRST'!$F$3)</f>
        <v>38.548953493333329</v>
      </c>
      <c r="CT56" s="26">
        <f>'WORKING WHOLESALE GRID'!CR31-('WORKING WHOLESALE GRID'!CR31*'READ THIS FIRST'!$F$3)</f>
        <v>38.912273760000005</v>
      </c>
      <c r="CU56" s="26">
        <f>'WORKING WHOLESALE GRID'!CS31-('WORKING WHOLESALE GRID'!CS31*'READ THIS FIRST'!$F$3)</f>
        <v>39.27559402666666</v>
      </c>
      <c r="CV56" s="26">
        <f>'WORKING WHOLESALE GRID'!CT31-('WORKING WHOLESALE GRID'!CT31*'READ THIS FIRST'!$F$3)</f>
        <v>39.638914293333329</v>
      </c>
      <c r="CW56" s="26">
        <f>'WORKING WHOLESALE GRID'!CU31-('WORKING WHOLESALE GRID'!CU31*'READ THIS FIRST'!$F$3)</f>
        <v>40.002234560000005</v>
      </c>
      <c r="CX56" s="26">
        <f>'WORKING WHOLESALE GRID'!CV31-('WORKING WHOLESALE GRID'!CV31*'READ THIS FIRST'!$F$3)</f>
        <v>40.365554826666667</v>
      </c>
      <c r="CY56" s="26">
        <f>'WORKING WHOLESALE GRID'!CW31-('WORKING WHOLESALE GRID'!CW31*'READ THIS FIRST'!$F$3)</f>
        <v>40.865554826666674</v>
      </c>
      <c r="CZ56" s="26">
        <f>'WORKING WHOLESALE GRID'!CX31-('WORKING WHOLESALE GRID'!CX31*'READ THIS FIRST'!$F$3)</f>
        <v>41.365554826666674</v>
      </c>
      <c r="DA56" s="26">
        <f>'WORKING WHOLESALE GRID'!CY31-('WORKING WHOLESALE GRID'!CY31*'READ THIS FIRST'!$F$3)</f>
        <v>41.865554826666681</v>
      </c>
      <c r="DB56" s="26">
        <f>'WORKING WHOLESALE GRID'!CZ31-('WORKING WHOLESALE GRID'!CZ31*'READ THIS FIRST'!$F$3)</f>
        <v>42.365554826666667</v>
      </c>
      <c r="DC56" s="26">
        <f>'WORKING WHOLESALE GRID'!DA31-('WORKING WHOLESALE GRID'!DA31*'READ THIS FIRST'!$F$3)</f>
        <v>42.865554826666674</v>
      </c>
      <c r="DD56" s="26">
        <f>'WORKING WHOLESALE GRID'!DB31-('WORKING WHOLESALE GRID'!DB31*'READ THIS FIRST'!$F$3)</f>
        <v>43.365554826666674</v>
      </c>
      <c r="DE56" s="26">
        <f>'WORKING WHOLESALE GRID'!DC31-('WORKING WHOLESALE GRID'!DC31*'READ THIS FIRST'!$F$3)</f>
        <v>43.865554826666681</v>
      </c>
      <c r="DF56" s="26">
        <f>'WORKING WHOLESALE GRID'!DD31-('WORKING WHOLESALE GRID'!DD31*'READ THIS FIRST'!$F$3)</f>
        <v>44.365554826666667</v>
      </c>
      <c r="DG56" s="26">
        <f>'WORKING WHOLESALE GRID'!DE31-('WORKING WHOLESALE GRID'!DE31*'READ THIS FIRST'!$F$3)</f>
        <v>44.865554826666674</v>
      </c>
      <c r="DH56" s="26">
        <f>'WORKING WHOLESALE GRID'!DF31-('WORKING WHOLESALE GRID'!DF31*'READ THIS FIRST'!$F$3)</f>
        <v>45.365554826666681</v>
      </c>
      <c r="DI56" s="26">
        <f>'WORKING WHOLESALE GRID'!DG31-('WORKING WHOLESALE GRID'!DG31*'READ THIS FIRST'!$F$3)</f>
        <v>62.87008434871796</v>
      </c>
      <c r="DJ56" s="26">
        <f>'WORKING WHOLESALE GRID'!DH31-('WORKING WHOLESALE GRID'!DH31*'READ THIS FIRST'!$F$3)</f>
        <v>63.639315117948726</v>
      </c>
      <c r="DK56" s="26">
        <f>'WORKING WHOLESALE GRID'!DI31-('WORKING WHOLESALE GRID'!DI31*'READ THIS FIRST'!$F$3)</f>
        <v>64.4085458871795</v>
      </c>
      <c r="DL56" s="26">
        <f>'WORKING WHOLESALE GRID'!DJ31-('WORKING WHOLESALE GRID'!DJ31*'READ THIS FIRST'!$F$3)</f>
        <v>65.177776656410259</v>
      </c>
      <c r="DM56" s="26">
        <f>'WORKING WHOLESALE GRID'!DK31-('WORKING WHOLESALE GRID'!DK31*'READ THIS FIRST'!$F$3)</f>
        <v>65.947007425641033</v>
      </c>
      <c r="DN56" s="26">
        <f>'WORKING WHOLESALE GRID'!DL31-('WORKING WHOLESALE GRID'!DL31*'READ THIS FIRST'!$F$3)</f>
        <v>66.716238194871806</v>
      </c>
      <c r="DO56" s="26">
        <f>'WORKING WHOLESALE GRID'!DM31-('WORKING WHOLESALE GRID'!DM31*'READ THIS FIRST'!$F$3)</f>
        <v>67.48546896410258</v>
      </c>
      <c r="DP56" s="26">
        <f>'WORKING WHOLESALE GRID'!DN31-('WORKING WHOLESALE GRID'!DN31*'READ THIS FIRST'!$F$3)</f>
        <v>68.254699733333339</v>
      </c>
      <c r="DQ56" s="26">
        <f>'WORKING WHOLESALE GRID'!DO31-('WORKING WHOLESALE GRID'!DO31*'READ THIS FIRST'!$F$3)</f>
        <v>69.023930502564113</v>
      </c>
      <c r="DR56" s="26">
        <f>'WORKING WHOLESALE GRID'!DP31-('WORKING WHOLESALE GRID'!DP31*'READ THIS FIRST'!$F$3)</f>
        <v>69.793161271794901</v>
      </c>
      <c r="DS56" s="26">
        <f>'WORKING WHOLESALE GRID'!DQ31-('WORKING WHOLESALE GRID'!DQ31*'READ THIS FIRST'!$F$3)</f>
        <v>50.865554826666667</v>
      </c>
      <c r="DT56" s="26">
        <f>'WORKING WHOLESALE GRID'!DR31-('WORKING WHOLESALE GRID'!DR31*'READ THIS FIRST'!$F$3)</f>
        <v>51.365554826666674</v>
      </c>
      <c r="DU56" s="26">
        <f>'WORKING WHOLESALE GRID'!DS31-('WORKING WHOLESALE GRID'!DS31*'READ THIS FIRST'!$F$3)</f>
        <v>51.865554826666681</v>
      </c>
      <c r="DV56" s="26">
        <f>'WORKING WHOLESALE GRID'!DT31-('WORKING WHOLESALE GRID'!DT31*'READ THIS FIRST'!$F$3)</f>
        <v>52.365554826666667</v>
      </c>
      <c r="DW56" s="26">
        <f>'WORKING WHOLESALE GRID'!DU31-('WORKING WHOLESALE GRID'!DU31*'READ THIS FIRST'!$F$3)</f>
        <v>52.865554826666674</v>
      </c>
      <c r="DX56" s="26">
        <f>'WORKING WHOLESALE GRID'!DV31-('WORKING WHOLESALE GRID'!DV31*'READ THIS FIRST'!$F$3)</f>
        <v>53.365554826666681</v>
      </c>
      <c r="DY56" s="26">
        <f>'WORKING WHOLESALE GRID'!DW31-('WORKING WHOLESALE GRID'!DW31*'READ THIS FIRST'!$F$3)</f>
        <v>53.865554826666667</v>
      </c>
      <c r="DZ56" s="26">
        <f>'WORKING WHOLESALE GRID'!DX31-('WORKING WHOLESALE GRID'!DX31*'READ THIS FIRST'!$F$3)</f>
        <v>54.365554826666674</v>
      </c>
      <c r="EA56" s="26">
        <f>'WORKING WHOLESALE GRID'!DY31-('WORKING WHOLESALE GRID'!DY31*'READ THIS FIRST'!$F$3)</f>
        <v>54.865554826666681</v>
      </c>
      <c r="EB56" s="26">
        <f>'WORKING WHOLESALE GRID'!DZ31-('WORKING WHOLESALE GRID'!DZ31*'READ THIS FIRST'!$F$3)</f>
        <v>55.365554826666667</v>
      </c>
      <c r="EC56" s="26">
        <f>'WORKING WHOLESALE GRID'!EA31-('WORKING WHOLESALE GRID'!EA31*'READ THIS FIRST'!$F$3)</f>
        <v>55.865554826666674</v>
      </c>
      <c r="ED56" s="26">
        <f>'WORKING WHOLESALE GRID'!EB31-('WORKING WHOLESALE GRID'!EB31*'READ THIS FIRST'!$F$3)</f>
        <v>56.365554826666681</v>
      </c>
      <c r="EE56" s="26">
        <f>'WORKING WHOLESALE GRID'!EC31-('WORKING WHOLESALE GRID'!EC31*'READ THIS FIRST'!$F$3)</f>
        <v>56.865554826666667</v>
      </c>
      <c r="EF56" s="26">
        <f>'WORKING WHOLESALE GRID'!ED31-('WORKING WHOLESALE GRID'!ED31*'READ THIS FIRST'!$F$3)</f>
        <v>57.365554826666674</v>
      </c>
      <c r="EG56" s="26">
        <f>'WORKING WHOLESALE GRID'!EE31-('WORKING WHOLESALE GRID'!EE31*'READ THIS FIRST'!$F$3)</f>
        <v>57.865554826666674</v>
      </c>
      <c r="EH56" s="26">
        <f>'WORKING WHOLESALE GRID'!EF31-('WORKING WHOLESALE GRID'!EF31*'READ THIS FIRST'!$F$3)</f>
        <v>58.365554826666681</v>
      </c>
      <c r="EI56" s="26">
        <f>'WORKING WHOLESALE GRID'!EG31-('WORKING WHOLESALE GRID'!EG31*'READ THIS FIRST'!$F$3)</f>
        <v>58.865554826666667</v>
      </c>
      <c r="EJ56" s="26">
        <f>'WORKING WHOLESALE GRID'!EH31-('WORKING WHOLESALE GRID'!EH31*'READ THIS FIRST'!$F$3)</f>
        <v>59.365554826666674</v>
      </c>
      <c r="EK56" s="26">
        <f>'WORKING WHOLESALE GRID'!EI31-('WORKING WHOLESALE GRID'!EI31*'READ THIS FIRST'!$F$3)</f>
        <v>59.865554826666674</v>
      </c>
      <c r="EL56" s="26">
        <f>'WORKING WHOLESALE GRID'!EJ31-('WORKING WHOLESALE GRID'!EJ31*'READ THIS FIRST'!$F$3)</f>
        <v>60.365554826666674</v>
      </c>
      <c r="EM56" s="26">
        <f>'WORKING WHOLESALE GRID'!EK31-('WORKING WHOLESALE GRID'!EK31*'READ THIS FIRST'!$F$3)</f>
        <v>60.865554826666674</v>
      </c>
      <c r="EN56" s="26">
        <f>'WORKING WHOLESALE GRID'!EL31-('WORKING WHOLESALE GRID'!EL31*'READ THIS FIRST'!$F$3)</f>
        <v>61.365554826666674</v>
      </c>
      <c r="EO56" s="26">
        <f>'WORKING WHOLESALE GRID'!EM31-('WORKING WHOLESALE GRID'!EM31*'READ THIS FIRST'!$F$3)</f>
        <v>61.865554826666667</v>
      </c>
      <c r="EP56" s="26">
        <f>'WORKING WHOLESALE GRID'!EN31-('WORKING WHOLESALE GRID'!EN31*'READ THIS FIRST'!$F$3)</f>
        <v>62.365554826666674</v>
      </c>
      <c r="EQ56" s="26">
        <f>'WORKING WHOLESALE GRID'!EO31-('WORKING WHOLESALE GRID'!EO31*'READ THIS FIRST'!$F$3)</f>
        <v>62.865554826666674</v>
      </c>
      <c r="ER56" s="26">
        <f>'WORKING WHOLESALE GRID'!EP31-('WORKING WHOLESALE GRID'!EP31*'READ THIS FIRST'!$F$3)</f>
        <v>63.365554826666667</v>
      </c>
      <c r="ES56" s="26">
        <f>'WORKING WHOLESALE GRID'!EQ31-('WORKING WHOLESALE GRID'!EQ31*'READ THIS FIRST'!$F$3)</f>
        <v>63.865554826666674</v>
      </c>
      <c r="ET56" s="26">
        <f>'WORKING WHOLESALE GRID'!ER31-('WORKING WHOLESALE GRID'!ER31*'READ THIS FIRST'!$F$3)</f>
        <v>64.365554826666681</v>
      </c>
      <c r="EU56" s="26">
        <f>'WORKING WHOLESALE GRID'!ES31-('WORKING WHOLESALE GRID'!ES31*'READ THIS FIRST'!$F$3)</f>
        <v>64.865554826666681</v>
      </c>
      <c r="EV56" s="26">
        <f>'WORKING WHOLESALE GRID'!ET31-('WORKING WHOLESALE GRID'!ET31*'READ THIS FIRST'!$F$3)</f>
        <v>65.365554826666681</v>
      </c>
      <c r="EW56" s="26"/>
    </row>
    <row r="57" spans="2:153" hidden="1" x14ac:dyDescent="0.35">
      <c r="B57" s="61">
        <v>50</v>
      </c>
      <c r="C57" s="436">
        <v>0</v>
      </c>
      <c r="D57" s="26">
        <f>'WORKING WHOLESALE GRID'!B32-('WORKING WHOLESALE GRID'!B32*'READ THIS FIRST'!$F$3)</f>
        <v>3.6141502133333336</v>
      </c>
      <c r="E57" s="26">
        <f>'WORKING WHOLESALE GRID'!C32-('WORKING WHOLESALE GRID'!C32*'READ THIS FIRST'!$F$3)</f>
        <v>3.6141502133333336</v>
      </c>
      <c r="F57" s="26">
        <f>'WORKING WHOLESALE GRID'!D32-('WORKING WHOLESALE GRID'!D32*'READ THIS FIRST'!$F$3)</f>
        <v>4.0879259200000009</v>
      </c>
      <c r="G57" s="26">
        <f>'WORKING WHOLESALE GRID'!E32-('WORKING WHOLESALE GRID'!E32*'READ THIS FIRST'!$F$3)</f>
        <v>4.513280186666667</v>
      </c>
      <c r="H57" s="26">
        <f>'WORKING WHOLESALE GRID'!F32-('WORKING WHOLESALE GRID'!F32*'READ THIS FIRST'!$F$3)</f>
        <v>5.0657407333333344</v>
      </c>
      <c r="I57" s="26">
        <f>'WORKING WHOLESALE GRID'!G32-('WORKING WHOLESALE GRID'!G32*'READ THIS FIRST'!$F$3)</f>
        <v>5.6060959200000013</v>
      </c>
      <c r="J57" s="26">
        <f>'WORKING WHOLESALE GRID'!H32-('WORKING WHOLESALE GRID'!H32*'READ THIS FIRST'!$F$3)</f>
        <v>6.1827671866666671</v>
      </c>
      <c r="K57" s="26">
        <f>'WORKING WHOLESALE GRID'!I32-('WORKING WHOLESALE GRID'!I32*'READ THIS FIRST'!$F$3)</f>
        <v>6.5112785733333327</v>
      </c>
      <c r="L57" s="26">
        <f>'WORKING WHOLESALE GRID'!J32-('WORKING WHOLESALE GRID'!J32*'READ THIS FIRST'!$F$3)</f>
        <v>6.8397899600000001</v>
      </c>
      <c r="M57" s="26">
        <f>'WORKING WHOLESALE GRID'!K32-('WORKING WHOLESALE GRID'!K32*'READ THIS FIRST'!$F$3)</f>
        <v>7.1683013466666665</v>
      </c>
      <c r="N57" s="26">
        <f>'WORKING WHOLESALE GRID'!L32-('WORKING WHOLESALE GRID'!L32*'READ THIS FIRST'!$F$3)</f>
        <v>7.4968127333333312</v>
      </c>
      <c r="O57" s="26">
        <f>'WORKING WHOLESALE GRID'!M32-('WORKING WHOLESALE GRID'!M32*'READ THIS FIRST'!$F$3)</f>
        <v>7.8253241199999986</v>
      </c>
      <c r="P57" s="26">
        <f>'WORKING WHOLESALE GRID'!N32-('WORKING WHOLESALE GRID'!N32*'READ THIS FIRST'!$F$3)</f>
        <v>8.1538355066666668</v>
      </c>
      <c r="Q57" s="26">
        <f>'WORKING WHOLESALE GRID'!O32-('WORKING WHOLESALE GRID'!O32*'READ THIS FIRST'!$F$3)</f>
        <v>8.4823468933333306</v>
      </c>
      <c r="R57" s="26">
        <f>'WORKING WHOLESALE GRID'!P32-('WORKING WHOLESALE GRID'!P32*'READ THIS FIRST'!$F$3)</f>
        <v>8.8108582799999997</v>
      </c>
      <c r="S57" s="26">
        <f>'WORKING WHOLESALE GRID'!Q32-('WORKING WHOLESALE GRID'!Q32*'READ THIS FIRST'!$F$3)</f>
        <v>9.1393696666666635</v>
      </c>
      <c r="T57" s="26">
        <f>'WORKING WHOLESALE GRID'!R32-('WORKING WHOLESALE GRID'!R32*'READ THIS FIRST'!$F$3)</f>
        <v>9.4678810533333309</v>
      </c>
      <c r="U57" s="26">
        <f>'WORKING WHOLESALE GRID'!S32-('WORKING WHOLESALE GRID'!S32*'READ THIS FIRST'!$F$3)</f>
        <v>9.7963924399999947</v>
      </c>
      <c r="V57" s="26">
        <f>'WORKING WHOLESALE GRID'!T32-('WORKING WHOLESALE GRID'!T32*'READ THIS FIRST'!$F$3)</f>
        <v>10.124903826666662</v>
      </c>
      <c r="W57" s="26">
        <f>'WORKING WHOLESALE GRID'!U32-('WORKING WHOLESALE GRID'!U32*'READ THIS FIRST'!$F$3)</f>
        <v>10.453415213333329</v>
      </c>
      <c r="X57" s="26">
        <f>'WORKING WHOLESALE GRID'!V32-('WORKING WHOLESALE GRID'!V32*'READ THIS FIRST'!$F$3)</f>
        <v>10.781926599999995</v>
      </c>
      <c r="Y57" s="26">
        <f>'WORKING WHOLESALE GRID'!W32-('WORKING WHOLESALE GRID'!W32*'READ THIS FIRST'!$F$3)</f>
        <v>11.11043798666666</v>
      </c>
      <c r="Z57" s="26">
        <f>'WORKING WHOLESALE GRID'!X32-('WORKING WHOLESALE GRID'!X32*'READ THIS FIRST'!$F$3)</f>
        <v>11.43894937333333</v>
      </c>
      <c r="AA57" s="26">
        <f>'WORKING WHOLESALE GRID'!Y32-('WORKING WHOLESALE GRID'!Y32*'READ THIS FIRST'!$F$3)</f>
        <v>11.767460759999995</v>
      </c>
      <c r="AB57" s="26">
        <f>'WORKING WHOLESALE GRID'!Z32-('WORKING WHOLESALE GRID'!Z32*'READ THIS FIRST'!$F$3)</f>
        <v>12.095972146666661</v>
      </c>
      <c r="AC57" s="26">
        <f>'WORKING WHOLESALE GRID'!AA32-('WORKING WHOLESALE GRID'!AA32*'READ THIS FIRST'!$F$3)</f>
        <v>12.424483533333323</v>
      </c>
      <c r="AD57" s="26">
        <f>'WORKING WHOLESALE GRID'!AB32-('WORKING WHOLESALE GRID'!AB32*'READ THIS FIRST'!$F$3)</f>
        <v>12.752994919999992</v>
      </c>
      <c r="AE57" s="26">
        <f>'WORKING WHOLESALE GRID'!AC32-('WORKING WHOLESALE GRID'!AC32*'READ THIS FIRST'!$F$3)</f>
        <v>13.081506306666661</v>
      </c>
      <c r="AF57" s="26">
        <f>'WORKING WHOLESALE GRID'!AD32-('WORKING WHOLESALE GRID'!AD32*'READ THIS FIRST'!$F$3)</f>
        <v>13.410017693333323</v>
      </c>
      <c r="AG57" s="26">
        <f>'WORKING WHOLESALE GRID'!AE32-('WORKING WHOLESALE GRID'!AE32*'READ THIS FIRST'!$F$3)</f>
        <v>13.738529079999992</v>
      </c>
      <c r="AH57" s="26">
        <f>'WORKING WHOLESALE GRID'!AF32-('WORKING WHOLESALE GRID'!AF32*'READ THIS FIRST'!$F$3)</f>
        <v>14.067040466666654</v>
      </c>
      <c r="AI57" s="26">
        <f>'WORKING WHOLESALE GRID'!AG32-('WORKING WHOLESALE GRID'!AG32*'READ THIS FIRST'!$F$3)</f>
        <v>14.395551853333323</v>
      </c>
      <c r="AJ57" s="26">
        <f>'WORKING WHOLESALE GRID'!AH32-('WORKING WHOLESALE GRID'!AH32*'READ THIS FIRST'!$F$3)</f>
        <v>14.724063239999985</v>
      </c>
      <c r="AK57" s="26">
        <f>'WORKING WHOLESALE GRID'!AI32-('WORKING WHOLESALE GRID'!AI32*'READ THIS FIRST'!$F$3)</f>
        <v>15.052574626666654</v>
      </c>
      <c r="AL57" s="26">
        <f>'WORKING WHOLESALE GRID'!AJ32-('WORKING WHOLESALE GRID'!AJ32*'READ THIS FIRST'!$F$3)</f>
        <v>15.381086013333322</v>
      </c>
      <c r="AM57" s="26">
        <f>'WORKING WHOLESALE GRID'!AK32-('WORKING WHOLESALE GRID'!AK32*'READ THIS FIRST'!$F$3)</f>
        <v>15.709597399999991</v>
      </c>
      <c r="AN57" s="26">
        <f>'WORKING WHOLESALE GRID'!AL32-('WORKING WHOLESALE GRID'!AL32*'READ THIS FIRST'!$F$3)</f>
        <v>16.038108786666651</v>
      </c>
      <c r="AO57" s="26">
        <f>'WORKING WHOLESALE GRID'!AM32-('WORKING WHOLESALE GRID'!AM32*'READ THIS FIRST'!$F$3)</f>
        <v>16.36662017333332</v>
      </c>
      <c r="AP57" s="26">
        <f>'WORKING WHOLESALE GRID'!AN32-('WORKING WHOLESALE GRID'!AN32*'READ THIS FIRST'!$F$3)</f>
        <v>16.695131559999986</v>
      </c>
      <c r="AQ57" s="26">
        <f>'WORKING WHOLESALE GRID'!AO32-('WORKING WHOLESALE GRID'!AO32*'READ THIS FIRST'!$F$3)</f>
        <v>17.677332386666656</v>
      </c>
      <c r="AR57" s="26">
        <f>'WORKING WHOLESALE GRID'!AP32-('WORKING WHOLESALE GRID'!AP32*'READ THIS FIRST'!$F$3)</f>
        <v>18.005843773333318</v>
      </c>
      <c r="AS57" s="26">
        <f>'WORKING WHOLESALE GRID'!AQ32-('WORKING WHOLESALE GRID'!AQ32*'READ THIS FIRST'!$F$3)</f>
        <v>18.33435515999998</v>
      </c>
      <c r="AT57" s="26">
        <f>'WORKING WHOLESALE GRID'!AR32-('WORKING WHOLESALE GRID'!AR32*'READ THIS FIRST'!$F$3)</f>
        <v>18.662866546666649</v>
      </c>
      <c r="AU57" s="26">
        <f>'WORKING WHOLESALE GRID'!AS32-('WORKING WHOLESALE GRID'!AS32*'READ THIS FIRST'!$F$3)</f>
        <v>18.991377933333318</v>
      </c>
      <c r="AV57" s="26">
        <f>'WORKING WHOLESALE GRID'!AT32-('WORKING WHOLESALE GRID'!AT32*'READ THIS FIRST'!$F$3)</f>
        <v>19.319889319999977</v>
      </c>
      <c r="AW57" s="26">
        <f>'WORKING WHOLESALE GRID'!AU32-('WORKING WHOLESALE GRID'!AU32*'READ THIS FIRST'!$F$3)</f>
        <v>19.648400706666653</v>
      </c>
      <c r="AX57" s="26">
        <f>'WORKING WHOLESALE GRID'!AV32-('WORKING WHOLESALE GRID'!AV32*'READ THIS FIRST'!$F$3)</f>
        <v>19.976912093333315</v>
      </c>
      <c r="AY57" s="26">
        <f>'WORKING WHOLESALE GRID'!AW32-('WORKING WHOLESALE GRID'!AW32*'READ THIS FIRST'!$F$3)</f>
        <v>19.651734039999987</v>
      </c>
      <c r="AZ57" s="26">
        <f>'WORKING WHOLESALE GRID'!AX32-('WORKING WHOLESALE GRID'!AX32*'READ THIS FIRST'!$F$3)</f>
        <v>19.980245426666642</v>
      </c>
      <c r="BA57" s="26">
        <f>'WORKING WHOLESALE GRID'!AY32-('WORKING WHOLESALE GRID'!AY32*'READ THIS FIRST'!$F$3)</f>
        <v>20.308756813333314</v>
      </c>
      <c r="BB57" s="26">
        <f>'WORKING WHOLESALE GRID'!AZ32-('WORKING WHOLESALE GRID'!AZ32*'READ THIS FIRST'!$F$3)</f>
        <v>20.637268199999983</v>
      </c>
      <c r="BC57" s="26">
        <f>'WORKING WHOLESALE GRID'!BA32-('WORKING WHOLESALE GRID'!BA32*'READ THIS FIRST'!$F$3)</f>
        <v>20.965779586666653</v>
      </c>
      <c r="BD57" s="26">
        <f>'WORKING WHOLESALE GRID'!BB32-('WORKING WHOLESALE GRID'!BB32*'READ THIS FIRST'!$F$3)</f>
        <v>21.294290973333315</v>
      </c>
      <c r="BE57" s="26">
        <f>'WORKING WHOLESALE GRID'!BC32-('WORKING WHOLESALE GRID'!BC32*'READ THIS FIRST'!$F$3)</f>
        <v>21.622802359999977</v>
      </c>
      <c r="BF57" s="26">
        <f>'WORKING WHOLESALE GRID'!BD32-('WORKING WHOLESALE GRID'!BD32*'READ THIS FIRST'!$F$3)</f>
        <v>21.951313746666642</v>
      </c>
      <c r="BG57" s="26">
        <f>'WORKING WHOLESALE GRID'!BE32-('WORKING WHOLESALE GRID'!BE32*'READ THIS FIRST'!$F$3)</f>
        <v>22.279825133333318</v>
      </c>
      <c r="BH57" s="26">
        <f>'WORKING WHOLESALE GRID'!BF32-('WORKING WHOLESALE GRID'!BF32*'READ THIS FIRST'!$F$3)</f>
        <v>22.60833651999998</v>
      </c>
      <c r="BI57" s="26">
        <f>'WORKING WHOLESALE GRID'!BG32-('WORKING WHOLESALE GRID'!BG32*'READ THIS FIRST'!$F$3)</f>
        <v>22.936847906666642</v>
      </c>
      <c r="BJ57" s="26">
        <f>'WORKING WHOLESALE GRID'!BH32-('WORKING WHOLESALE GRID'!BH32*'READ THIS FIRST'!$F$3)</f>
        <v>23.265359293333319</v>
      </c>
      <c r="BK57" s="26">
        <f>'WORKING WHOLESALE GRID'!BI32-('WORKING WHOLESALE GRID'!BI32*'READ THIS FIRST'!$F$3)</f>
        <v>23.593870679999981</v>
      </c>
      <c r="BL57" s="26">
        <f>'WORKING WHOLESALE GRID'!BJ32-('WORKING WHOLESALE GRID'!BJ32*'READ THIS FIRST'!$F$3)</f>
        <v>23.922382066666657</v>
      </c>
      <c r="BM57" s="26">
        <f>'WORKING WHOLESALE GRID'!BK32-('WORKING WHOLESALE GRID'!BK32*'READ THIS FIRST'!$F$3)</f>
        <v>24.250893453333319</v>
      </c>
      <c r="BN57" s="26">
        <f>'WORKING WHOLESALE GRID'!BL32-('WORKING WHOLESALE GRID'!BL32*'READ THIS FIRST'!$F$3)</f>
        <v>24.579404839999984</v>
      </c>
      <c r="BO57" s="26">
        <f>'WORKING WHOLESALE GRID'!BM32-('WORKING WHOLESALE GRID'!BM32*'READ THIS FIRST'!$F$3)</f>
        <v>24.907916226666657</v>
      </c>
      <c r="BP57" s="26">
        <f>'WORKING WHOLESALE GRID'!BN32-('WORKING WHOLESALE GRID'!BN32*'READ THIS FIRST'!$F$3)</f>
        <v>25.236427613333319</v>
      </c>
      <c r="BQ57" s="26">
        <f>'WORKING WHOLESALE GRID'!BO32-('WORKING WHOLESALE GRID'!BO32*'READ THIS FIRST'!$F$3)</f>
        <v>25.564938999999995</v>
      </c>
      <c r="BR57" s="26">
        <f>'WORKING WHOLESALE GRID'!BP32-('WORKING WHOLESALE GRID'!BP32*'READ THIS FIRST'!$F$3)</f>
        <v>25.893450386666661</v>
      </c>
      <c r="BS57" s="26">
        <f>'WORKING WHOLESALE GRID'!BQ32-('WORKING WHOLESALE GRID'!BQ32*'READ THIS FIRST'!$F$3)</f>
        <v>26.221961773333334</v>
      </c>
      <c r="BT57" s="26">
        <f>'WORKING WHOLESALE GRID'!BR32-('WORKING WHOLESALE GRID'!BR32*'READ THIS FIRST'!$F$3)</f>
        <v>26.550473160000003</v>
      </c>
      <c r="BU57" s="26">
        <f>'WORKING WHOLESALE GRID'!BS32-('WORKING WHOLESALE GRID'!BS32*'READ THIS FIRST'!$F$3)</f>
        <v>26.878984546666672</v>
      </c>
      <c r="BV57" s="26">
        <f>'WORKING WHOLESALE GRID'!BT32-('WORKING WHOLESALE GRID'!BT32*'READ THIS FIRST'!$F$3)</f>
        <v>27.207495933333341</v>
      </c>
      <c r="BW57" s="26">
        <f>'WORKING WHOLESALE GRID'!BU32-('WORKING WHOLESALE GRID'!BU32*'READ THIS FIRST'!$F$3)</f>
        <v>27.536007320000003</v>
      </c>
      <c r="BX57" s="26">
        <f>'WORKING WHOLESALE GRID'!BV32-('WORKING WHOLESALE GRID'!BV32*'READ THIS FIRST'!$F$3)</f>
        <v>27.864518706666679</v>
      </c>
      <c r="BY57" s="26">
        <f>'WORKING WHOLESALE GRID'!BW32-('WORKING WHOLESALE GRID'!BW32*'READ THIS FIRST'!$F$3)</f>
        <v>28.193030093333345</v>
      </c>
      <c r="BZ57" s="26">
        <f>'WORKING WHOLESALE GRID'!BX32-('WORKING WHOLESALE GRID'!BX32*'READ THIS FIRST'!$F$3)</f>
        <v>28.52154148000001</v>
      </c>
      <c r="CA57" s="26">
        <f>'WORKING WHOLESALE GRID'!BY32-('WORKING WHOLESALE GRID'!BY32*'READ THIS FIRST'!$F$3)</f>
        <v>28.850052866666687</v>
      </c>
      <c r="CB57" s="26">
        <f>'WORKING WHOLESALE GRID'!BZ32-('WORKING WHOLESALE GRID'!BZ32*'READ THIS FIRST'!$F$3)</f>
        <v>29.178564253333349</v>
      </c>
      <c r="CC57" s="26">
        <f>'WORKING WHOLESALE GRID'!CA32-('WORKING WHOLESALE GRID'!CA32*'READ THIS FIRST'!$F$3)</f>
        <v>29.507075640000011</v>
      </c>
      <c r="CD57" s="26">
        <f>'WORKING WHOLESALE GRID'!CB32-('WORKING WHOLESALE GRID'!CB32*'READ THIS FIRST'!$F$3)</f>
        <v>29.835587026666683</v>
      </c>
      <c r="CE57" s="26">
        <f>'WORKING WHOLESALE GRID'!CC32-('WORKING WHOLESALE GRID'!CC32*'READ THIS FIRST'!$F$3)</f>
        <v>30.16409841333336</v>
      </c>
      <c r="CF57" s="26">
        <f>'WORKING WHOLESALE GRID'!CD32-('WORKING WHOLESALE GRID'!CD32*'READ THIS FIRST'!$F$3)</f>
        <v>30.492609800000022</v>
      </c>
      <c r="CG57" s="26">
        <f>'WORKING WHOLESALE GRID'!CE32-('WORKING WHOLESALE GRID'!CE32*'READ THIS FIRST'!$F$3)</f>
        <v>30.821121186666698</v>
      </c>
      <c r="CH57" s="26">
        <f>'WORKING WHOLESALE GRID'!CF32-('WORKING WHOLESALE GRID'!CF32*'READ THIS FIRST'!$F$3)</f>
        <v>31.149632573333367</v>
      </c>
      <c r="CI57" s="26">
        <f>'WORKING WHOLESALE GRID'!CG32-('WORKING WHOLESALE GRID'!CG32*'READ THIS FIRST'!$F$3)</f>
        <v>31.47814396000004</v>
      </c>
      <c r="CJ57" s="26">
        <f>'WORKING WHOLESALE GRID'!CH32-('WORKING WHOLESALE GRID'!CH32*'READ THIS FIRST'!$F$3)</f>
        <v>31.806655346666702</v>
      </c>
      <c r="CK57" s="26">
        <f>'WORKING WHOLESALE GRID'!CI32-('WORKING WHOLESALE GRID'!CI32*'READ THIS FIRST'!$F$3)</f>
        <v>32.135166733333371</v>
      </c>
      <c r="CL57" s="26">
        <f>'WORKING WHOLESALE GRID'!CJ32-('WORKING WHOLESALE GRID'!CJ32*'READ THIS FIRST'!$F$3)</f>
        <v>32.463678120000033</v>
      </c>
      <c r="CM57" s="26">
        <f>'WORKING WHOLESALE GRID'!CK32-('WORKING WHOLESALE GRID'!CK32*'READ THIS FIRST'!$F$3)</f>
        <v>32.792189506666702</v>
      </c>
      <c r="CN57" s="26">
        <f>'WORKING WHOLESALE GRID'!CL32-('WORKING WHOLESALE GRID'!CL32*'READ THIS FIRST'!$F$3)</f>
        <v>33.120700893333378</v>
      </c>
      <c r="CO57" s="26">
        <f>'WORKING WHOLESALE GRID'!CM32-('WORKING WHOLESALE GRID'!CM32*'READ THIS FIRST'!$F$3)</f>
        <v>33.44921228000004</v>
      </c>
      <c r="CP57" s="26">
        <f>'WORKING WHOLESALE GRID'!CN32-('WORKING WHOLESALE GRID'!CN32*'READ THIS FIRST'!$F$3)</f>
        <v>33.777723666666716</v>
      </c>
      <c r="CQ57" s="26">
        <f>'WORKING WHOLESALE GRID'!CO32-('WORKING WHOLESALE GRID'!CO32*'READ THIS FIRST'!$F$3)</f>
        <v>34.106235053333393</v>
      </c>
      <c r="CR57" s="26">
        <f>'WORKING WHOLESALE GRID'!CP32-('WORKING WHOLESALE GRID'!CP32*'READ THIS FIRST'!$F$3)</f>
        <v>34.43474644000004</v>
      </c>
      <c r="CS57" s="26">
        <f>'WORKING WHOLESALE GRID'!CQ32-('WORKING WHOLESALE GRID'!CQ32*'READ THIS FIRST'!$F$3)</f>
        <v>34.763257826666717</v>
      </c>
      <c r="CT57" s="26">
        <f>'WORKING WHOLESALE GRID'!CR32-('WORKING WHOLESALE GRID'!CR32*'READ THIS FIRST'!$F$3)</f>
        <v>35.091769213333386</v>
      </c>
      <c r="CU57" s="26">
        <f>'WORKING WHOLESALE GRID'!CS32-('WORKING WHOLESALE GRID'!CS32*'READ THIS FIRST'!$F$3)</f>
        <v>35.420280600000048</v>
      </c>
      <c r="CV57" s="26">
        <f>'WORKING WHOLESALE GRID'!CT32-('WORKING WHOLESALE GRID'!CT32*'READ THIS FIRST'!$F$3)</f>
        <v>35.748791986666724</v>
      </c>
      <c r="CW57" s="26">
        <f>'WORKING WHOLESALE GRID'!CU32-('WORKING WHOLESALE GRID'!CU32*'READ THIS FIRST'!$F$3)</f>
        <v>36.0773033733334</v>
      </c>
      <c r="CX57" s="26">
        <f>'WORKING WHOLESALE GRID'!CV32-('WORKING WHOLESALE GRID'!CV32*'READ THIS FIRST'!$F$3)</f>
        <v>36.405814760000062</v>
      </c>
      <c r="CY57" s="26">
        <f>'WORKING WHOLESALE GRID'!CW32-('WORKING WHOLESALE GRID'!CW32*'READ THIS FIRST'!$F$3)</f>
        <v>36.855814760000065</v>
      </c>
      <c r="CZ57" s="26">
        <f>'WORKING WHOLESALE GRID'!CX32-('WORKING WHOLESALE GRID'!CX32*'READ THIS FIRST'!$F$3)</f>
        <v>37.305814760000068</v>
      </c>
      <c r="DA57" s="26">
        <f>'WORKING WHOLESALE GRID'!CY32-('WORKING WHOLESALE GRID'!CY32*'READ THIS FIRST'!$F$3)</f>
        <v>37.755814760000078</v>
      </c>
      <c r="DB57" s="26">
        <f>'WORKING WHOLESALE GRID'!CZ32-('WORKING WHOLESALE GRID'!CZ32*'READ THIS FIRST'!$F$3)</f>
        <v>38.205814760000074</v>
      </c>
      <c r="DC57" s="26">
        <f>'WORKING WHOLESALE GRID'!DA32-('WORKING WHOLESALE GRID'!DA32*'READ THIS FIRST'!$F$3)</f>
        <v>38.655814760000069</v>
      </c>
      <c r="DD57" s="26">
        <f>'WORKING WHOLESALE GRID'!DB32-('WORKING WHOLESALE GRID'!DB32*'READ THIS FIRST'!$F$3)</f>
        <v>39.105814760000079</v>
      </c>
      <c r="DE57" s="26">
        <f>'WORKING WHOLESALE GRID'!DC32-('WORKING WHOLESALE GRID'!DC32*'READ THIS FIRST'!$F$3)</f>
        <v>39.555814760000075</v>
      </c>
      <c r="DF57" s="26">
        <f>'WORKING WHOLESALE GRID'!DD32-('WORKING WHOLESALE GRID'!DD32*'READ THIS FIRST'!$F$3)</f>
        <v>40.005814760000085</v>
      </c>
      <c r="DG57" s="26">
        <f>'WORKING WHOLESALE GRID'!DE32-('WORKING WHOLESALE GRID'!DE32*'READ THIS FIRST'!$F$3)</f>
        <v>40.455814760000088</v>
      </c>
      <c r="DH57" s="26">
        <f>'WORKING WHOLESALE GRID'!DF32-('WORKING WHOLESALE GRID'!DF32*'READ THIS FIRST'!$F$3)</f>
        <v>40.905814760000091</v>
      </c>
      <c r="DI57" s="26">
        <f>'WORKING WHOLESALE GRID'!DG32-('WORKING WHOLESALE GRID'!DG32*'READ THIS FIRST'!$F$3)</f>
        <v>56.701253476923178</v>
      </c>
      <c r="DJ57" s="26">
        <f>'WORKING WHOLESALE GRID'!DH32-('WORKING WHOLESALE GRID'!DH32*'READ THIS FIRST'!$F$3)</f>
        <v>57.393561169230878</v>
      </c>
      <c r="DK57" s="26">
        <f>'WORKING WHOLESALE GRID'!DI32-('WORKING WHOLESALE GRID'!DI32*'READ THIS FIRST'!$F$3)</f>
        <v>58.085868861538572</v>
      </c>
      <c r="DL57" s="26">
        <f>'WORKING WHOLESALE GRID'!DJ32-('WORKING WHOLESALE GRID'!DJ32*'READ THIS FIRST'!$F$3)</f>
        <v>58.778176553846265</v>
      </c>
      <c r="DM57" s="26">
        <f>'WORKING WHOLESALE GRID'!DK32-('WORKING WHOLESALE GRID'!DK32*'READ THIS FIRST'!$F$3)</f>
        <v>59.470484246153958</v>
      </c>
      <c r="DN57" s="26">
        <f>'WORKING WHOLESALE GRID'!DL32-('WORKING WHOLESALE GRID'!DL32*'READ THIS FIRST'!$F$3)</f>
        <v>60.162791938461659</v>
      </c>
      <c r="DO57" s="26">
        <f>'WORKING WHOLESALE GRID'!DM32-('WORKING WHOLESALE GRID'!DM32*'READ THIS FIRST'!$F$3)</f>
        <v>60.855099630769352</v>
      </c>
      <c r="DP57" s="26">
        <f>'WORKING WHOLESALE GRID'!DN32-('WORKING WHOLESALE GRID'!DN32*'READ THIS FIRST'!$F$3)</f>
        <v>61.547407323077053</v>
      </c>
      <c r="DQ57" s="26">
        <f>'WORKING WHOLESALE GRID'!DO32-('WORKING WHOLESALE GRID'!DO32*'READ THIS FIRST'!$F$3)</f>
        <v>62.239715015384753</v>
      </c>
      <c r="DR57" s="26">
        <f>'WORKING WHOLESALE GRID'!DP32-('WORKING WHOLESALE GRID'!DP32*'READ THIS FIRST'!$F$3)</f>
        <v>62.932022707692447</v>
      </c>
      <c r="DS57" s="26">
        <f>'WORKING WHOLESALE GRID'!DQ32-('WORKING WHOLESALE GRID'!DQ32*'READ THIS FIRST'!$F$3)</f>
        <v>45.855814760000122</v>
      </c>
      <c r="DT57" s="26">
        <f>'WORKING WHOLESALE GRID'!DR32-('WORKING WHOLESALE GRID'!DR32*'READ THIS FIRST'!$F$3)</f>
        <v>46.305814760000125</v>
      </c>
      <c r="DU57" s="26">
        <f>'WORKING WHOLESALE GRID'!DS32-('WORKING WHOLESALE GRID'!DS32*'READ THIS FIRST'!$F$3)</f>
        <v>46.755814760000121</v>
      </c>
      <c r="DV57" s="26">
        <f>'WORKING WHOLESALE GRID'!DT32-('WORKING WHOLESALE GRID'!DT32*'READ THIS FIRST'!$F$3)</f>
        <v>47.205814760000138</v>
      </c>
      <c r="DW57" s="26">
        <f>'WORKING WHOLESALE GRID'!DU32-('WORKING WHOLESALE GRID'!DU32*'READ THIS FIRST'!$F$3)</f>
        <v>47.655814760000133</v>
      </c>
      <c r="DX57" s="26">
        <f>'WORKING WHOLESALE GRID'!DV32-('WORKING WHOLESALE GRID'!DV32*'READ THIS FIRST'!$F$3)</f>
        <v>48.105814760000136</v>
      </c>
      <c r="DY57" s="26">
        <f>'WORKING WHOLESALE GRID'!DW32-('WORKING WHOLESALE GRID'!DW32*'READ THIS FIRST'!$F$3)</f>
        <v>48.555814760000132</v>
      </c>
      <c r="DZ57" s="26">
        <f>'WORKING WHOLESALE GRID'!DX32-('WORKING WHOLESALE GRID'!DX32*'READ THIS FIRST'!$F$3)</f>
        <v>49.005814760000149</v>
      </c>
      <c r="EA57" s="26">
        <f>'WORKING WHOLESALE GRID'!DY32-('WORKING WHOLESALE GRID'!DY32*'READ THIS FIRST'!$F$3)</f>
        <v>49.455814760000152</v>
      </c>
      <c r="EB57" s="26">
        <f>'WORKING WHOLESALE GRID'!DZ32-('WORKING WHOLESALE GRID'!DZ32*'READ THIS FIRST'!$F$3)</f>
        <v>49.905814760000148</v>
      </c>
      <c r="EC57" s="26">
        <f>'WORKING WHOLESALE GRID'!EA32-('WORKING WHOLESALE GRID'!EA32*'READ THIS FIRST'!$F$3)</f>
        <v>50.355814760000143</v>
      </c>
      <c r="ED57" s="26">
        <f>'WORKING WHOLESALE GRID'!EB32-('WORKING WHOLESALE GRID'!EB32*'READ THIS FIRST'!$F$3)</f>
        <v>50.805814760000146</v>
      </c>
      <c r="EE57" s="26">
        <f>'WORKING WHOLESALE GRID'!EC32-('WORKING WHOLESALE GRID'!EC32*'READ THIS FIRST'!$F$3)</f>
        <v>51.255814760000163</v>
      </c>
      <c r="EF57" s="26">
        <f>'WORKING WHOLESALE GRID'!ED32-('WORKING WHOLESALE GRID'!ED32*'READ THIS FIRST'!$F$3)</f>
        <v>51.705814760000159</v>
      </c>
      <c r="EG57" s="26">
        <f>'WORKING WHOLESALE GRID'!EE32-('WORKING WHOLESALE GRID'!EE32*'READ THIS FIRST'!$F$3)</f>
        <v>52.155814760000162</v>
      </c>
      <c r="EH57" s="26">
        <f>'WORKING WHOLESALE GRID'!EF32-('WORKING WHOLESALE GRID'!EF32*'READ THIS FIRST'!$F$3)</f>
        <v>52.605814760000158</v>
      </c>
      <c r="EI57" s="26">
        <f>'WORKING WHOLESALE GRID'!EG32-('WORKING WHOLESALE GRID'!EG32*'READ THIS FIRST'!$F$3)</f>
        <v>53.055814760000175</v>
      </c>
      <c r="EJ57" s="26">
        <f>'WORKING WHOLESALE GRID'!EH32-('WORKING WHOLESALE GRID'!EH32*'READ THIS FIRST'!$F$3)</f>
        <v>53.505814760000177</v>
      </c>
      <c r="EK57" s="26">
        <f>'WORKING WHOLESALE GRID'!EI32-('WORKING WHOLESALE GRID'!EI32*'READ THIS FIRST'!$F$3)</f>
        <v>53.955814760000173</v>
      </c>
      <c r="EL57" s="26">
        <f>'WORKING WHOLESALE GRID'!EJ32-('WORKING WHOLESALE GRID'!EJ32*'READ THIS FIRST'!$F$3)</f>
        <v>54.405814760000169</v>
      </c>
      <c r="EM57" s="26">
        <f>'WORKING WHOLESALE GRID'!EK32-('WORKING WHOLESALE GRID'!EK32*'READ THIS FIRST'!$F$3)</f>
        <v>54.855814760000172</v>
      </c>
      <c r="EN57" s="26">
        <f>'WORKING WHOLESALE GRID'!EL32-('WORKING WHOLESALE GRID'!EL32*'READ THIS FIRST'!$F$3)</f>
        <v>55.305814760000189</v>
      </c>
      <c r="EO57" s="26">
        <f>'WORKING WHOLESALE GRID'!EM32-('WORKING WHOLESALE GRID'!EM32*'READ THIS FIRST'!$F$3)</f>
        <v>55.755814760000185</v>
      </c>
      <c r="EP57" s="26">
        <f>'WORKING WHOLESALE GRID'!EN32-('WORKING WHOLESALE GRID'!EN32*'READ THIS FIRST'!$F$3)</f>
        <v>56.205814760000187</v>
      </c>
      <c r="EQ57" s="26">
        <f>'WORKING WHOLESALE GRID'!EO32-('WORKING WHOLESALE GRID'!EO32*'READ THIS FIRST'!$F$3)</f>
        <v>56.655814760000183</v>
      </c>
      <c r="ER57" s="26">
        <f>'WORKING WHOLESALE GRID'!EP32-('WORKING WHOLESALE GRID'!EP32*'READ THIS FIRST'!$F$3)</f>
        <v>57.1058147600002</v>
      </c>
      <c r="ES57" s="26">
        <f>'WORKING WHOLESALE GRID'!EQ32-('WORKING WHOLESALE GRID'!EQ32*'READ THIS FIRST'!$F$3)</f>
        <v>57.555814760000196</v>
      </c>
      <c r="ET57" s="26">
        <f>'WORKING WHOLESALE GRID'!ER32-('WORKING WHOLESALE GRID'!ER32*'READ THIS FIRST'!$F$3)</f>
        <v>58.005814760000199</v>
      </c>
      <c r="EU57" s="26">
        <f>'WORKING WHOLESALE GRID'!ES32-('WORKING WHOLESALE GRID'!ES32*'READ THIS FIRST'!$F$3)</f>
        <v>58.455814760000194</v>
      </c>
      <c r="EV57" s="26">
        <f>'WORKING WHOLESALE GRID'!ET32-('WORKING WHOLESALE GRID'!ET32*'READ THIS FIRST'!$F$3)</f>
        <v>58.905814760000212</v>
      </c>
      <c r="EW57" s="26"/>
    </row>
    <row r="58" spans="2:153" hidden="1" x14ac:dyDescent="0.35">
      <c r="B58" s="61">
        <v>75</v>
      </c>
      <c r="C58" s="436">
        <v>0</v>
      </c>
      <c r="D58" s="26">
        <f>'WORKING WHOLESALE GRID'!B33-('WORKING WHOLESALE GRID'!B33*'READ THIS FIRST'!$F$3)</f>
        <v>3.2820716444444455</v>
      </c>
      <c r="E58" s="26">
        <f>'WORKING WHOLESALE GRID'!C33-('WORKING WHOLESALE GRID'!C33*'READ THIS FIRST'!$F$3)</f>
        <v>3.2820716444444455</v>
      </c>
      <c r="F58" s="26">
        <f>'WORKING WHOLESALE GRID'!D33-('WORKING WHOLESALE GRID'!D33*'READ THIS FIRST'!$F$3)</f>
        <v>3.687846044444445</v>
      </c>
      <c r="G58" s="26">
        <f>'WORKING WHOLESALE GRID'!E33-('WORKING WHOLESALE GRID'!E33*'READ THIS FIRST'!$F$3)</f>
        <v>4.0691290666666662</v>
      </c>
      <c r="H58" s="26">
        <f>'WORKING WHOLESALE GRID'!F33-('WORKING WHOLESALE GRID'!F33*'READ THIS FIRST'!$F$3)</f>
        <v>4.5238862222222229</v>
      </c>
      <c r="I58" s="26">
        <f>'WORKING WHOLESALE GRID'!G33-('WORKING WHOLESALE GRID'!G33*'READ THIS FIRST'!$F$3)</f>
        <v>4.9541520000000014</v>
      </c>
      <c r="J58" s="26">
        <f>'WORKING WHOLESALE GRID'!H33-('WORKING WHOLESALE GRID'!H33*'READ THIS FIRST'!$F$3)</f>
        <v>5.4578919111111119</v>
      </c>
      <c r="K58" s="26">
        <f>'WORKING WHOLESALE GRID'!I33-('WORKING WHOLESALE GRID'!I33*'READ THIS FIRST'!$F$3)</f>
        <v>5.7534551111111112</v>
      </c>
      <c r="L58" s="26">
        <f>'WORKING WHOLESALE GRID'!J33-('WORKING WHOLESALE GRID'!J33*'READ THIS FIRST'!$F$3)</f>
        <v>6.0490183111111104</v>
      </c>
      <c r="M58" s="26">
        <f>'WORKING WHOLESALE GRID'!K33-('WORKING WHOLESALE GRID'!K33*'READ THIS FIRST'!$F$3)</f>
        <v>6.3445815111111123</v>
      </c>
      <c r="N58" s="26">
        <f>'WORKING WHOLESALE GRID'!L33-('WORKING WHOLESALE GRID'!L33*'READ THIS FIRST'!$F$3)</f>
        <v>6.6401447111111125</v>
      </c>
      <c r="O58" s="26">
        <f>'WORKING WHOLESALE GRID'!M33-('WORKING WHOLESALE GRID'!M33*'READ THIS FIRST'!$F$3)</f>
        <v>6.9357079111111144</v>
      </c>
      <c r="P58" s="26">
        <f>'WORKING WHOLESALE GRID'!N33-('WORKING WHOLESALE GRID'!N33*'READ THIS FIRST'!$F$3)</f>
        <v>7.2312711111111128</v>
      </c>
      <c r="Q58" s="26">
        <f>'WORKING WHOLESALE GRID'!O33-('WORKING WHOLESALE GRID'!O33*'READ THIS FIRST'!$F$3)</f>
        <v>7.5268343111111102</v>
      </c>
      <c r="R58" s="26">
        <f>'WORKING WHOLESALE GRID'!P33-('WORKING WHOLESALE GRID'!P33*'READ THIS FIRST'!$F$3)</f>
        <v>7.822397511111113</v>
      </c>
      <c r="S58" s="26">
        <f>'WORKING WHOLESALE GRID'!Q33-('WORKING WHOLESALE GRID'!Q33*'READ THIS FIRST'!$F$3)</f>
        <v>8.1179607111111149</v>
      </c>
      <c r="T58" s="26">
        <f>'WORKING WHOLESALE GRID'!R33-('WORKING WHOLESALE GRID'!R33*'READ THIS FIRST'!$F$3)</f>
        <v>8.4135239111111133</v>
      </c>
      <c r="U58" s="26">
        <f>'WORKING WHOLESALE GRID'!S33-('WORKING WHOLESALE GRID'!S33*'READ THIS FIRST'!$F$3)</f>
        <v>8.7090871111111152</v>
      </c>
      <c r="V58" s="26">
        <f>'WORKING WHOLESALE GRID'!T33-('WORKING WHOLESALE GRID'!T33*'READ THIS FIRST'!$F$3)</f>
        <v>9.0046503111111171</v>
      </c>
      <c r="W58" s="26">
        <f>'WORKING WHOLESALE GRID'!U33-('WORKING WHOLESALE GRID'!U33*'READ THIS FIRST'!$F$3)</f>
        <v>9.3002135111111155</v>
      </c>
      <c r="X58" s="26">
        <f>'WORKING WHOLESALE GRID'!V33-('WORKING WHOLESALE GRID'!V33*'READ THIS FIRST'!$F$3)</f>
        <v>9.5957767111111156</v>
      </c>
      <c r="Y58" s="26">
        <f>'WORKING WHOLESALE GRID'!W33-('WORKING WHOLESALE GRID'!W33*'READ THIS FIRST'!$F$3)</f>
        <v>9.891339911111114</v>
      </c>
      <c r="Z58" s="26">
        <f>'WORKING WHOLESALE GRID'!X33-('WORKING WHOLESALE GRID'!X33*'READ THIS FIRST'!$F$3)</f>
        <v>10.186903111111118</v>
      </c>
      <c r="AA58" s="26">
        <f>'WORKING WHOLESALE GRID'!Y33-('WORKING WHOLESALE GRID'!Y33*'READ THIS FIRST'!$F$3)</f>
        <v>10.482466311111118</v>
      </c>
      <c r="AB58" s="26">
        <f>'WORKING WHOLESALE GRID'!Z33-('WORKING WHOLESALE GRID'!Z33*'READ THIS FIRST'!$F$3)</f>
        <v>10.778029511111114</v>
      </c>
      <c r="AC58" s="26">
        <f>'WORKING WHOLESALE GRID'!AA33-('WORKING WHOLESALE GRID'!AA33*'READ THIS FIRST'!$F$3)</f>
        <v>11.073592711111118</v>
      </c>
      <c r="AD58" s="26">
        <f>'WORKING WHOLESALE GRID'!AB33-('WORKING WHOLESALE GRID'!AB33*'READ THIS FIRST'!$F$3)</f>
        <v>11.369155911111116</v>
      </c>
      <c r="AE58" s="26">
        <f>'WORKING WHOLESALE GRID'!AC33-('WORKING WHOLESALE GRID'!AC33*'READ THIS FIRST'!$F$3)</f>
        <v>11.664719111111118</v>
      </c>
      <c r="AF58" s="26">
        <f>'WORKING WHOLESALE GRID'!AD33-('WORKING WHOLESALE GRID'!AD33*'READ THIS FIRST'!$F$3)</f>
        <v>11.960282311111115</v>
      </c>
      <c r="AG58" s="26">
        <f>'WORKING WHOLESALE GRID'!AE33-('WORKING WHOLESALE GRID'!AE33*'READ THIS FIRST'!$F$3)</f>
        <v>12.255845511111119</v>
      </c>
      <c r="AH58" s="26">
        <f>'WORKING WHOLESALE GRID'!AF33-('WORKING WHOLESALE GRID'!AF33*'READ THIS FIRST'!$F$3)</f>
        <v>12.551408711111115</v>
      </c>
      <c r="AI58" s="26">
        <f>'WORKING WHOLESALE GRID'!AG33-('WORKING WHOLESALE GRID'!AG33*'READ THIS FIRST'!$F$3)</f>
        <v>12.846971911111119</v>
      </c>
      <c r="AJ58" s="26">
        <f>'WORKING WHOLESALE GRID'!AH33-('WORKING WHOLESALE GRID'!AH33*'READ THIS FIRST'!$F$3)</f>
        <v>13.142535111111115</v>
      </c>
      <c r="AK58" s="26">
        <f>'WORKING WHOLESALE GRID'!AI33-('WORKING WHOLESALE GRID'!AI33*'READ THIS FIRST'!$F$3)</f>
        <v>13.438098311111117</v>
      </c>
      <c r="AL58" s="26">
        <f>'WORKING WHOLESALE GRID'!AJ33-('WORKING WHOLESALE GRID'!AJ33*'READ THIS FIRST'!$F$3)</f>
        <v>13.733661511111116</v>
      </c>
      <c r="AM58" s="26">
        <f>'WORKING WHOLESALE GRID'!AK33-('WORKING WHOLESALE GRID'!AK33*'READ THIS FIRST'!$F$3)</f>
        <v>14.029224711111109</v>
      </c>
      <c r="AN58" s="26">
        <f>'WORKING WHOLESALE GRID'!AL33-('WORKING WHOLESALE GRID'!AL33*'READ THIS FIRST'!$F$3)</f>
        <v>14.324787911111109</v>
      </c>
      <c r="AO58" s="26">
        <f>'WORKING WHOLESALE GRID'!AM33-('WORKING WHOLESALE GRID'!AM33*'READ THIS FIRST'!$F$3)</f>
        <v>14.620351111111113</v>
      </c>
      <c r="AP58" s="26">
        <f>'WORKING WHOLESALE GRID'!AN33-('WORKING WHOLESALE GRID'!AN33*'READ THIS FIRST'!$F$3)</f>
        <v>14.915914311111111</v>
      </c>
      <c r="AQ58" s="26">
        <f>'WORKING WHOLESALE GRID'!AO33-('WORKING WHOLESALE GRID'!AO33*'READ THIS FIRST'!$F$3)</f>
        <v>15.799270577777774</v>
      </c>
      <c r="AR58" s="26">
        <f>'WORKING WHOLESALE GRID'!AP33-('WORKING WHOLESALE GRID'!AP33*'READ THIS FIRST'!$F$3)</f>
        <v>16.094833777777769</v>
      </c>
      <c r="AS58" s="26">
        <f>'WORKING WHOLESALE GRID'!AQ33-('WORKING WHOLESALE GRID'!AQ33*'READ THIS FIRST'!$F$3)</f>
        <v>16.390396977777772</v>
      </c>
      <c r="AT58" s="26">
        <f>'WORKING WHOLESALE GRID'!AR33-('WORKING WHOLESALE GRID'!AR33*'READ THIS FIRST'!$F$3)</f>
        <v>16.685960177777773</v>
      </c>
      <c r="AU58" s="26">
        <f>'WORKING WHOLESALE GRID'!AS33-('WORKING WHOLESALE GRID'!AS33*'READ THIS FIRST'!$F$3)</f>
        <v>16.981523377777766</v>
      </c>
      <c r="AV58" s="26">
        <f>'WORKING WHOLESALE GRID'!AT33-('WORKING WHOLESALE GRID'!AT33*'READ THIS FIRST'!$F$3)</f>
        <v>17.277086577777769</v>
      </c>
      <c r="AW58" s="26">
        <f>'WORKING WHOLESALE GRID'!AU33-('WORKING WHOLESALE GRID'!AU33*'READ THIS FIRST'!$F$3)</f>
        <v>17.572649777777762</v>
      </c>
      <c r="AX58" s="26">
        <f>'WORKING WHOLESALE GRID'!AV33-('WORKING WHOLESALE GRID'!AV33*'READ THIS FIRST'!$F$3)</f>
        <v>17.868212977777766</v>
      </c>
      <c r="AY58" s="26">
        <f>'WORKING WHOLESALE GRID'!AW33-('WORKING WHOLESALE GRID'!AW33*'READ THIS FIRST'!$F$3)</f>
        <v>17.575983111111096</v>
      </c>
      <c r="AZ58" s="26">
        <f>'WORKING WHOLESALE GRID'!AX33-('WORKING WHOLESALE GRID'!AX33*'READ THIS FIRST'!$F$3)</f>
        <v>17.8715463111111</v>
      </c>
      <c r="BA58" s="26">
        <f>'WORKING WHOLESALE GRID'!AY33-('WORKING WHOLESALE GRID'!AY33*'READ THIS FIRST'!$F$3)</f>
        <v>18.167109511111093</v>
      </c>
      <c r="BB58" s="26">
        <f>'WORKING WHOLESALE GRID'!AZ33-('WORKING WHOLESALE GRID'!AZ33*'READ THIS FIRST'!$F$3)</f>
        <v>18.462672711111097</v>
      </c>
      <c r="BC58" s="26">
        <f>'WORKING WHOLESALE GRID'!BA33-('WORKING WHOLESALE GRID'!BA33*'READ THIS FIRST'!$F$3)</f>
        <v>18.758235911111097</v>
      </c>
      <c r="BD58" s="26">
        <f>'WORKING WHOLESALE GRID'!BB33-('WORKING WHOLESALE GRID'!BB33*'READ THIS FIRST'!$F$3)</f>
        <v>19.053799111111093</v>
      </c>
      <c r="BE58" s="26">
        <f>'WORKING WHOLESALE GRID'!BC33-('WORKING WHOLESALE GRID'!BC33*'READ THIS FIRST'!$F$3)</f>
        <v>19.349362311111097</v>
      </c>
      <c r="BF58" s="26">
        <f>'WORKING WHOLESALE GRID'!BD33-('WORKING WHOLESALE GRID'!BD33*'READ THIS FIRST'!$F$3)</f>
        <v>19.644925511111094</v>
      </c>
      <c r="BG58" s="26">
        <f>'WORKING WHOLESALE GRID'!BE33-('WORKING WHOLESALE GRID'!BE33*'READ THIS FIRST'!$F$3)</f>
        <v>19.940488711111097</v>
      </c>
      <c r="BH58" s="26">
        <f>'WORKING WHOLESALE GRID'!BF33-('WORKING WHOLESALE GRID'!BF33*'READ THIS FIRST'!$F$3)</f>
        <v>20.23605191111109</v>
      </c>
      <c r="BI58" s="26">
        <f>'WORKING WHOLESALE GRID'!BG33-('WORKING WHOLESALE GRID'!BG33*'READ THIS FIRST'!$F$3)</f>
        <v>20.531615111111094</v>
      </c>
      <c r="BJ58" s="26">
        <f>'WORKING WHOLESALE GRID'!BH33-('WORKING WHOLESALE GRID'!BH33*'READ THIS FIRST'!$F$3)</f>
        <v>20.827178311111091</v>
      </c>
      <c r="BK58" s="26">
        <f>'WORKING WHOLESALE GRID'!BI33-('WORKING WHOLESALE GRID'!BI33*'READ THIS FIRST'!$F$3)</f>
        <v>21.122741511111091</v>
      </c>
      <c r="BL58" s="26">
        <f>'WORKING WHOLESALE GRID'!BJ33-('WORKING WHOLESALE GRID'!BJ33*'READ THIS FIRST'!$F$3)</f>
        <v>21.418304711111091</v>
      </c>
      <c r="BM58" s="26">
        <f>'WORKING WHOLESALE GRID'!BK33-('WORKING WHOLESALE GRID'!BK33*'READ THIS FIRST'!$F$3)</f>
        <v>21.713867911111087</v>
      </c>
      <c r="BN58" s="26">
        <f>'WORKING WHOLESALE GRID'!BL33-('WORKING WHOLESALE GRID'!BL33*'READ THIS FIRST'!$F$3)</f>
        <v>22.009431111111084</v>
      </c>
      <c r="BO58" s="26">
        <f>'WORKING WHOLESALE GRID'!BM33-('WORKING WHOLESALE GRID'!BM33*'READ THIS FIRST'!$F$3)</f>
        <v>22.304994311111077</v>
      </c>
      <c r="BP58" s="26">
        <f>'WORKING WHOLESALE GRID'!BN33-('WORKING WHOLESALE GRID'!BN33*'READ THIS FIRST'!$F$3)</f>
        <v>22.600557511111091</v>
      </c>
      <c r="BQ58" s="26">
        <f>'WORKING WHOLESALE GRID'!BO33-('WORKING WHOLESALE GRID'!BO33*'READ THIS FIRST'!$F$3)</f>
        <v>22.896120711111081</v>
      </c>
      <c r="BR58" s="26">
        <f>'WORKING WHOLESALE GRID'!BP33-('WORKING WHOLESALE GRID'!BP33*'READ THIS FIRST'!$F$3)</f>
        <v>23.191683911111081</v>
      </c>
      <c r="BS58" s="26">
        <f>'WORKING WHOLESALE GRID'!BQ33-('WORKING WHOLESALE GRID'!BQ33*'READ THIS FIRST'!$F$3)</f>
        <v>23.487247111111074</v>
      </c>
      <c r="BT58" s="26">
        <f>'WORKING WHOLESALE GRID'!BR33-('WORKING WHOLESALE GRID'!BR33*'READ THIS FIRST'!$F$3)</f>
        <v>23.782810311111078</v>
      </c>
      <c r="BU58" s="26">
        <f>'WORKING WHOLESALE GRID'!BS33-('WORKING WHOLESALE GRID'!BS33*'READ THIS FIRST'!$F$3)</f>
        <v>24.078373511111081</v>
      </c>
      <c r="BV58" s="26">
        <f>'WORKING WHOLESALE GRID'!BT33-('WORKING WHOLESALE GRID'!BT33*'READ THIS FIRST'!$F$3)</f>
        <v>24.373936711111078</v>
      </c>
      <c r="BW58" s="26">
        <f>'WORKING WHOLESALE GRID'!BU33-('WORKING WHOLESALE GRID'!BU33*'READ THIS FIRST'!$F$3)</f>
        <v>24.669499911111075</v>
      </c>
      <c r="BX58" s="26">
        <f>'WORKING WHOLESALE GRID'!BV33-('WORKING WHOLESALE GRID'!BV33*'READ THIS FIRST'!$F$3)</f>
        <v>24.965063111111075</v>
      </c>
      <c r="BY58" s="26">
        <f>'WORKING WHOLESALE GRID'!BW33-('WORKING WHOLESALE GRID'!BW33*'READ THIS FIRST'!$F$3)</f>
        <v>25.260626311111068</v>
      </c>
      <c r="BZ58" s="26">
        <f>'WORKING WHOLESALE GRID'!BX33-('WORKING WHOLESALE GRID'!BX33*'READ THIS FIRST'!$F$3)</f>
        <v>25.556189511111072</v>
      </c>
      <c r="CA58" s="26">
        <f>'WORKING WHOLESALE GRID'!BY33-('WORKING WHOLESALE GRID'!BY33*'READ THIS FIRST'!$F$3)</f>
        <v>25.851752711111075</v>
      </c>
      <c r="CB58" s="26">
        <f>'WORKING WHOLESALE GRID'!BZ33-('WORKING WHOLESALE GRID'!BZ33*'READ THIS FIRST'!$F$3)</f>
        <v>26.147315911111072</v>
      </c>
      <c r="CC58" s="26">
        <f>'WORKING WHOLESALE GRID'!CA33-('WORKING WHOLESALE GRID'!CA33*'READ THIS FIRST'!$F$3)</f>
        <v>26.442879111111068</v>
      </c>
      <c r="CD58" s="26">
        <f>'WORKING WHOLESALE GRID'!CB33-('WORKING WHOLESALE GRID'!CB33*'READ THIS FIRST'!$F$3)</f>
        <v>26.738442311111072</v>
      </c>
      <c r="CE58" s="26">
        <f>'WORKING WHOLESALE GRID'!CC33-('WORKING WHOLESALE GRID'!CC33*'READ THIS FIRST'!$F$3)</f>
        <v>27.034005511111062</v>
      </c>
      <c r="CF58" s="26">
        <f>'WORKING WHOLESALE GRID'!CD33-('WORKING WHOLESALE GRID'!CD33*'READ THIS FIRST'!$F$3)</f>
        <v>27.329568711111069</v>
      </c>
      <c r="CG58" s="26">
        <f>'WORKING WHOLESALE GRID'!CE33-('WORKING WHOLESALE GRID'!CE33*'READ THIS FIRST'!$F$3)</f>
        <v>27.625131911111069</v>
      </c>
      <c r="CH58" s="26">
        <f>'WORKING WHOLESALE GRID'!CF33-('WORKING WHOLESALE GRID'!CF33*'READ THIS FIRST'!$F$3)</f>
        <v>27.920695111111066</v>
      </c>
      <c r="CI58" s="26">
        <f>'WORKING WHOLESALE GRID'!CG33-('WORKING WHOLESALE GRID'!CG33*'READ THIS FIRST'!$F$3)</f>
        <v>28.216258311111069</v>
      </c>
      <c r="CJ58" s="26">
        <f>'WORKING WHOLESALE GRID'!CH33-('WORKING WHOLESALE GRID'!CH33*'READ THIS FIRST'!$F$3)</f>
        <v>28.511821511111062</v>
      </c>
      <c r="CK58" s="26">
        <f>'WORKING WHOLESALE GRID'!CI33-('WORKING WHOLESALE GRID'!CI33*'READ THIS FIRST'!$F$3)</f>
        <v>28.807384711111069</v>
      </c>
      <c r="CL58" s="26">
        <f>'WORKING WHOLESALE GRID'!CJ33-('WORKING WHOLESALE GRID'!CJ33*'READ THIS FIRST'!$F$3)</f>
        <v>29.102947911111059</v>
      </c>
      <c r="CM58" s="26">
        <f>'WORKING WHOLESALE GRID'!CK33-('WORKING WHOLESALE GRID'!CK33*'READ THIS FIRST'!$F$3)</f>
        <v>29.398511111111056</v>
      </c>
      <c r="CN58" s="26">
        <f>'WORKING WHOLESALE GRID'!CL33-('WORKING WHOLESALE GRID'!CL33*'READ THIS FIRST'!$F$3)</f>
        <v>29.694074311111063</v>
      </c>
      <c r="CO58" s="26">
        <f>'WORKING WHOLESALE GRID'!CM33-('WORKING WHOLESALE GRID'!CM33*'READ THIS FIRST'!$F$3)</f>
        <v>29.989637511111056</v>
      </c>
      <c r="CP58" s="26">
        <f>'WORKING WHOLESALE GRID'!CN33-('WORKING WHOLESALE GRID'!CN33*'READ THIS FIRST'!$F$3)</f>
        <v>30.285200711111056</v>
      </c>
      <c r="CQ58" s="26">
        <f>'WORKING WHOLESALE GRID'!CO33-('WORKING WHOLESALE GRID'!CO33*'READ THIS FIRST'!$F$3)</f>
        <v>30.580763911111049</v>
      </c>
      <c r="CR58" s="26">
        <f>'WORKING WHOLESALE GRID'!CP33-('WORKING WHOLESALE GRID'!CP33*'READ THIS FIRST'!$F$3)</f>
        <v>30.87632711111106</v>
      </c>
      <c r="CS58" s="26">
        <f>'WORKING WHOLESALE GRID'!CQ33-('WORKING WHOLESALE GRID'!CQ33*'READ THIS FIRST'!$F$3)</f>
        <v>31.171890311111056</v>
      </c>
      <c r="CT58" s="26">
        <f>'WORKING WHOLESALE GRID'!CR33-('WORKING WHOLESALE GRID'!CR33*'READ THIS FIRST'!$F$3)</f>
        <v>31.467453511111056</v>
      </c>
      <c r="CU58" s="26">
        <f>'WORKING WHOLESALE GRID'!CS33-('WORKING WHOLESALE GRID'!CS33*'READ THIS FIRST'!$F$3)</f>
        <v>31.763016711111053</v>
      </c>
      <c r="CV58" s="26">
        <f>'WORKING WHOLESALE GRID'!CT33-('WORKING WHOLESALE GRID'!CT33*'READ THIS FIRST'!$F$3)</f>
        <v>32.058579911111053</v>
      </c>
      <c r="CW58" s="26">
        <f>'WORKING WHOLESALE GRID'!CU33-('WORKING WHOLESALE GRID'!CU33*'READ THIS FIRST'!$F$3)</f>
        <v>32.35414311111105</v>
      </c>
      <c r="CX58" s="26">
        <f>'WORKING WHOLESALE GRID'!CV33-('WORKING WHOLESALE GRID'!CV33*'READ THIS FIRST'!$F$3)</f>
        <v>32.649706311111046</v>
      </c>
      <c r="CY58" s="26">
        <f>'WORKING WHOLESALE GRID'!CW33-('WORKING WHOLESALE GRID'!CW33*'READ THIS FIRST'!$F$3)</f>
        <v>33.049706311111045</v>
      </c>
      <c r="CZ58" s="26">
        <f>'WORKING WHOLESALE GRID'!CX33-('WORKING WHOLESALE GRID'!CX33*'READ THIS FIRST'!$F$3)</f>
        <v>33.449706311111044</v>
      </c>
      <c r="DA58" s="26">
        <f>'WORKING WHOLESALE GRID'!CY33-('WORKING WHOLESALE GRID'!CY33*'READ THIS FIRST'!$F$3)</f>
        <v>33.849706311111042</v>
      </c>
      <c r="DB58" s="26">
        <f>'WORKING WHOLESALE GRID'!CZ33-('WORKING WHOLESALE GRID'!CZ33*'READ THIS FIRST'!$F$3)</f>
        <v>34.249706311111041</v>
      </c>
      <c r="DC58" s="26">
        <f>'WORKING WHOLESALE GRID'!DA33-('WORKING WHOLESALE GRID'!DA33*'READ THIS FIRST'!$F$3)</f>
        <v>34.649706311111039</v>
      </c>
      <c r="DD58" s="26">
        <f>'WORKING WHOLESALE GRID'!DB33-('WORKING WHOLESALE GRID'!DB33*'READ THIS FIRST'!$F$3)</f>
        <v>35.049706311111038</v>
      </c>
      <c r="DE58" s="26">
        <f>'WORKING WHOLESALE GRID'!DC33-('WORKING WHOLESALE GRID'!DC33*'READ THIS FIRST'!$F$3)</f>
        <v>35.449706311111036</v>
      </c>
      <c r="DF58" s="26">
        <f>'WORKING WHOLESALE GRID'!DD33-('WORKING WHOLESALE GRID'!DD33*'READ THIS FIRST'!$F$3)</f>
        <v>35.849706311111035</v>
      </c>
      <c r="DG58" s="26">
        <f>'WORKING WHOLESALE GRID'!DE33-('WORKING WHOLESALE GRID'!DE33*'READ THIS FIRST'!$F$3)</f>
        <v>36.249706311111034</v>
      </c>
      <c r="DH58" s="26">
        <f>'WORKING WHOLESALE GRID'!DF33-('WORKING WHOLESALE GRID'!DF33*'READ THIS FIRST'!$F$3)</f>
        <v>36.649706311111032</v>
      </c>
      <c r="DI58" s="26">
        <f>'WORKING WHOLESALE GRID'!DG33-('WORKING WHOLESALE GRID'!DG33*'READ THIS FIRST'!$F$3)</f>
        <v>50.845702017093913</v>
      </c>
      <c r="DJ58" s="26">
        <f>'WORKING WHOLESALE GRID'!DH33-('WORKING WHOLESALE GRID'!DH33*'READ THIS FIRST'!$F$3)</f>
        <v>51.461086632478526</v>
      </c>
      <c r="DK58" s="26">
        <f>'WORKING WHOLESALE GRID'!DI33-('WORKING WHOLESALE GRID'!DI33*'READ THIS FIRST'!$F$3)</f>
        <v>52.07647124786314</v>
      </c>
      <c r="DL58" s="26">
        <f>'WORKING WHOLESALE GRID'!DJ33-('WORKING WHOLESALE GRID'!DJ33*'READ THIS FIRST'!$F$3)</f>
        <v>52.691855863247753</v>
      </c>
      <c r="DM58" s="26">
        <f>'WORKING WHOLESALE GRID'!DK33-('WORKING WHOLESALE GRID'!DK33*'READ THIS FIRST'!$F$3)</f>
        <v>53.307240478632366</v>
      </c>
      <c r="DN58" s="26">
        <f>'WORKING WHOLESALE GRID'!DL33-('WORKING WHOLESALE GRID'!DL33*'READ THIS FIRST'!$F$3)</f>
        <v>53.922625094016979</v>
      </c>
      <c r="DO58" s="26">
        <f>'WORKING WHOLESALE GRID'!DM33-('WORKING WHOLESALE GRID'!DM33*'READ THIS FIRST'!$F$3)</f>
        <v>54.538009709401592</v>
      </c>
      <c r="DP58" s="26">
        <f>'WORKING WHOLESALE GRID'!DN33-('WORKING WHOLESALE GRID'!DN33*'READ THIS FIRST'!$F$3)</f>
        <v>55.153394324786206</v>
      </c>
      <c r="DQ58" s="26">
        <f>'WORKING WHOLESALE GRID'!DO33-('WORKING WHOLESALE GRID'!DO33*'READ THIS FIRST'!$F$3)</f>
        <v>55.768778940170819</v>
      </c>
      <c r="DR58" s="26">
        <f>'WORKING WHOLESALE GRID'!DP33-('WORKING WHOLESALE GRID'!DP33*'READ THIS FIRST'!$F$3)</f>
        <v>56.384163555555432</v>
      </c>
      <c r="DS58" s="26">
        <f>'WORKING WHOLESALE GRID'!DQ33-('WORKING WHOLESALE GRID'!DQ33*'READ THIS FIRST'!$F$3)</f>
        <v>41.049706311111017</v>
      </c>
      <c r="DT58" s="26">
        <f>'WORKING WHOLESALE GRID'!DR33-('WORKING WHOLESALE GRID'!DR33*'READ THIS FIRST'!$F$3)</f>
        <v>41.449706311111015</v>
      </c>
      <c r="DU58" s="26">
        <f>'WORKING WHOLESALE GRID'!DS33-('WORKING WHOLESALE GRID'!DS33*'READ THIS FIRST'!$F$3)</f>
        <v>41.849706311111014</v>
      </c>
      <c r="DV58" s="26">
        <f>'WORKING WHOLESALE GRID'!DT33-('WORKING WHOLESALE GRID'!DT33*'READ THIS FIRST'!$F$3)</f>
        <v>42.249706311111012</v>
      </c>
      <c r="DW58" s="26">
        <f>'WORKING WHOLESALE GRID'!DU33-('WORKING WHOLESALE GRID'!DU33*'READ THIS FIRST'!$F$3)</f>
        <v>42.649706311111011</v>
      </c>
      <c r="DX58" s="26">
        <f>'WORKING WHOLESALE GRID'!DV33-('WORKING WHOLESALE GRID'!DV33*'READ THIS FIRST'!$F$3)</f>
        <v>43.049706311111009</v>
      </c>
      <c r="DY58" s="26">
        <f>'WORKING WHOLESALE GRID'!DW33-('WORKING WHOLESALE GRID'!DW33*'READ THIS FIRST'!$F$3)</f>
        <v>43.449706311111008</v>
      </c>
      <c r="DZ58" s="26">
        <f>'WORKING WHOLESALE GRID'!DX33-('WORKING WHOLESALE GRID'!DX33*'READ THIS FIRST'!$F$3)</f>
        <v>43.849706311111007</v>
      </c>
      <c r="EA58" s="26">
        <f>'WORKING WHOLESALE GRID'!DY33-('WORKING WHOLESALE GRID'!DY33*'READ THIS FIRST'!$F$3)</f>
        <v>44.249706311111005</v>
      </c>
      <c r="EB58" s="26">
        <f>'WORKING WHOLESALE GRID'!DZ33-('WORKING WHOLESALE GRID'!DZ33*'READ THIS FIRST'!$F$3)</f>
        <v>44.649706311111004</v>
      </c>
      <c r="EC58" s="26">
        <f>'WORKING WHOLESALE GRID'!EA33-('WORKING WHOLESALE GRID'!EA33*'READ THIS FIRST'!$F$3)</f>
        <v>45.049706311111002</v>
      </c>
      <c r="ED58" s="26">
        <f>'WORKING WHOLESALE GRID'!EB33-('WORKING WHOLESALE GRID'!EB33*'READ THIS FIRST'!$F$3)</f>
        <v>45.449706311111001</v>
      </c>
      <c r="EE58" s="26">
        <f>'WORKING WHOLESALE GRID'!EC33-('WORKING WHOLESALE GRID'!EC33*'READ THIS FIRST'!$F$3)</f>
        <v>45.849706311110999</v>
      </c>
      <c r="EF58" s="26">
        <f>'WORKING WHOLESALE GRID'!ED33-('WORKING WHOLESALE GRID'!ED33*'READ THIS FIRST'!$F$3)</f>
        <v>46.249706311110998</v>
      </c>
      <c r="EG58" s="26">
        <f>'WORKING WHOLESALE GRID'!EE33-('WORKING WHOLESALE GRID'!EE33*'READ THIS FIRST'!$F$3)</f>
        <v>46.649706311110997</v>
      </c>
      <c r="EH58" s="26">
        <f>'WORKING WHOLESALE GRID'!EF33-('WORKING WHOLESALE GRID'!EF33*'READ THIS FIRST'!$F$3)</f>
        <v>47.049706311110995</v>
      </c>
      <c r="EI58" s="26">
        <f>'WORKING WHOLESALE GRID'!EG33-('WORKING WHOLESALE GRID'!EG33*'READ THIS FIRST'!$F$3)</f>
        <v>47.449706311110994</v>
      </c>
      <c r="EJ58" s="26">
        <f>'WORKING WHOLESALE GRID'!EH33-('WORKING WHOLESALE GRID'!EH33*'READ THIS FIRST'!$F$3)</f>
        <v>47.849706311110992</v>
      </c>
      <c r="EK58" s="26">
        <f>'WORKING WHOLESALE GRID'!EI33-('WORKING WHOLESALE GRID'!EI33*'READ THIS FIRST'!$F$3)</f>
        <v>48.249706311110991</v>
      </c>
      <c r="EL58" s="26">
        <f>'WORKING WHOLESALE GRID'!EJ33-('WORKING WHOLESALE GRID'!EJ33*'READ THIS FIRST'!$F$3)</f>
        <v>48.64970631111099</v>
      </c>
      <c r="EM58" s="26">
        <f>'WORKING WHOLESALE GRID'!EK33-('WORKING WHOLESALE GRID'!EK33*'READ THIS FIRST'!$F$3)</f>
        <v>49.049706311110988</v>
      </c>
      <c r="EN58" s="26">
        <f>'WORKING WHOLESALE GRID'!EL33-('WORKING WHOLESALE GRID'!EL33*'READ THIS FIRST'!$F$3)</f>
        <v>49.449706311110987</v>
      </c>
      <c r="EO58" s="26">
        <f>'WORKING WHOLESALE GRID'!EM33-('WORKING WHOLESALE GRID'!EM33*'READ THIS FIRST'!$F$3)</f>
        <v>49.849706311110985</v>
      </c>
      <c r="EP58" s="26">
        <f>'WORKING WHOLESALE GRID'!EN33-('WORKING WHOLESALE GRID'!EN33*'READ THIS FIRST'!$F$3)</f>
        <v>50.249706311110984</v>
      </c>
      <c r="EQ58" s="26">
        <f>'WORKING WHOLESALE GRID'!EO33-('WORKING WHOLESALE GRID'!EO33*'READ THIS FIRST'!$F$3)</f>
        <v>50.649706311110982</v>
      </c>
      <c r="ER58" s="26">
        <f>'WORKING WHOLESALE GRID'!EP33-('WORKING WHOLESALE GRID'!EP33*'READ THIS FIRST'!$F$3)</f>
        <v>51.049706311110981</v>
      </c>
      <c r="ES58" s="26">
        <f>'WORKING WHOLESALE GRID'!EQ33-('WORKING WHOLESALE GRID'!EQ33*'READ THIS FIRST'!$F$3)</f>
        <v>51.44970631111098</v>
      </c>
      <c r="ET58" s="26">
        <f>'WORKING WHOLESALE GRID'!ER33-('WORKING WHOLESALE GRID'!ER33*'READ THIS FIRST'!$F$3)</f>
        <v>51.849706311110978</v>
      </c>
      <c r="EU58" s="26">
        <f>'WORKING WHOLESALE GRID'!ES33-('WORKING WHOLESALE GRID'!ES33*'READ THIS FIRST'!$F$3)</f>
        <v>52.249706311110977</v>
      </c>
      <c r="EV58" s="26">
        <f>'WORKING WHOLESALE GRID'!ET33-('WORKING WHOLESALE GRID'!ET33*'READ THIS FIRST'!$F$3)</f>
        <v>52.649706311110975</v>
      </c>
      <c r="EW58" s="26"/>
    </row>
    <row r="59" spans="2:153" hidden="1" x14ac:dyDescent="0.35">
      <c r="B59" s="61">
        <v>100</v>
      </c>
      <c r="C59" s="436">
        <v>0</v>
      </c>
      <c r="D59" s="26">
        <f>'WORKING WHOLESALE GRID'!B34-('WORKING WHOLESALE GRID'!B34*'READ THIS FIRST'!$F$3)</f>
        <v>2.9405000000000001</v>
      </c>
      <c r="E59" s="26">
        <f>'WORKING WHOLESALE GRID'!C34-('WORKING WHOLESALE GRID'!C34*'READ THIS FIRST'!$F$3)</f>
        <v>2.9405000000000001</v>
      </c>
      <c r="F59" s="26">
        <f>'WORKING WHOLESALE GRID'!D34-('WORKING WHOLESALE GRID'!D34*'READ THIS FIRST'!$F$3)</f>
        <v>3.2764266666666666</v>
      </c>
      <c r="G59" s="26">
        <f>'WORKING WHOLESALE GRID'!E34-('WORKING WHOLESALE GRID'!E34*'READ THIS FIRST'!$F$3)</f>
        <v>3.6123533333333331</v>
      </c>
      <c r="H59" s="26">
        <f>'WORKING WHOLESALE GRID'!F34-('WORKING WHOLESALE GRID'!F34*'READ THIS FIRST'!$F$3)</f>
        <v>3.9668500000000004</v>
      </c>
      <c r="I59" s="26">
        <f>'WORKING WHOLESALE GRID'!G34-('WORKING WHOLESALE GRID'!G34*'READ THIS FIRST'!$F$3)</f>
        <v>4.2842066666666669</v>
      </c>
      <c r="J59" s="26">
        <f>'WORKING WHOLESALE GRID'!H34-('WORKING WHOLESALE GRID'!H34*'READ THIS FIRST'!$F$3)</f>
        <v>4.7129833333333329</v>
      </c>
      <c r="K59" s="26">
        <f>'WORKING WHOLESALE GRID'!I34-('WORKING WHOLESALE GRID'!I34*'READ THIS FIRST'!$F$3)</f>
        <v>4.9969140000000003</v>
      </c>
      <c r="L59" s="26">
        <f>'WORKING WHOLESALE GRID'!J34-('WORKING WHOLESALE GRID'!J34*'READ THIS FIRST'!$F$3)</f>
        <v>5.2808446666666669</v>
      </c>
      <c r="M59" s="26">
        <f>'WORKING WHOLESALE GRID'!K34-('WORKING WHOLESALE GRID'!K34*'READ THIS FIRST'!$F$3)</f>
        <v>5.5647753333333334</v>
      </c>
      <c r="N59" s="26">
        <f>'WORKING WHOLESALE GRID'!L34-('WORKING WHOLESALE GRID'!L34*'READ THIS FIRST'!$F$3)</f>
        <v>5.848706</v>
      </c>
      <c r="O59" s="26">
        <f>'WORKING WHOLESALE GRID'!M34-('WORKING WHOLESALE GRID'!M34*'READ THIS FIRST'!$F$3)</f>
        <v>6.1326366666666665</v>
      </c>
      <c r="P59" s="26">
        <f>'WORKING WHOLESALE GRID'!N34-('WORKING WHOLESALE GRID'!N34*'READ THIS FIRST'!$F$3)</f>
        <v>6.416567333333334</v>
      </c>
      <c r="Q59" s="26">
        <f>'WORKING WHOLESALE GRID'!O34-('WORKING WHOLESALE GRID'!O34*'READ THIS FIRST'!$F$3)</f>
        <v>6.7004980000000014</v>
      </c>
      <c r="R59" s="26">
        <f>'WORKING WHOLESALE GRID'!P34-('WORKING WHOLESALE GRID'!P34*'READ THIS FIRST'!$F$3)</f>
        <v>6.9844286666666688</v>
      </c>
      <c r="S59" s="26">
        <f>'WORKING WHOLESALE GRID'!Q34-('WORKING WHOLESALE GRID'!Q34*'READ THIS FIRST'!$F$3)</f>
        <v>7.2683593333333363</v>
      </c>
      <c r="T59" s="26">
        <f>'WORKING WHOLESALE GRID'!R34-('WORKING WHOLESALE GRID'!R34*'READ THIS FIRST'!$F$3)</f>
        <v>7.5522900000000037</v>
      </c>
      <c r="U59" s="26">
        <f>'WORKING WHOLESALE GRID'!S34-('WORKING WHOLESALE GRID'!S34*'READ THIS FIRST'!$F$3)</f>
        <v>7.8362206666666703</v>
      </c>
      <c r="V59" s="26">
        <f>'WORKING WHOLESALE GRID'!T34-('WORKING WHOLESALE GRID'!T34*'READ THIS FIRST'!$F$3)</f>
        <v>8.1201513333333377</v>
      </c>
      <c r="W59" s="26">
        <f>'WORKING WHOLESALE GRID'!U34-('WORKING WHOLESALE GRID'!U34*'READ THIS FIRST'!$F$3)</f>
        <v>8.4040820000000043</v>
      </c>
      <c r="X59" s="26">
        <f>'WORKING WHOLESALE GRID'!V34-('WORKING WHOLESALE GRID'!V34*'READ THIS FIRST'!$F$3)</f>
        <v>8.6880126666666726</v>
      </c>
      <c r="Y59" s="26">
        <f>'WORKING WHOLESALE GRID'!W34-('WORKING WHOLESALE GRID'!W34*'READ THIS FIRST'!$F$3)</f>
        <v>8.9719433333333409</v>
      </c>
      <c r="Z59" s="26">
        <f>'WORKING WHOLESALE GRID'!X34-('WORKING WHOLESALE GRID'!X34*'READ THIS FIRST'!$F$3)</f>
        <v>9.2558740000000022</v>
      </c>
      <c r="AA59" s="26">
        <f>'WORKING WHOLESALE GRID'!Y34-('WORKING WHOLESALE GRID'!Y34*'READ THIS FIRST'!$F$3)</f>
        <v>9.539804666666674</v>
      </c>
      <c r="AB59" s="26">
        <f>'WORKING WHOLESALE GRID'!Z34-('WORKING WHOLESALE GRID'!Z34*'READ THIS FIRST'!$F$3)</f>
        <v>9.8237353333333406</v>
      </c>
      <c r="AC59" s="26">
        <f>'WORKING WHOLESALE GRID'!AA34-('WORKING WHOLESALE GRID'!AA34*'READ THIS FIRST'!$F$3)</f>
        <v>10.107666000000009</v>
      </c>
      <c r="AD59" s="26">
        <f>'WORKING WHOLESALE GRID'!AB34-('WORKING WHOLESALE GRID'!AB34*'READ THIS FIRST'!$F$3)</f>
        <v>10.391596666666675</v>
      </c>
      <c r="AE59" s="26">
        <f>'WORKING WHOLESALE GRID'!AC34-('WORKING WHOLESALE GRID'!AC34*'READ THIS FIRST'!$F$3)</f>
        <v>10.675527333333346</v>
      </c>
      <c r="AF59" s="26">
        <f>'WORKING WHOLESALE GRID'!AD34-('WORKING WHOLESALE GRID'!AD34*'READ THIS FIRST'!$F$3)</f>
        <v>10.95945800000001</v>
      </c>
      <c r="AG59" s="26">
        <f>'WORKING WHOLESALE GRID'!AE34-('WORKING WHOLESALE GRID'!AE34*'READ THIS FIRST'!$F$3)</f>
        <v>11.243388666666675</v>
      </c>
      <c r="AH59" s="26">
        <f>'WORKING WHOLESALE GRID'!AF34-('WORKING WHOLESALE GRID'!AF34*'READ THIS FIRST'!$F$3)</f>
        <v>11.527319333333345</v>
      </c>
      <c r="AI59" s="26">
        <f>'WORKING WHOLESALE GRID'!AG34-('WORKING WHOLESALE GRID'!AG34*'READ THIS FIRST'!$F$3)</f>
        <v>11.811250000000008</v>
      </c>
      <c r="AJ59" s="26">
        <f>'WORKING WHOLESALE GRID'!AH34-('WORKING WHOLESALE GRID'!AH34*'READ THIS FIRST'!$F$3)</f>
        <v>12.09518066666668</v>
      </c>
      <c r="AK59" s="26">
        <f>'WORKING WHOLESALE GRID'!AI34-('WORKING WHOLESALE GRID'!AI34*'READ THIS FIRST'!$F$3)</f>
        <v>12.379111333333348</v>
      </c>
      <c r="AL59" s="26">
        <f>'WORKING WHOLESALE GRID'!AJ34-('WORKING WHOLESALE GRID'!AJ34*'READ THIS FIRST'!$F$3)</f>
        <v>12.663042000000008</v>
      </c>
      <c r="AM59" s="26">
        <f>'WORKING WHOLESALE GRID'!AK34-('WORKING WHOLESALE GRID'!AK34*'READ THIS FIRST'!$F$3)</f>
        <v>12.946972666666674</v>
      </c>
      <c r="AN59" s="26">
        <f>'WORKING WHOLESALE GRID'!AL34-('WORKING WHOLESALE GRID'!AL34*'READ THIS FIRST'!$F$3)</f>
        <v>13.230903333333345</v>
      </c>
      <c r="AO59" s="26">
        <f>'WORKING WHOLESALE GRID'!AM34-('WORKING WHOLESALE GRID'!AM34*'READ THIS FIRST'!$F$3)</f>
        <v>13.514834000000008</v>
      </c>
      <c r="AP59" s="26">
        <f>'WORKING WHOLESALE GRID'!AN34-('WORKING WHOLESALE GRID'!AN34*'READ THIS FIRST'!$F$3)</f>
        <v>13.798764666666671</v>
      </c>
      <c r="AQ59" s="26">
        <f>'WORKING WHOLESALE GRID'!AO34-('WORKING WHOLESALE GRID'!AO34*'READ THIS FIRST'!$F$3)</f>
        <v>14.647223333333336</v>
      </c>
      <c r="AR59" s="26">
        <f>'WORKING WHOLESALE GRID'!AP34-('WORKING WHOLESALE GRID'!AP34*'READ THIS FIRST'!$F$3)</f>
        <v>14.931154000000005</v>
      </c>
      <c r="AS59" s="26">
        <f>'WORKING WHOLESALE GRID'!AQ34-('WORKING WHOLESALE GRID'!AQ34*'READ THIS FIRST'!$F$3)</f>
        <v>15.215084666666671</v>
      </c>
      <c r="AT59" s="26">
        <f>'WORKING WHOLESALE GRID'!AR34-('WORKING WHOLESALE GRID'!AR34*'READ THIS FIRST'!$F$3)</f>
        <v>15.499015333333336</v>
      </c>
      <c r="AU59" s="26">
        <f>'WORKING WHOLESALE GRID'!AS34-('WORKING WHOLESALE GRID'!AS34*'READ THIS FIRST'!$F$3)</f>
        <v>15.782946000000001</v>
      </c>
      <c r="AV59" s="26">
        <f>'WORKING WHOLESALE GRID'!AT34-('WORKING WHOLESALE GRID'!AT34*'READ THIS FIRST'!$F$3)</f>
        <v>16.066876666666666</v>
      </c>
      <c r="AW59" s="26">
        <f>'WORKING WHOLESALE GRID'!AU34-('WORKING WHOLESALE GRID'!AU34*'READ THIS FIRST'!$F$3)</f>
        <v>16.350807333333336</v>
      </c>
      <c r="AX59" s="26">
        <f>'WORKING WHOLESALE GRID'!AV34-('WORKING WHOLESALE GRID'!AV34*'READ THIS FIRST'!$F$3)</f>
        <v>16.634738000000002</v>
      </c>
      <c r="AY59" s="26">
        <f>'WORKING WHOLESALE GRID'!AW34-('WORKING WHOLESALE GRID'!AW34*'READ THIS FIRST'!$F$3)</f>
        <v>16.35414066666667</v>
      </c>
      <c r="AZ59" s="26">
        <f>'WORKING WHOLESALE GRID'!AX34-('WORKING WHOLESALE GRID'!AX34*'READ THIS FIRST'!$F$3)</f>
        <v>16.638071333333333</v>
      </c>
      <c r="BA59" s="26">
        <f>'WORKING WHOLESALE GRID'!AY34-('WORKING WHOLESALE GRID'!AY34*'READ THIS FIRST'!$F$3)</f>
        <v>16.922002000000003</v>
      </c>
      <c r="BB59" s="26">
        <f>'WORKING WHOLESALE GRID'!AZ34-('WORKING WHOLESALE GRID'!AZ34*'READ THIS FIRST'!$F$3)</f>
        <v>17.205932666666673</v>
      </c>
      <c r="BC59" s="26">
        <f>'WORKING WHOLESALE GRID'!BA34-('WORKING WHOLESALE GRID'!BA34*'READ THIS FIRST'!$F$3)</f>
        <v>17.489863333333332</v>
      </c>
      <c r="BD59" s="26">
        <f>'WORKING WHOLESALE GRID'!BB34-('WORKING WHOLESALE GRID'!BB34*'READ THIS FIRST'!$F$3)</f>
        <v>17.773793999999999</v>
      </c>
      <c r="BE59" s="26">
        <f>'WORKING WHOLESALE GRID'!BC34-('WORKING WHOLESALE GRID'!BC34*'READ THIS FIRST'!$F$3)</f>
        <v>18.057724666666665</v>
      </c>
      <c r="BF59" s="26">
        <f>'WORKING WHOLESALE GRID'!BD34-('WORKING WHOLESALE GRID'!BD34*'READ THIS FIRST'!$F$3)</f>
        <v>18.341655333333332</v>
      </c>
      <c r="BG59" s="26">
        <f>'WORKING WHOLESALE GRID'!BE34-('WORKING WHOLESALE GRID'!BE34*'READ THIS FIRST'!$F$3)</f>
        <v>18.625585999999995</v>
      </c>
      <c r="BH59" s="26">
        <f>'WORKING WHOLESALE GRID'!BF34-('WORKING WHOLESALE GRID'!BF34*'READ THIS FIRST'!$F$3)</f>
        <v>18.909516666666661</v>
      </c>
      <c r="BI59" s="26">
        <f>'WORKING WHOLESALE GRID'!BG34-('WORKING WHOLESALE GRID'!BG34*'READ THIS FIRST'!$F$3)</f>
        <v>19.193447333333328</v>
      </c>
      <c r="BJ59" s="26">
        <f>'WORKING WHOLESALE GRID'!BH34-('WORKING WHOLESALE GRID'!BH34*'READ THIS FIRST'!$F$3)</f>
        <v>19.477377999999995</v>
      </c>
      <c r="BK59" s="26">
        <f>'WORKING WHOLESALE GRID'!BI34-('WORKING WHOLESALE GRID'!BI34*'READ THIS FIRST'!$F$3)</f>
        <v>19.761308666666658</v>
      </c>
      <c r="BL59" s="26">
        <f>'WORKING WHOLESALE GRID'!BJ34-('WORKING WHOLESALE GRID'!BJ34*'READ THIS FIRST'!$F$3)</f>
        <v>20.045239333333324</v>
      </c>
      <c r="BM59" s="26">
        <f>'WORKING WHOLESALE GRID'!BK34-('WORKING WHOLESALE GRID'!BK34*'READ THIS FIRST'!$F$3)</f>
        <v>20.329169999999991</v>
      </c>
      <c r="BN59" s="26">
        <f>'WORKING WHOLESALE GRID'!BL34-('WORKING WHOLESALE GRID'!BL34*'READ THIS FIRST'!$F$3)</f>
        <v>20.613100666666657</v>
      </c>
      <c r="BO59" s="26">
        <f>'WORKING WHOLESALE GRID'!BM34-('WORKING WHOLESALE GRID'!BM34*'READ THIS FIRST'!$F$3)</f>
        <v>20.897031333333317</v>
      </c>
      <c r="BP59" s="26">
        <f>'WORKING WHOLESALE GRID'!BN34-('WORKING WHOLESALE GRID'!BN34*'READ THIS FIRST'!$F$3)</f>
        <v>21.18096199999999</v>
      </c>
      <c r="BQ59" s="26">
        <f>'WORKING WHOLESALE GRID'!BO34-('WORKING WHOLESALE GRID'!BO34*'READ THIS FIRST'!$F$3)</f>
        <v>21.464892666666657</v>
      </c>
      <c r="BR59" s="26">
        <f>'WORKING WHOLESALE GRID'!BP34-('WORKING WHOLESALE GRID'!BP34*'READ THIS FIRST'!$F$3)</f>
        <v>21.74882333333332</v>
      </c>
      <c r="BS59" s="26">
        <f>'WORKING WHOLESALE GRID'!BQ34-('WORKING WHOLESALE GRID'!BQ34*'READ THIS FIRST'!$F$3)</f>
        <v>22.032753999999983</v>
      </c>
      <c r="BT59" s="26">
        <f>'WORKING WHOLESALE GRID'!BR34-('WORKING WHOLESALE GRID'!BR34*'READ THIS FIRST'!$F$3)</f>
        <v>22.316684666666646</v>
      </c>
      <c r="BU59" s="26">
        <f>'WORKING WHOLESALE GRID'!BS34-('WORKING WHOLESALE GRID'!BS34*'READ THIS FIRST'!$F$3)</f>
        <v>22.600615333333323</v>
      </c>
      <c r="BV59" s="26">
        <f>'WORKING WHOLESALE GRID'!BT34-('WORKING WHOLESALE GRID'!BT34*'READ THIS FIRST'!$F$3)</f>
        <v>22.884545999999986</v>
      </c>
      <c r="BW59" s="26">
        <f>'WORKING WHOLESALE GRID'!BU34-('WORKING WHOLESALE GRID'!BU34*'READ THIS FIRST'!$F$3)</f>
        <v>23.168476666666653</v>
      </c>
      <c r="BX59" s="26">
        <f>'WORKING WHOLESALE GRID'!BV34-('WORKING WHOLESALE GRID'!BV34*'READ THIS FIRST'!$F$3)</f>
        <v>23.452407333333316</v>
      </c>
      <c r="BY59" s="26">
        <f>'WORKING WHOLESALE GRID'!BW34-('WORKING WHOLESALE GRID'!BW34*'READ THIS FIRST'!$F$3)</f>
        <v>23.736337999999982</v>
      </c>
      <c r="BZ59" s="26">
        <f>'WORKING WHOLESALE GRID'!BX34-('WORKING WHOLESALE GRID'!BX34*'READ THIS FIRST'!$F$3)</f>
        <v>24.020268666666645</v>
      </c>
      <c r="CA59" s="26">
        <f>'WORKING WHOLESALE GRID'!BY34-('WORKING WHOLESALE GRID'!BY34*'READ THIS FIRST'!$F$3)</f>
        <v>24.304199333333315</v>
      </c>
      <c r="CB59" s="26">
        <f>'WORKING WHOLESALE GRID'!BZ34-('WORKING WHOLESALE GRID'!BZ34*'READ THIS FIRST'!$F$3)</f>
        <v>24.588129999999985</v>
      </c>
      <c r="CC59" s="26">
        <f>'WORKING WHOLESALE GRID'!CA34-('WORKING WHOLESALE GRID'!CA34*'READ THIS FIRST'!$F$3)</f>
        <v>24.872060666666655</v>
      </c>
      <c r="CD59" s="26">
        <f>'WORKING WHOLESALE GRID'!CB34-('WORKING WHOLESALE GRID'!CB34*'READ THIS FIRST'!$F$3)</f>
        <v>25.155991333333326</v>
      </c>
      <c r="CE59" s="26">
        <f>'WORKING WHOLESALE GRID'!CC34-('WORKING WHOLESALE GRID'!CC34*'READ THIS FIRST'!$F$3)</f>
        <v>25.439921999999989</v>
      </c>
      <c r="CF59" s="26">
        <f>'WORKING WHOLESALE GRID'!CD34-('WORKING WHOLESALE GRID'!CD34*'READ THIS FIRST'!$F$3)</f>
        <v>25.723852666666666</v>
      </c>
      <c r="CG59" s="26">
        <f>'WORKING WHOLESALE GRID'!CE34-('WORKING WHOLESALE GRID'!CE34*'READ THIS FIRST'!$F$3)</f>
        <v>26.007783333333322</v>
      </c>
      <c r="CH59" s="26">
        <f>'WORKING WHOLESALE GRID'!CF34-('WORKING WHOLESALE GRID'!CF34*'READ THIS FIRST'!$F$3)</f>
        <v>26.291713999999995</v>
      </c>
      <c r="CI59" s="26">
        <f>'WORKING WHOLESALE GRID'!CG34-('WORKING WHOLESALE GRID'!CG34*'READ THIS FIRST'!$F$3)</f>
        <v>26.575644666666662</v>
      </c>
      <c r="CJ59" s="26">
        <f>'WORKING WHOLESALE GRID'!CH34-('WORKING WHOLESALE GRID'!CH34*'READ THIS FIRST'!$F$3)</f>
        <v>26.859575333333339</v>
      </c>
      <c r="CK59" s="26">
        <f>'WORKING WHOLESALE GRID'!CI34-('WORKING WHOLESALE GRID'!CI34*'READ THIS FIRST'!$F$3)</f>
        <v>27.143506000000002</v>
      </c>
      <c r="CL59" s="26">
        <f>'WORKING WHOLESALE GRID'!CJ34-('WORKING WHOLESALE GRID'!CJ34*'READ THIS FIRST'!$F$3)</f>
        <v>27.427436666666669</v>
      </c>
      <c r="CM59" s="26">
        <f>'WORKING WHOLESALE GRID'!CK34-('WORKING WHOLESALE GRID'!CK34*'READ THIS FIRST'!$F$3)</f>
        <v>27.711367333333342</v>
      </c>
      <c r="CN59" s="26">
        <f>'WORKING WHOLESALE GRID'!CL34-('WORKING WHOLESALE GRID'!CL34*'READ THIS FIRST'!$F$3)</f>
        <v>27.995298000000005</v>
      </c>
      <c r="CO59" s="26">
        <f>'WORKING WHOLESALE GRID'!CM34-('WORKING WHOLESALE GRID'!CM34*'READ THIS FIRST'!$F$3)</f>
        <v>28.279228666666672</v>
      </c>
      <c r="CP59" s="26">
        <f>'WORKING WHOLESALE GRID'!CN34-('WORKING WHOLESALE GRID'!CN34*'READ THIS FIRST'!$F$3)</f>
        <v>28.563159333333338</v>
      </c>
      <c r="CQ59" s="26">
        <f>'WORKING WHOLESALE GRID'!CO34-('WORKING WHOLESALE GRID'!CO34*'READ THIS FIRST'!$F$3)</f>
        <v>28.847090000000016</v>
      </c>
      <c r="CR59" s="26">
        <f>'WORKING WHOLESALE GRID'!CP34-('WORKING WHOLESALE GRID'!CP34*'READ THIS FIRST'!$F$3)</f>
        <v>29.131020666666679</v>
      </c>
      <c r="CS59" s="26">
        <f>'WORKING WHOLESALE GRID'!CQ34-('WORKING WHOLESALE GRID'!CQ34*'READ THIS FIRST'!$F$3)</f>
        <v>29.414951333333352</v>
      </c>
      <c r="CT59" s="26">
        <f>'WORKING WHOLESALE GRID'!CR34-('WORKING WHOLESALE GRID'!CR34*'READ THIS FIRST'!$F$3)</f>
        <v>29.698882000000019</v>
      </c>
      <c r="CU59" s="26">
        <f>'WORKING WHOLESALE GRID'!CS34-('WORKING WHOLESALE GRID'!CS34*'READ THIS FIRST'!$F$3)</f>
        <v>29.982812666666689</v>
      </c>
      <c r="CV59" s="26">
        <f>'WORKING WHOLESALE GRID'!CT34-('WORKING WHOLESALE GRID'!CT34*'READ THIS FIRST'!$F$3)</f>
        <v>30.266743333333356</v>
      </c>
      <c r="CW59" s="26">
        <f>'WORKING WHOLESALE GRID'!CU34-('WORKING WHOLESALE GRID'!CU34*'READ THIS FIRST'!$F$3)</f>
        <v>30.550674000000033</v>
      </c>
      <c r="CX59" s="26">
        <f>'WORKING WHOLESALE GRID'!CV34-('WORKING WHOLESALE GRID'!CV34*'READ THIS FIRST'!$F$3)</f>
        <v>30.834604666666696</v>
      </c>
      <c r="CY59" s="26">
        <f>'WORKING WHOLESALE GRID'!CW34-('WORKING WHOLESALE GRID'!CW34*'READ THIS FIRST'!$F$3)</f>
        <v>31.2246046666667</v>
      </c>
      <c r="CZ59" s="26">
        <f>'WORKING WHOLESALE GRID'!CX34-('WORKING WHOLESALE GRID'!CX34*'READ THIS FIRST'!$F$3)</f>
        <v>31.614604666666693</v>
      </c>
      <c r="DA59" s="26">
        <f>'WORKING WHOLESALE GRID'!CY34-('WORKING WHOLESALE GRID'!CY34*'READ THIS FIRST'!$F$3)</f>
        <v>32.004604666666694</v>
      </c>
      <c r="DB59" s="26">
        <f>'WORKING WHOLESALE GRID'!CZ34-('WORKING WHOLESALE GRID'!CZ34*'READ THIS FIRST'!$F$3)</f>
        <v>32.394604666666694</v>
      </c>
      <c r="DC59" s="26">
        <f>'WORKING WHOLESALE GRID'!DA34-('WORKING WHOLESALE GRID'!DA34*'READ THIS FIRST'!$F$3)</f>
        <v>32.784604666666695</v>
      </c>
      <c r="DD59" s="26">
        <f>'WORKING WHOLESALE GRID'!DB34-('WORKING WHOLESALE GRID'!DB34*'READ THIS FIRST'!$F$3)</f>
        <v>33.174604666666696</v>
      </c>
      <c r="DE59" s="26">
        <f>'WORKING WHOLESALE GRID'!DC34-('WORKING WHOLESALE GRID'!DC34*'READ THIS FIRST'!$F$3)</f>
        <v>33.564604666666696</v>
      </c>
      <c r="DF59" s="26">
        <f>'WORKING WHOLESALE GRID'!DD34-('WORKING WHOLESALE GRID'!DD34*'READ THIS FIRST'!$F$3)</f>
        <v>33.954604666666697</v>
      </c>
      <c r="DG59" s="26">
        <f>'WORKING WHOLESALE GRID'!DE34-('WORKING WHOLESALE GRID'!DE34*'READ THIS FIRST'!$F$3)</f>
        <v>34.344604666666697</v>
      </c>
      <c r="DH59" s="26">
        <f>'WORKING WHOLESALE GRID'!DF34-('WORKING WHOLESALE GRID'!DF34*'READ THIS FIRST'!$F$3)</f>
        <v>34.734604666666698</v>
      </c>
      <c r="DI59" s="26">
        <f>'WORKING WHOLESALE GRID'!DG34-('WORKING WHOLESALE GRID'!DG34*'READ THIS FIRST'!$F$3)</f>
        <v>48.037853333333388</v>
      </c>
      <c r="DJ59" s="26">
        <f>'WORKING WHOLESALE GRID'!DH34-('WORKING WHOLESALE GRID'!DH34*'READ THIS FIRST'!$F$3)</f>
        <v>48.637853333333368</v>
      </c>
      <c r="DK59" s="26">
        <f>'WORKING WHOLESALE GRID'!DI34-('WORKING WHOLESALE GRID'!DI34*'READ THIS FIRST'!$F$3)</f>
        <v>49.237853333333376</v>
      </c>
      <c r="DL59" s="26">
        <f>'WORKING WHOLESALE GRID'!DJ34-('WORKING WHOLESALE GRID'!DJ34*'READ THIS FIRST'!$F$3)</f>
        <v>49.837853333333378</v>
      </c>
      <c r="DM59" s="26">
        <f>'WORKING WHOLESALE GRID'!DK34-('WORKING WHOLESALE GRID'!DK34*'READ THIS FIRST'!$F$3)</f>
        <v>50.437853333333379</v>
      </c>
      <c r="DN59" s="26">
        <f>'WORKING WHOLESALE GRID'!DL34-('WORKING WHOLESALE GRID'!DL34*'READ THIS FIRST'!$F$3)</f>
        <v>51.037853333333373</v>
      </c>
      <c r="DO59" s="26">
        <f>'WORKING WHOLESALE GRID'!DM34-('WORKING WHOLESALE GRID'!DM34*'READ THIS FIRST'!$F$3)</f>
        <v>51.637853333333382</v>
      </c>
      <c r="DP59" s="26">
        <f>'WORKING WHOLESALE GRID'!DN34-('WORKING WHOLESALE GRID'!DN34*'READ THIS FIRST'!$F$3)</f>
        <v>52.237853333333376</v>
      </c>
      <c r="DQ59" s="26">
        <f>'WORKING WHOLESALE GRID'!DO34-('WORKING WHOLESALE GRID'!DO34*'READ THIS FIRST'!$F$3)</f>
        <v>52.837853333333371</v>
      </c>
      <c r="DR59" s="26">
        <f>'WORKING WHOLESALE GRID'!DP34-('WORKING WHOLESALE GRID'!DP34*'READ THIS FIRST'!$F$3)</f>
        <v>53.437853333333379</v>
      </c>
      <c r="DS59" s="26">
        <f>'WORKING WHOLESALE GRID'!DQ34-('WORKING WHOLESALE GRID'!DQ34*'READ THIS FIRST'!$F$3)</f>
        <v>39.024604666666704</v>
      </c>
      <c r="DT59" s="26">
        <f>'WORKING WHOLESALE GRID'!DR34-('WORKING WHOLESALE GRID'!DR34*'READ THIS FIRST'!$F$3)</f>
        <v>39.414604666666705</v>
      </c>
      <c r="DU59" s="26">
        <f>'WORKING WHOLESALE GRID'!DS34-('WORKING WHOLESALE GRID'!DS34*'READ THIS FIRST'!$F$3)</f>
        <v>39.804604666666705</v>
      </c>
      <c r="DV59" s="26">
        <f>'WORKING WHOLESALE GRID'!DT34-('WORKING WHOLESALE GRID'!DT34*'READ THIS FIRST'!$F$3)</f>
        <v>40.194604666666706</v>
      </c>
      <c r="DW59" s="26">
        <f>'WORKING WHOLESALE GRID'!DU34-('WORKING WHOLESALE GRID'!DU34*'READ THIS FIRST'!$F$3)</f>
        <v>40.584604666666706</v>
      </c>
      <c r="DX59" s="26">
        <f>'WORKING WHOLESALE GRID'!DV34-('WORKING WHOLESALE GRID'!DV34*'READ THIS FIRST'!$F$3)</f>
        <v>40.974604666666707</v>
      </c>
      <c r="DY59" s="26">
        <f>'WORKING WHOLESALE GRID'!DW34-('WORKING WHOLESALE GRID'!DW34*'READ THIS FIRST'!$F$3)</f>
        <v>41.364604666666708</v>
      </c>
      <c r="DZ59" s="26">
        <f>'WORKING WHOLESALE GRID'!DX34-('WORKING WHOLESALE GRID'!DX34*'READ THIS FIRST'!$F$3)</f>
        <v>41.754604666666708</v>
      </c>
      <c r="EA59" s="26">
        <f>'WORKING WHOLESALE GRID'!DY34-('WORKING WHOLESALE GRID'!DY34*'READ THIS FIRST'!$F$3)</f>
        <v>42.144604666666709</v>
      </c>
      <c r="EB59" s="26">
        <f>'WORKING WHOLESALE GRID'!DZ34-('WORKING WHOLESALE GRID'!DZ34*'READ THIS FIRST'!$F$3)</f>
        <v>42.534604666666709</v>
      </c>
      <c r="EC59" s="26">
        <f>'WORKING WHOLESALE GRID'!EA34-('WORKING WHOLESALE GRID'!EA34*'READ THIS FIRST'!$F$3)</f>
        <v>42.92460466666671</v>
      </c>
      <c r="ED59" s="26">
        <f>'WORKING WHOLESALE GRID'!EB34-('WORKING WHOLESALE GRID'!EB34*'READ THIS FIRST'!$F$3)</f>
        <v>43.31460466666671</v>
      </c>
      <c r="EE59" s="26">
        <f>'WORKING WHOLESALE GRID'!EC34-('WORKING WHOLESALE GRID'!EC34*'READ THIS FIRST'!$F$3)</f>
        <v>43.704604666666711</v>
      </c>
      <c r="EF59" s="26">
        <f>'WORKING WHOLESALE GRID'!ED34-('WORKING WHOLESALE GRID'!ED34*'READ THIS FIRST'!$F$3)</f>
        <v>44.094604666666712</v>
      </c>
      <c r="EG59" s="26">
        <f>'WORKING WHOLESALE GRID'!EE34-('WORKING WHOLESALE GRID'!EE34*'READ THIS FIRST'!$F$3)</f>
        <v>44.484604666666712</v>
      </c>
      <c r="EH59" s="26">
        <f>'WORKING WHOLESALE GRID'!EF34-('WORKING WHOLESALE GRID'!EF34*'READ THIS FIRST'!$F$3)</f>
        <v>44.874604666666713</v>
      </c>
      <c r="EI59" s="26">
        <f>'WORKING WHOLESALE GRID'!EG34-('WORKING WHOLESALE GRID'!EG34*'READ THIS FIRST'!$F$3)</f>
        <v>45.264604666666713</v>
      </c>
      <c r="EJ59" s="26">
        <f>'WORKING WHOLESALE GRID'!EH34-('WORKING WHOLESALE GRID'!EH34*'READ THIS FIRST'!$F$3)</f>
        <v>45.654604666666714</v>
      </c>
      <c r="EK59" s="26">
        <f>'WORKING WHOLESALE GRID'!EI34-('WORKING WHOLESALE GRID'!EI34*'READ THIS FIRST'!$F$3)</f>
        <v>46.044604666666714</v>
      </c>
      <c r="EL59" s="26">
        <f>'WORKING WHOLESALE GRID'!EJ34-('WORKING WHOLESALE GRID'!EJ34*'READ THIS FIRST'!$F$3)</f>
        <v>46.434604666666715</v>
      </c>
      <c r="EM59" s="26">
        <f>'WORKING WHOLESALE GRID'!EK34-('WORKING WHOLESALE GRID'!EK34*'READ THIS FIRST'!$F$3)</f>
        <v>46.824604666666716</v>
      </c>
      <c r="EN59" s="26">
        <f>'WORKING WHOLESALE GRID'!EL34-('WORKING WHOLESALE GRID'!EL34*'READ THIS FIRST'!$F$3)</f>
        <v>47.214604666666716</v>
      </c>
      <c r="EO59" s="26">
        <f>'WORKING WHOLESALE GRID'!EM34-('WORKING WHOLESALE GRID'!EM34*'READ THIS FIRST'!$F$3)</f>
        <v>47.604604666666717</v>
      </c>
      <c r="EP59" s="26">
        <f>'WORKING WHOLESALE GRID'!EN34-('WORKING WHOLESALE GRID'!EN34*'READ THIS FIRST'!$F$3)</f>
        <v>47.994604666666717</v>
      </c>
      <c r="EQ59" s="26">
        <f>'WORKING WHOLESALE GRID'!EO34-('WORKING WHOLESALE GRID'!EO34*'READ THIS FIRST'!$F$3)</f>
        <v>48.384604666666718</v>
      </c>
      <c r="ER59" s="26">
        <f>'WORKING WHOLESALE GRID'!EP34-('WORKING WHOLESALE GRID'!EP34*'READ THIS FIRST'!$F$3)</f>
        <v>48.774604666666718</v>
      </c>
      <c r="ES59" s="26">
        <f>'WORKING WHOLESALE GRID'!EQ34-('WORKING WHOLESALE GRID'!EQ34*'READ THIS FIRST'!$F$3)</f>
        <v>49.164604666666719</v>
      </c>
      <c r="ET59" s="26">
        <f>'WORKING WHOLESALE GRID'!ER34-('WORKING WHOLESALE GRID'!ER34*'READ THIS FIRST'!$F$3)</f>
        <v>49.554604666666719</v>
      </c>
      <c r="EU59" s="26">
        <f>'WORKING WHOLESALE GRID'!ES34-('WORKING WHOLESALE GRID'!ES34*'READ THIS FIRST'!$F$3)</f>
        <v>49.94460466666672</v>
      </c>
      <c r="EV59" s="26">
        <f>'WORKING WHOLESALE GRID'!ET34-('WORKING WHOLESALE GRID'!ET34*'READ THIS FIRST'!$F$3)</f>
        <v>50.334604666666721</v>
      </c>
      <c r="EW59" s="26"/>
    </row>
    <row r="60" spans="2:153" hidden="1" x14ac:dyDescent="0.35">
      <c r="B60" s="61">
        <v>250</v>
      </c>
      <c r="C60" s="436">
        <v>0</v>
      </c>
      <c r="D60" s="26">
        <f>'WORKING WHOLESALE GRID'!B35-('WORKING WHOLESALE GRID'!B35*'READ THIS FIRST'!$F$3)</f>
        <v>2.6399973333333335</v>
      </c>
      <c r="E60" s="26">
        <f>'WORKING WHOLESALE GRID'!C35-('WORKING WHOLESALE GRID'!C35*'READ THIS FIRST'!$F$3)</f>
        <v>2.6399973333333335</v>
      </c>
      <c r="F60" s="26">
        <f>'WORKING WHOLESALE GRID'!D35-('WORKING WHOLESALE GRID'!D35*'READ THIS FIRST'!$F$3)</f>
        <v>2.9069920000000016</v>
      </c>
      <c r="G60" s="26">
        <f>'WORKING WHOLESALE GRID'!E35-('WORKING WHOLESALE GRID'!E35*'READ THIS FIRST'!$F$3)</f>
        <v>3.2118906666666689</v>
      </c>
      <c r="H60" s="26">
        <f>'WORKING WHOLESALE GRID'!F35-('WORKING WHOLESALE GRID'!F35*'READ THIS FIRST'!$F$3)</f>
        <v>3.5167893333333344</v>
      </c>
      <c r="I60" s="26">
        <f>'WORKING WHOLESALE GRID'!G35-('WORKING WHOLESALE GRID'!G35*'READ THIS FIRST'!$F$3)</f>
        <v>3.8216880000000013</v>
      </c>
      <c r="J60" s="26">
        <f>'WORKING WHOLESALE GRID'!H35-('WORKING WHOLESALE GRID'!H35*'READ THIS FIRST'!$F$3)</f>
        <v>4.1644906666666683</v>
      </c>
      <c r="K60" s="26">
        <f>'WORKING WHOLESALE GRID'!I35-('WORKING WHOLESALE GRID'!I35*'READ THIS FIRST'!$F$3)</f>
        <v>4.439066133333335</v>
      </c>
      <c r="L60" s="26">
        <f>'WORKING WHOLESALE GRID'!J35-('WORKING WHOLESALE GRID'!J35*'READ THIS FIRST'!$F$3)</f>
        <v>4.7136416000000017</v>
      </c>
      <c r="M60" s="26">
        <f>'WORKING WHOLESALE GRID'!K35-('WORKING WHOLESALE GRID'!K35*'READ THIS FIRST'!$F$3)</f>
        <v>4.9882170666666692</v>
      </c>
      <c r="N60" s="26">
        <f>'WORKING WHOLESALE GRID'!L35-('WORKING WHOLESALE GRID'!L35*'READ THIS FIRST'!$F$3)</f>
        <v>5.262792533333335</v>
      </c>
      <c r="O60" s="26">
        <f>'WORKING WHOLESALE GRID'!M35-('WORKING WHOLESALE GRID'!M35*'READ THIS FIRST'!$F$3)</f>
        <v>5.5373680000000025</v>
      </c>
      <c r="P60" s="26">
        <f>'WORKING WHOLESALE GRID'!N35-('WORKING WHOLESALE GRID'!N35*'READ THIS FIRST'!$F$3)</f>
        <v>5.8119434666666692</v>
      </c>
      <c r="Q60" s="26">
        <f>'WORKING WHOLESALE GRID'!O35-('WORKING WHOLESALE GRID'!O35*'READ THIS FIRST'!$F$3)</f>
        <v>6.0865189333333376</v>
      </c>
      <c r="R60" s="26">
        <f>'WORKING WHOLESALE GRID'!P35-('WORKING WHOLESALE GRID'!P35*'READ THIS FIRST'!$F$3)</f>
        <v>6.3610944000000043</v>
      </c>
      <c r="S60" s="26">
        <f>'WORKING WHOLESALE GRID'!Q35-('WORKING WHOLESALE GRID'!Q35*'READ THIS FIRST'!$F$3)</f>
        <v>6.6356698666666691</v>
      </c>
      <c r="T60" s="26">
        <f>'WORKING WHOLESALE GRID'!R35-('WORKING WHOLESALE GRID'!R35*'READ THIS FIRST'!$F$3)</f>
        <v>6.9102453333333358</v>
      </c>
      <c r="U60" s="26">
        <f>'WORKING WHOLESALE GRID'!S35-('WORKING WHOLESALE GRID'!S35*'READ THIS FIRST'!$F$3)</f>
        <v>7.1848208000000007</v>
      </c>
      <c r="V60" s="26">
        <f>'WORKING WHOLESALE GRID'!T35-('WORKING WHOLESALE GRID'!T35*'READ THIS FIRST'!$F$3)</f>
        <v>7.4593962666666656</v>
      </c>
      <c r="W60" s="26">
        <f>'WORKING WHOLESALE GRID'!U35-('WORKING WHOLESALE GRID'!U35*'READ THIS FIRST'!$F$3)</f>
        <v>7.7339717333333367</v>
      </c>
      <c r="X60" s="26">
        <f>'WORKING WHOLESALE GRID'!V35-('WORKING WHOLESALE GRID'!V35*'READ THIS FIRST'!$F$3)</f>
        <v>8.0085472000000042</v>
      </c>
      <c r="Y60" s="26">
        <f>'WORKING WHOLESALE GRID'!W35-('WORKING WHOLESALE GRID'!W35*'READ THIS FIRST'!$F$3)</f>
        <v>8.2831226666666673</v>
      </c>
      <c r="Z60" s="26">
        <f>'WORKING WHOLESALE GRID'!X35-('WORKING WHOLESALE GRID'!X35*'READ THIS FIRST'!$F$3)</f>
        <v>8.557698133333334</v>
      </c>
      <c r="AA60" s="26">
        <f>'WORKING WHOLESALE GRID'!Y35-('WORKING WHOLESALE GRID'!Y35*'READ THIS FIRST'!$F$3)</f>
        <v>8.8322736000000006</v>
      </c>
      <c r="AB60" s="26">
        <f>'WORKING WHOLESALE GRID'!Z35-('WORKING WHOLESALE GRID'!Z35*'READ THIS FIRST'!$F$3)</f>
        <v>9.1068490666666655</v>
      </c>
      <c r="AC60" s="26">
        <f>'WORKING WHOLESALE GRID'!AA35-('WORKING WHOLESALE GRID'!AA35*'READ THIS FIRST'!$F$3)</f>
        <v>9.3814245333333339</v>
      </c>
      <c r="AD60" s="26">
        <f>'WORKING WHOLESALE GRID'!AB35-('WORKING WHOLESALE GRID'!AB35*'READ THIS FIRST'!$F$3)</f>
        <v>9.6559999999999988</v>
      </c>
      <c r="AE60" s="26">
        <f>'WORKING WHOLESALE GRID'!AC35-('WORKING WHOLESALE GRID'!AC35*'READ THIS FIRST'!$F$3)</f>
        <v>9.9305754666666672</v>
      </c>
      <c r="AF60" s="26">
        <f>'WORKING WHOLESALE GRID'!AD35-('WORKING WHOLESALE GRID'!AD35*'READ THIS FIRST'!$F$3)</f>
        <v>10.205150933333334</v>
      </c>
      <c r="AG60" s="26">
        <f>'WORKING WHOLESALE GRID'!AE35-('WORKING WHOLESALE GRID'!AE35*'READ THIS FIRST'!$F$3)</f>
        <v>10.479726400000001</v>
      </c>
      <c r="AH60" s="26">
        <f>'WORKING WHOLESALE GRID'!AF35-('WORKING WHOLESALE GRID'!AF35*'READ THIS FIRST'!$F$3)</f>
        <v>10.754301866666664</v>
      </c>
      <c r="AI60" s="26">
        <f>'WORKING WHOLESALE GRID'!AG35-('WORKING WHOLESALE GRID'!AG35*'READ THIS FIRST'!$F$3)</f>
        <v>11.02887733333333</v>
      </c>
      <c r="AJ60" s="26">
        <f>'WORKING WHOLESALE GRID'!AH35-('WORKING WHOLESALE GRID'!AH35*'READ THIS FIRST'!$F$3)</f>
        <v>11.303452799999997</v>
      </c>
      <c r="AK60" s="26">
        <f>'WORKING WHOLESALE GRID'!AI35-('WORKING WHOLESALE GRID'!AI35*'READ THIS FIRST'!$F$3)</f>
        <v>11.578028266666664</v>
      </c>
      <c r="AL60" s="26">
        <f>'WORKING WHOLESALE GRID'!AJ35-('WORKING WHOLESALE GRID'!AJ35*'READ THIS FIRST'!$F$3)</f>
        <v>11.852603733333332</v>
      </c>
      <c r="AM60" s="26">
        <f>'WORKING WHOLESALE GRID'!AK35-('WORKING WHOLESALE GRID'!AK35*'READ THIS FIRST'!$F$3)</f>
        <v>12.127179199999999</v>
      </c>
      <c r="AN60" s="26">
        <f>'WORKING WHOLESALE GRID'!AL35-('WORKING WHOLESALE GRID'!AL35*'READ THIS FIRST'!$F$3)</f>
        <v>12.401754666666662</v>
      </c>
      <c r="AO60" s="26">
        <f>'WORKING WHOLESALE GRID'!AM35-('WORKING WHOLESALE GRID'!AM35*'READ THIS FIRST'!$F$3)</f>
        <v>12.676330133333328</v>
      </c>
      <c r="AP60" s="26">
        <f>'WORKING WHOLESALE GRID'!AN35-('WORKING WHOLESALE GRID'!AN35*'READ THIS FIRST'!$F$3)</f>
        <v>12.950905599999995</v>
      </c>
      <c r="AQ60" s="26">
        <f>'WORKING WHOLESALE GRID'!AO35-('WORKING WHOLESALE GRID'!AO35*'READ THIS FIRST'!$F$3)</f>
        <v>13.771298666666659</v>
      </c>
      <c r="AR60" s="26">
        <f>'WORKING WHOLESALE GRID'!AP35-('WORKING WHOLESALE GRID'!AP35*'READ THIS FIRST'!$F$3)</f>
        <v>14.045874133333328</v>
      </c>
      <c r="AS60" s="26">
        <f>'WORKING WHOLESALE GRID'!AQ35-('WORKING WHOLESALE GRID'!AQ35*'READ THIS FIRST'!$F$3)</f>
        <v>14.320449599999993</v>
      </c>
      <c r="AT60" s="26">
        <f>'WORKING WHOLESALE GRID'!AR35-('WORKING WHOLESALE GRID'!AR35*'READ THIS FIRST'!$F$3)</f>
        <v>14.595025066666661</v>
      </c>
      <c r="AU60" s="26">
        <f>'WORKING WHOLESALE GRID'!AS35-('WORKING WHOLESALE GRID'!AS35*'READ THIS FIRST'!$F$3)</f>
        <v>14.869600533333328</v>
      </c>
      <c r="AV60" s="26">
        <f>'WORKING WHOLESALE GRID'!AT35-('WORKING WHOLESALE GRID'!AT35*'READ THIS FIRST'!$F$3)</f>
        <v>15.144175999999989</v>
      </c>
      <c r="AW60" s="26">
        <f>'WORKING WHOLESALE GRID'!AU35-('WORKING WHOLESALE GRID'!AU35*'READ THIS FIRST'!$F$3)</f>
        <v>15.418751466666658</v>
      </c>
      <c r="AX60" s="26">
        <f>'WORKING WHOLESALE GRID'!AV35-('WORKING WHOLESALE GRID'!AV35*'READ THIS FIRST'!$F$3)</f>
        <v>15.693326933333326</v>
      </c>
      <c r="AY60" s="26">
        <f>'WORKING WHOLESALE GRID'!AW35-('WORKING WHOLESALE GRID'!AW35*'READ THIS FIRST'!$F$3)</f>
        <v>15.422084799999991</v>
      </c>
      <c r="AZ60" s="26">
        <f>'WORKING WHOLESALE GRID'!AX35-('WORKING WHOLESALE GRID'!AX35*'READ THIS FIRST'!$F$3)</f>
        <v>15.696660266666658</v>
      </c>
      <c r="BA60" s="26">
        <f>'WORKING WHOLESALE GRID'!AY35-('WORKING WHOLESALE GRID'!AY35*'READ THIS FIRST'!$F$3)</f>
        <v>15.971235733333323</v>
      </c>
      <c r="BB60" s="26">
        <f>'WORKING WHOLESALE GRID'!AZ35-('WORKING WHOLESALE GRID'!AZ35*'READ THIS FIRST'!$F$3)</f>
        <v>16.245811199999991</v>
      </c>
      <c r="BC60" s="26">
        <f>'WORKING WHOLESALE GRID'!BA35-('WORKING WHOLESALE GRID'!BA35*'READ THIS FIRST'!$F$3)</f>
        <v>16.520386666666656</v>
      </c>
      <c r="BD60" s="26">
        <f>'WORKING WHOLESALE GRID'!BB35-('WORKING WHOLESALE GRID'!BB35*'READ THIS FIRST'!$F$3)</f>
        <v>16.794962133333318</v>
      </c>
      <c r="BE60" s="26">
        <f>'WORKING WHOLESALE GRID'!BC35-('WORKING WHOLESALE GRID'!BC35*'READ THIS FIRST'!$F$3)</f>
        <v>17.06953759999999</v>
      </c>
      <c r="BF60" s="26">
        <f>'WORKING WHOLESALE GRID'!BD35-('WORKING WHOLESALE GRID'!BD35*'READ THIS FIRST'!$F$3)</f>
        <v>17.344113066666651</v>
      </c>
      <c r="BG60" s="26">
        <f>'WORKING WHOLESALE GRID'!BE35-('WORKING WHOLESALE GRID'!BE35*'READ THIS FIRST'!$F$3)</f>
        <v>17.618688533333327</v>
      </c>
      <c r="BH60" s="26">
        <f>'WORKING WHOLESALE GRID'!BF35-('WORKING WHOLESALE GRID'!BF35*'READ THIS FIRST'!$F$3)</f>
        <v>17.893263999999988</v>
      </c>
      <c r="BI60" s="26">
        <f>'WORKING WHOLESALE GRID'!BG35-('WORKING WHOLESALE GRID'!BG35*'READ THIS FIRST'!$F$3)</f>
        <v>18.167839466666653</v>
      </c>
      <c r="BJ60" s="26">
        <f>'WORKING WHOLESALE GRID'!BH35-('WORKING WHOLESALE GRID'!BH35*'READ THIS FIRST'!$F$3)</f>
        <v>18.442414933333318</v>
      </c>
      <c r="BK60" s="26">
        <f>'WORKING WHOLESALE GRID'!BI35-('WORKING WHOLESALE GRID'!BI35*'READ THIS FIRST'!$F$3)</f>
        <v>18.716990399999982</v>
      </c>
      <c r="BL60" s="26">
        <f>'WORKING WHOLESALE GRID'!BJ35-('WORKING WHOLESALE GRID'!BJ35*'READ THIS FIRST'!$F$3)</f>
        <v>18.991565866666654</v>
      </c>
      <c r="BM60" s="26">
        <f>'WORKING WHOLESALE GRID'!BK35-('WORKING WHOLESALE GRID'!BK35*'READ THIS FIRST'!$F$3)</f>
        <v>19.266141333333319</v>
      </c>
      <c r="BN60" s="26">
        <f>'WORKING WHOLESALE GRID'!BL35-('WORKING WHOLESALE GRID'!BL35*'READ THIS FIRST'!$F$3)</f>
        <v>19.540716799999984</v>
      </c>
      <c r="BO60" s="26">
        <f>'WORKING WHOLESALE GRID'!BM35-('WORKING WHOLESALE GRID'!BM35*'READ THIS FIRST'!$F$3)</f>
        <v>19.815292266666656</v>
      </c>
      <c r="BP60" s="26">
        <f>'WORKING WHOLESALE GRID'!BN35-('WORKING WHOLESALE GRID'!BN35*'READ THIS FIRST'!$F$3)</f>
        <v>20.089867733333318</v>
      </c>
      <c r="BQ60" s="26">
        <f>'WORKING WHOLESALE GRID'!BO35-('WORKING WHOLESALE GRID'!BO35*'READ THIS FIRST'!$F$3)</f>
        <v>20.364443199999986</v>
      </c>
      <c r="BR60" s="26">
        <f>'WORKING WHOLESALE GRID'!BP35-('WORKING WHOLESALE GRID'!BP35*'READ THIS FIRST'!$F$3)</f>
        <v>20.639018666666647</v>
      </c>
      <c r="BS60" s="26">
        <f>'WORKING WHOLESALE GRID'!BQ35-('WORKING WHOLESALE GRID'!BQ35*'READ THIS FIRST'!$F$3)</f>
        <v>20.913594133333319</v>
      </c>
      <c r="BT60" s="26">
        <f>'WORKING WHOLESALE GRID'!BR35-('WORKING WHOLESALE GRID'!BR35*'READ THIS FIRST'!$F$3)</f>
        <v>21.188169599999988</v>
      </c>
      <c r="BU60" s="26">
        <f>'WORKING WHOLESALE GRID'!BS35-('WORKING WHOLESALE GRID'!BS35*'READ THIS FIRST'!$F$3)</f>
        <v>21.462745066666656</v>
      </c>
      <c r="BV60" s="26">
        <f>'WORKING WHOLESALE GRID'!BT35-('WORKING WHOLESALE GRID'!BT35*'READ THIS FIRST'!$F$3)</f>
        <v>21.73732053333331</v>
      </c>
      <c r="BW60" s="26">
        <f>'WORKING WHOLESALE GRID'!BU35-('WORKING WHOLESALE GRID'!BU35*'READ THIS FIRST'!$F$3)</f>
        <v>22.011895999999979</v>
      </c>
      <c r="BX60" s="26">
        <f>'WORKING WHOLESALE GRID'!BV35-('WORKING WHOLESALE GRID'!BV35*'READ THIS FIRST'!$F$3)</f>
        <v>22.286471466666654</v>
      </c>
      <c r="BY60" s="26">
        <f>'WORKING WHOLESALE GRID'!BW35-('WORKING WHOLESALE GRID'!BW35*'READ THIS FIRST'!$F$3)</f>
        <v>22.561046933333312</v>
      </c>
      <c r="BZ60" s="26">
        <f>'WORKING WHOLESALE GRID'!BX35-('WORKING WHOLESALE GRID'!BX35*'READ THIS FIRST'!$F$3)</f>
        <v>22.835622399999981</v>
      </c>
      <c r="CA60" s="26">
        <f>'WORKING WHOLESALE GRID'!BY35-('WORKING WHOLESALE GRID'!BY35*'READ THIS FIRST'!$F$3)</f>
        <v>23.110197866666645</v>
      </c>
      <c r="CB60" s="26">
        <f>'WORKING WHOLESALE GRID'!BZ35-('WORKING WHOLESALE GRID'!BZ35*'READ THIS FIRST'!$F$3)</f>
        <v>23.384773333333314</v>
      </c>
      <c r="CC60" s="26">
        <f>'WORKING WHOLESALE GRID'!CA35-('WORKING WHOLESALE GRID'!CA35*'READ THIS FIRST'!$F$3)</f>
        <v>23.659348799999982</v>
      </c>
      <c r="CD60" s="26">
        <f>'WORKING WHOLESALE GRID'!CB35-('WORKING WHOLESALE GRID'!CB35*'READ THIS FIRST'!$F$3)</f>
        <v>23.933924266666651</v>
      </c>
      <c r="CE60" s="26">
        <f>'WORKING WHOLESALE GRID'!CC35-('WORKING WHOLESALE GRID'!CC35*'READ THIS FIRST'!$F$3)</f>
        <v>24.208499733333312</v>
      </c>
      <c r="CF60" s="26">
        <f>'WORKING WHOLESALE GRID'!CD35-('WORKING WHOLESALE GRID'!CD35*'READ THIS FIRST'!$F$3)</f>
        <v>24.483075199999973</v>
      </c>
      <c r="CG60" s="26">
        <f>'WORKING WHOLESALE GRID'!CE35-('WORKING WHOLESALE GRID'!CE35*'READ THIS FIRST'!$F$3)</f>
        <v>24.757650666666649</v>
      </c>
      <c r="CH60" s="26">
        <f>'WORKING WHOLESALE GRID'!CF35-('WORKING WHOLESALE GRID'!CF35*'READ THIS FIRST'!$F$3)</f>
        <v>25.032226133333317</v>
      </c>
      <c r="CI60" s="26">
        <f>'WORKING WHOLESALE GRID'!CG35-('WORKING WHOLESALE GRID'!CG35*'READ THIS FIRST'!$F$3)</f>
        <v>25.306801599999986</v>
      </c>
      <c r="CJ60" s="26">
        <f>'WORKING WHOLESALE GRID'!CH35-('WORKING WHOLESALE GRID'!CH35*'READ THIS FIRST'!$F$3)</f>
        <v>25.581377066666647</v>
      </c>
      <c r="CK60" s="26">
        <f>'WORKING WHOLESALE GRID'!CI35-('WORKING WHOLESALE GRID'!CI35*'READ THIS FIRST'!$F$3)</f>
        <v>25.855952533333308</v>
      </c>
      <c r="CL60" s="26">
        <f>'WORKING WHOLESALE GRID'!CJ35-('WORKING WHOLESALE GRID'!CJ35*'READ THIS FIRST'!$F$3)</f>
        <v>26.130527999999977</v>
      </c>
      <c r="CM60" s="26">
        <f>'WORKING WHOLESALE GRID'!CK35-('WORKING WHOLESALE GRID'!CK35*'READ THIS FIRST'!$F$3)</f>
        <v>26.405103466666645</v>
      </c>
      <c r="CN60" s="26">
        <f>'WORKING WHOLESALE GRID'!CL35-('WORKING WHOLESALE GRID'!CL35*'READ THIS FIRST'!$F$3)</f>
        <v>26.67967893333331</v>
      </c>
      <c r="CO60" s="26">
        <f>'WORKING WHOLESALE GRID'!CM35-('WORKING WHOLESALE GRID'!CM35*'READ THIS FIRST'!$F$3)</f>
        <v>26.954254399999968</v>
      </c>
      <c r="CP60" s="26">
        <f>'WORKING WHOLESALE GRID'!CN35-('WORKING WHOLESALE GRID'!CN35*'READ THIS FIRST'!$F$3)</f>
        <v>27.228829866666644</v>
      </c>
      <c r="CQ60" s="26">
        <f>'WORKING WHOLESALE GRID'!CO35-('WORKING WHOLESALE GRID'!CO35*'READ THIS FIRST'!$F$3)</f>
        <v>27.503405333333315</v>
      </c>
      <c r="CR60" s="26">
        <f>'WORKING WHOLESALE GRID'!CP35-('WORKING WHOLESALE GRID'!CP35*'READ THIS FIRST'!$F$3)</f>
        <v>27.77798079999998</v>
      </c>
      <c r="CS60" s="26">
        <f>'WORKING WHOLESALE GRID'!CQ35-('WORKING WHOLESALE GRID'!CQ35*'READ THIS FIRST'!$F$3)</f>
        <v>28.052556266666642</v>
      </c>
      <c r="CT60" s="26">
        <f>'WORKING WHOLESALE GRID'!CR35-('WORKING WHOLESALE GRID'!CR35*'READ THIS FIRST'!$F$3)</f>
        <v>28.327131733333303</v>
      </c>
      <c r="CU60" s="26">
        <f>'WORKING WHOLESALE GRID'!CS35-('WORKING WHOLESALE GRID'!CS35*'READ THIS FIRST'!$F$3)</f>
        <v>28.601707199999971</v>
      </c>
      <c r="CV60" s="26">
        <f>'WORKING WHOLESALE GRID'!CT35-('WORKING WHOLESALE GRID'!CT35*'READ THIS FIRST'!$F$3)</f>
        <v>28.87628266666664</v>
      </c>
      <c r="CW60" s="26">
        <f>'WORKING WHOLESALE GRID'!CU35-('WORKING WHOLESALE GRID'!CU35*'READ THIS FIRST'!$F$3)</f>
        <v>29.150858133333305</v>
      </c>
      <c r="CX60" s="26">
        <f>'WORKING WHOLESALE GRID'!CV35-('WORKING WHOLESALE GRID'!CV35*'READ THIS FIRST'!$F$3)</f>
        <v>29.425433599999977</v>
      </c>
      <c r="CY60" s="26">
        <f>'WORKING WHOLESALE GRID'!CW35-('WORKING WHOLESALE GRID'!CW35*'READ THIS FIRST'!$F$3)</f>
        <v>29.805433599999976</v>
      </c>
      <c r="CZ60" s="26">
        <f>'WORKING WHOLESALE GRID'!CX35-('WORKING WHOLESALE GRID'!CX35*'READ THIS FIRST'!$F$3)</f>
        <v>30.185433599999975</v>
      </c>
      <c r="DA60" s="26">
        <f>'WORKING WHOLESALE GRID'!CY35-('WORKING WHOLESALE GRID'!CY35*'READ THIS FIRST'!$F$3)</f>
        <v>30.565433599999974</v>
      </c>
      <c r="DB60" s="26">
        <f>'WORKING WHOLESALE GRID'!CZ35-('WORKING WHOLESALE GRID'!CZ35*'READ THIS FIRST'!$F$3)</f>
        <v>30.945433599999973</v>
      </c>
      <c r="DC60" s="26">
        <f>'WORKING WHOLESALE GRID'!DA35-('WORKING WHOLESALE GRID'!DA35*'READ THIS FIRST'!$F$3)</f>
        <v>31.325433599999972</v>
      </c>
      <c r="DD60" s="26">
        <f>'WORKING WHOLESALE GRID'!DB35-('WORKING WHOLESALE GRID'!DB35*'READ THIS FIRST'!$F$3)</f>
        <v>31.705433599999971</v>
      </c>
      <c r="DE60" s="26">
        <f>'WORKING WHOLESALE GRID'!DC35-('WORKING WHOLESALE GRID'!DC35*'READ THIS FIRST'!$F$3)</f>
        <v>32.085433599999973</v>
      </c>
      <c r="DF60" s="26">
        <f>'WORKING WHOLESALE GRID'!DD35-('WORKING WHOLESALE GRID'!DD35*'READ THIS FIRST'!$F$3)</f>
        <v>32.465433599999976</v>
      </c>
      <c r="DG60" s="26">
        <f>'WORKING WHOLESALE GRID'!DE35-('WORKING WHOLESALE GRID'!DE35*'READ THIS FIRST'!$F$3)</f>
        <v>32.845433599999978</v>
      </c>
      <c r="DH60" s="26">
        <f>'WORKING WHOLESALE GRID'!DF35-('WORKING WHOLESALE GRID'!DF35*'READ THIS FIRST'!$F$3)</f>
        <v>33.225433599999988</v>
      </c>
      <c r="DI60" s="26">
        <f>'WORKING WHOLESALE GRID'!DG35-('WORKING WHOLESALE GRID'!DG35*'READ THIS FIRST'!$F$3)</f>
        <v>45.854513230769193</v>
      </c>
      <c r="DJ60" s="26">
        <f>'WORKING WHOLESALE GRID'!DH35-('WORKING WHOLESALE GRID'!DH35*'READ THIS FIRST'!$F$3)</f>
        <v>46.439128615384575</v>
      </c>
      <c r="DK60" s="26">
        <f>'WORKING WHOLESALE GRID'!DI35-('WORKING WHOLESALE GRID'!DI35*'READ THIS FIRST'!$F$3)</f>
        <v>47.023743999999951</v>
      </c>
      <c r="DL60" s="26">
        <f>'WORKING WHOLESALE GRID'!DJ35-('WORKING WHOLESALE GRID'!DJ35*'READ THIS FIRST'!$F$3)</f>
        <v>47.608359384615341</v>
      </c>
      <c r="DM60" s="26">
        <f>'WORKING WHOLESALE GRID'!DK35-('WORKING WHOLESALE GRID'!DK35*'READ THIS FIRST'!$F$3)</f>
        <v>48.192974769230716</v>
      </c>
      <c r="DN60" s="26">
        <f>'WORKING WHOLESALE GRID'!DL35-('WORKING WHOLESALE GRID'!DL35*'READ THIS FIRST'!$F$3)</f>
        <v>48.777590153846106</v>
      </c>
      <c r="DO60" s="26">
        <f>'WORKING WHOLESALE GRID'!DM35-('WORKING WHOLESALE GRID'!DM35*'READ THIS FIRST'!$F$3)</f>
        <v>49.362205538461495</v>
      </c>
      <c r="DP60" s="26">
        <f>'WORKING WHOLESALE GRID'!DN35-('WORKING WHOLESALE GRID'!DN35*'READ THIS FIRST'!$F$3)</f>
        <v>49.946820923076885</v>
      </c>
      <c r="DQ60" s="26">
        <f>'WORKING WHOLESALE GRID'!DO35-('WORKING WHOLESALE GRID'!DO35*'READ THIS FIRST'!$F$3)</f>
        <v>50.531436307692275</v>
      </c>
      <c r="DR60" s="26">
        <f>'WORKING WHOLESALE GRID'!DP35-('WORKING WHOLESALE GRID'!DP35*'READ THIS FIRST'!$F$3)</f>
        <v>51.116051692307664</v>
      </c>
      <c r="DS60" s="26">
        <f>'WORKING WHOLESALE GRID'!DQ35-('WORKING WHOLESALE GRID'!DQ35*'READ THIS FIRST'!$F$3)</f>
        <v>37.405433600000009</v>
      </c>
      <c r="DT60" s="26">
        <f>'WORKING WHOLESALE GRID'!DR35-('WORKING WHOLESALE GRID'!DR35*'READ THIS FIRST'!$F$3)</f>
        <v>37.785433600000012</v>
      </c>
      <c r="DU60" s="26">
        <f>'WORKING WHOLESALE GRID'!DS35-('WORKING WHOLESALE GRID'!DS35*'READ THIS FIRST'!$F$3)</f>
        <v>38.165433600000014</v>
      </c>
      <c r="DV60" s="26">
        <f>'WORKING WHOLESALE GRID'!DT35-('WORKING WHOLESALE GRID'!DT35*'READ THIS FIRST'!$F$3)</f>
        <v>38.54543360000001</v>
      </c>
      <c r="DW60" s="26">
        <f>'WORKING WHOLESALE GRID'!DU35-('WORKING WHOLESALE GRID'!DU35*'READ THIS FIRST'!$F$3)</f>
        <v>38.925433600000019</v>
      </c>
      <c r="DX60" s="26">
        <f>'WORKING WHOLESALE GRID'!DV35-('WORKING WHOLESALE GRID'!DV35*'READ THIS FIRST'!$F$3)</f>
        <v>39.305433600000022</v>
      </c>
      <c r="DY60" s="26">
        <f>'WORKING WHOLESALE GRID'!DW35-('WORKING WHOLESALE GRID'!DW35*'READ THIS FIRST'!$F$3)</f>
        <v>39.685433600000025</v>
      </c>
      <c r="DZ60" s="26">
        <f>'WORKING WHOLESALE GRID'!DX35-('WORKING WHOLESALE GRID'!DX35*'READ THIS FIRST'!$F$3)</f>
        <v>40.065433600000027</v>
      </c>
      <c r="EA60" s="26">
        <f>'WORKING WHOLESALE GRID'!DY35-('WORKING WHOLESALE GRID'!DY35*'READ THIS FIRST'!$F$3)</f>
        <v>40.44543360000003</v>
      </c>
      <c r="EB60" s="26">
        <f>'WORKING WHOLESALE GRID'!DZ35-('WORKING WHOLESALE GRID'!DZ35*'READ THIS FIRST'!$F$3)</f>
        <v>40.825433600000025</v>
      </c>
      <c r="EC60" s="26">
        <f>'WORKING WHOLESALE GRID'!EA35-('WORKING WHOLESALE GRID'!EA35*'READ THIS FIRST'!$F$3)</f>
        <v>41.205433600000035</v>
      </c>
      <c r="ED60" s="26">
        <f>'WORKING WHOLESALE GRID'!EB35-('WORKING WHOLESALE GRID'!EB35*'READ THIS FIRST'!$F$3)</f>
        <v>41.585433600000037</v>
      </c>
      <c r="EE60" s="26">
        <f>'WORKING WHOLESALE GRID'!EC35-('WORKING WHOLESALE GRID'!EC35*'READ THIS FIRST'!$F$3)</f>
        <v>41.96543360000004</v>
      </c>
      <c r="EF60" s="26">
        <f>'WORKING WHOLESALE GRID'!ED35-('WORKING WHOLESALE GRID'!ED35*'READ THIS FIRST'!$F$3)</f>
        <v>42.345433600000042</v>
      </c>
      <c r="EG60" s="26">
        <f>'WORKING WHOLESALE GRID'!EE35-('WORKING WHOLESALE GRID'!EE35*'READ THIS FIRST'!$F$3)</f>
        <v>42.725433600000045</v>
      </c>
      <c r="EH60" s="26">
        <f>'WORKING WHOLESALE GRID'!EF35-('WORKING WHOLESALE GRID'!EF35*'READ THIS FIRST'!$F$3)</f>
        <v>43.105433600000055</v>
      </c>
      <c r="EI60" s="26">
        <f>'WORKING WHOLESALE GRID'!EG35-('WORKING WHOLESALE GRID'!EG35*'READ THIS FIRST'!$F$3)</f>
        <v>43.48543360000005</v>
      </c>
      <c r="EJ60" s="26">
        <f>'WORKING WHOLESALE GRID'!EH35-('WORKING WHOLESALE GRID'!EH35*'READ THIS FIRST'!$F$3)</f>
        <v>43.86543360000006</v>
      </c>
      <c r="EK60" s="26">
        <f>'WORKING WHOLESALE GRID'!EI35-('WORKING WHOLESALE GRID'!EI35*'READ THIS FIRST'!$F$3)</f>
        <v>44.245433600000055</v>
      </c>
      <c r="EL60" s="26">
        <f>'WORKING WHOLESALE GRID'!EJ35-('WORKING WHOLESALE GRID'!EJ35*'READ THIS FIRST'!$F$3)</f>
        <v>44.625433600000051</v>
      </c>
      <c r="EM60" s="26">
        <f>'WORKING WHOLESALE GRID'!EK35-('WORKING WHOLESALE GRID'!EK35*'READ THIS FIRST'!$F$3)</f>
        <v>45.00543360000006</v>
      </c>
      <c r="EN60" s="26">
        <f>'WORKING WHOLESALE GRID'!EL35-('WORKING WHOLESALE GRID'!EL35*'READ THIS FIRST'!$F$3)</f>
        <v>45.385433600000056</v>
      </c>
      <c r="EO60" s="26">
        <f>'WORKING WHOLESALE GRID'!EM35-('WORKING WHOLESALE GRID'!EM35*'READ THIS FIRST'!$F$3)</f>
        <v>45.765433600000065</v>
      </c>
      <c r="EP60" s="26">
        <f>'WORKING WHOLESALE GRID'!EN35-('WORKING WHOLESALE GRID'!EN35*'READ THIS FIRST'!$F$3)</f>
        <v>46.145433600000068</v>
      </c>
      <c r="EQ60" s="26">
        <f>'WORKING WHOLESALE GRID'!EO35-('WORKING WHOLESALE GRID'!EO35*'READ THIS FIRST'!$F$3)</f>
        <v>46.525433600000071</v>
      </c>
      <c r="ER60" s="26">
        <f>'WORKING WHOLESALE GRID'!EP35-('WORKING WHOLESALE GRID'!EP35*'READ THIS FIRST'!$F$3)</f>
        <v>46.905433600000073</v>
      </c>
      <c r="ES60" s="26">
        <f>'WORKING WHOLESALE GRID'!EQ35-('WORKING WHOLESALE GRID'!EQ35*'READ THIS FIRST'!$F$3)</f>
        <v>47.285433600000076</v>
      </c>
      <c r="ET60" s="26">
        <f>'WORKING WHOLESALE GRID'!ER35-('WORKING WHOLESALE GRID'!ER35*'READ THIS FIRST'!$F$3)</f>
        <v>47.665433600000078</v>
      </c>
      <c r="EU60" s="26">
        <f>'WORKING WHOLESALE GRID'!ES35-('WORKING WHOLESALE GRID'!ES35*'READ THIS FIRST'!$F$3)</f>
        <v>48.045433600000081</v>
      </c>
      <c r="EV60" s="26">
        <f>'WORKING WHOLESALE GRID'!ET35-('WORKING WHOLESALE GRID'!ET35*'READ THIS FIRST'!$F$3)</f>
        <v>48.42543360000009</v>
      </c>
      <c r="EW60" s="26"/>
    </row>
    <row r="61" spans="2:153" hidden="1" x14ac:dyDescent="0.35">
      <c r="B61" s="61">
        <v>500</v>
      </c>
      <c r="C61" s="436">
        <v>0</v>
      </c>
      <c r="D61" s="26">
        <f>'WORKING WHOLESALE GRID'!B36-('WORKING WHOLESALE GRID'!B36*'READ THIS FIRST'!$F$3)</f>
        <v>2.3226907666666667</v>
      </c>
      <c r="E61" s="26">
        <f>'WORKING WHOLESALE GRID'!C36-('WORKING WHOLESALE GRID'!C36*'READ THIS FIRST'!$F$3)</f>
        <v>2.3226907666666667</v>
      </c>
      <c r="F61" s="26">
        <f>'WORKING WHOLESALE GRID'!D36-('WORKING WHOLESALE GRID'!D36*'READ THIS FIRST'!$F$3)</f>
        <v>2.5348901733333338</v>
      </c>
      <c r="G61" s="26">
        <f>'WORKING WHOLESALE GRID'!E36-('WORKING WHOLESALE GRID'!E36*'READ THIS FIRST'!$F$3)</f>
        <v>2.8236469399999997</v>
      </c>
      <c r="H61" s="26">
        <f>'WORKING WHOLESALE GRID'!F36-('WORKING WHOLESALE GRID'!F36*'READ THIS FIRST'!$F$3)</f>
        <v>3.1315430466666676</v>
      </c>
      <c r="I61" s="26">
        <f>'WORKING WHOLESALE GRID'!G36-('WORKING WHOLESALE GRID'!G36*'READ THIS FIRST'!$F$3)</f>
        <v>3.4394391533333342</v>
      </c>
      <c r="J61" s="26">
        <f>'WORKING WHOLESALE GRID'!H36-('WORKING WHOLESALE GRID'!H36*'READ THIS FIRST'!$F$3)</f>
        <v>3.7281959200000001</v>
      </c>
      <c r="K61" s="26">
        <f>'WORKING WHOLESALE GRID'!I36-('WORKING WHOLESALE GRID'!I36*'READ THIS FIRST'!$F$3)</f>
        <v>3.9901576106666661</v>
      </c>
      <c r="L61" s="26">
        <f>'WORKING WHOLESALE GRID'!J36-('WORKING WHOLESALE GRID'!J36*'READ THIS FIRST'!$F$3)</f>
        <v>4.2521193013333347</v>
      </c>
      <c r="M61" s="26">
        <f>'WORKING WHOLESALE GRID'!K36-('WORKING WHOLESALE GRID'!K36*'READ THIS FIRST'!$F$3)</f>
        <v>4.5140809920000002</v>
      </c>
      <c r="N61" s="26">
        <f>'WORKING WHOLESALE GRID'!L36-('WORKING WHOLESALE GRID'!L36*'READ THIS FIRST'!$F$3)</f>
        <v>4.7760426826666675</v>
      </c>
      <c r="O61" s="26">
        <f>'WORKING WHOLESALE GRID'!M36-('WORKING WHOLESALE GRID'!M36*'READ THIS FIRST'!$F$3)</f>
        <v>5.0380043733333322</v>
      </c>
      <c r="P61" s="26">
        <f>'WORKING WHOLESALE GRID'!N36-('WORKING WHOLESALE GRID'!N36*'READ THIS FIRST'!$F$3)</f>
        <v>5.2999660639999977</v>
      </c>
      <c r="Q61" s="26">
        <f>'WORKING WHOLESALE GRID'!O36-('WORKING WHOLESALE GRID'!O36*'READ THIS FIRST'!$F$3)</f>
        <v>5.5619277546666659</v>
      </c>
      <c r="R61" s="26">
        <f>'WORKING WHOLESALE GRID'!P36-('WORKING WHOLESALE GRID'!P36*'READ THIS FIRST'!$F$3)</f>
        <v>5.8238894453333323</v>
      </c>
      <c r="S61" s="26">
        <f>'WORKING WHOLESALE GRID'!Q36-('WORKING WHOLESALE GRID'!Q36*'READ THIS FIRST'!$F$3)</f>
        <v>6.0858511359999987</v>
      </c>
      <c r="T61" s="26">
        <f>'WORKING WHOLESALE GRID'!R36-('WORKING WHOLESALE GRID'!R36*'READ THIS FIRST'!$F$3)</f>
        <v>6.3478128266666651</v>
      </c>
      <c r="U61" s="26">
        <f>'WORKING WHOLESALE GRID'!S36-('WORKING WHOLESALE GRID'!S36*'READ THIS FIRST'!$F$3)</f>
        <v>6.6097745173333315</v>
      </c>
      <c r="V61" s="26">
        <f>'WORKING WHOLESALE GRID'!T36-('WORKING WHOLESALE GRID'!T36*'READ THIS FIRST'!$F$3)</f>
        <v>6.8717362080000006</v>
      </c>
      <c r="W61" s="26">
        <f>'WORKING WHOLESALE GRID'!U36-('WORKING WHOLESALE GRID'!U36*'READ THIS FIRST'!$F$3)</f>
        <v>7.1336978986666661</v>
      </c>
      <c r="X61" s="26">
        <f>'WORKING WHOLESALE GRID'!V36-('WORKING WHOLESALE GRID'!V36*'READ THIS FIRST'!$F$3)</f>
        <v>7.3956595893333343</v>
      </c>
      <c r="Y61" s="26">
        <f>'WORKING WHOLESALE GRID'!W36-('WORKING WHOLESALE GRID'!W36*'READ THIS FIRST'!$F$3)</f>
        <v>7.6576212799999999</v>
      </c>
      <c r="Z61" s="26">
        <f>'WORKING WHOLESALE GRID'!X36-('WORKING WHOLESALE GRID'!X36*'READ THIS FIRST'!$F$3)</f>
        <v>7.9195829706666663</v>
      </c>
      <c r="AA61" s="26">
        <f>'WORKING WHOLESALE GRID'!Y36-('WORKING WHOLESALE GRID'!Y36*'READ THIS FIRST'!$F$3)</f>
        <v>8.1815446613333336</v>
      </c>
      <c r="AB61" s="26">
        <f>'WORKING WHOLESALE GRID'!Z36-('WORKING WHOLESALE GRID'!Z36*'READ THIS FIRST'!$F$3)</f>
        <v>8.443506352</v>
      </c>
      <c r="AC61" s="26">
        <f>'WORKING WHOLESALE GRID'!AA36-('WORKING WHOLESALE GRID'!AA36*'READ THIS FIRST'!$F$3)</f>
        <v>8.7054680426666629</v>
      </c>
      <c r="AD61" s="26">
        <f>'WORKING WHOLESALE GRID'!AB36-('WORKING WHOLESALE GRID'!AB36*'READ THIS FIRST'!$F$3)</f>
        <v>8.9674297333333328</v>
      </c>
      <c r="AE61" s="26">
        <f>'WORKING WHOLESALE GRID'!AC36-('WORKING WHOLESALE GRID'!AC36*'READ THIS FIRST'!$F$3)</f>
        <v>9.2293914239999992</v>
      </c>
      <c r="AF61" s="26">
        <f>'WORKING WHOLESALE GRID'!AD36-('WORKING WHOLESALE GRID'!AD36*'READ THIS FIRST'!$F$3)</f>
        <v>9.4913531146666656</v>
      </c>
      <c r="AG61" s="26">
        <f>'WORKING WHOLESALE GRID'!AE36-('WORKING WHOLESALE GRID'!AE36*'READ THIS FIRST'!$F$3)</f>
        <v>9.7533148053333321</v>
      </c>
      <c r="AH61" s="26">
        <f>'WORKING WHOLESALE GRID'!AF36-('WORKING WHOLESALE GRID'!AF36*'READ THIS FIRST'!$F$3)</f>
        <v>10.015276495999998</v>
      </c>
      <c r="AI61" s="26">
        <f>'WORKING WHOLESALE GRID'!AG36-('WORKING WHOLESALE GRID'!AG36*'READ THIS FIRST'!$F$3)</f>
        <v>10.277238186666665</v>
      </c>
      <c r="AJ61" s="26">
        <f>'WORKING WHOLESALE GRID'!AH36-('WORKING WHOLESALE GRID'!AH36*'READ THIS FIRST'!$F$3)</f>
        <v>10.539199877333331</v>
      </c>
      <c r="AK61" s="26">
        <f>'WORKING WHOLESALE GRID'!AI36-('WORKING WHOLESALE GRID'!AI36*'READ THIS FIRST'!$F$3)</f>
        <v>10.801161567999998</v>
      </c>
      <c r="AL61" s="26">
        <f>'WORKING WHOLESALE GRID'!AJ36-('WORKING WHOLESALE GRID'!AJ36*'READ THIS FIRST'!$F$3)</f>
        <v>11.063123258666666</v>
      </c>
      <c r="AM61" s="26">
        <f>'WORKING WHOLESALE GRID'!AK36-('WORKING WHOLESALE GRID'!AK36*'READ THIS FIRST'!$F$3)</f>
        <v>11.325084949333331</v>
      </c>
      <c r="AN61" s="26">
        <f>'WORKING WHOLESALE GRID'!AL36-('WORKING WHOLESALE GRID'!AL36*'READ THIS FIRST'!$F$3)</f>
        <v>11.587046640000004</v>
      </c>
      <c r="AO61" s="26">
        <f>'WORKING WHOLESALE GRID'!AM36-('WORKING WHOLESALE GRID'!AM36*'READ THIS FIRST'!$F$3)</f>
        <v>11.849008330666663</v>
      </c>
      <c r="AP61" s="26">
        <f>'WORKING WHOLESALE GRID'!AN36-('WORKING WHOLESALE GRID'!AN36*'READ THIS FIRST'!$F$3)</f>
        <v>12.110970021333337</v>
      </c>
      <c r="AQ61" s="26">
        <f>'WORKING WHOLESALE GRID'!AO36-('WORKING WHOLESALE GRID'!AO36*'READ THIS FIRST'!$F$3)</f>
        <v>12.893521760000002</v>
      </c>
      <c r="AR61" s="26">
        <f>'WORKING WHOLESALE GRID'!AP36-('WORKING WHOLESALE GRID'!AP36*'READ THIS FIRST'!$F$3)</f>
        <v>13.155483450666669</v>
      </c>
      <c r="AS61" s="26">
        <f>'WORKING WHOLESALE GRID'!AQ36-('WORKING WHOLESALE GRID'!AQ36*'READ THIS FIRST'!$F$3)</f>
        <v>13.417445141333332</v>
      </c>
      <c r="AT61" s="26">
        <f>'WORKING WHOLESALE GRID'!AR36-('WORKING WHOLESALE GRID'!AR36*'READ THIS FIRST'!$F$3)</f>
        <v>13.679406831999998</v>
      </c>
      <c r="AU61" s="26">
        <f>'WORKING WHOLESALE GRID'!AS36-('WORKING WHOLESALE GRID'!AS36*'READ THIS FIRST'!$F$3)</f>
        <v>13.941368522666666</v>
      </c>
      <c r="AV61" s="26">
        <f>'WORKING WHOLESALE GRID'!AT36-('WORKING WHOLESALE GRID'!AT36*'READ THIS FIRST'!$F$3)</f>
        <v>14.203330213333331</v>
      </c>
      <c r="AW61" s="26">
        <f>'WORKING WHOLESALE GRID'!AU36-('WORKING WHOLESALE GRID'!AU36*'READ THIS FIRST'!$F$3)</f>
        <v>14.465291903999999</v>
      </c>
      <c r="AX61" s="26">
        <f>'WORKING WHOLESALE GRID'!AV36-('WORKING WHOLESALE GRID'!AV36*'READ THIS FIRST'!$F$3)</f>
        <v>14.727253594666664</v>
      </c>
      <c r="AY61" s="26">
        <f>'WORKING WHOLESALE GRID'!AW36-('WORKING WHOLESALE GRID'!AW36*'READ THIS FIRST'!$F$3)</f>
        <v>14.468625237333331</v>
      </c>
      <c r="AZ61" s="26">
        <f>'WORKING WHOLESALE GRID'!AX36-('WORKING WHOLESALE GRID'!AX36*'READ THIS FIRST'!$F$3)</f>
        <v>14.730586928000001</v>
      </c>
      <c r="BA61" s="26">
        <f>'WORKING WHOLESALE GRID'!AY36-('WORKING WHOLESALE GRID'!AY36*'READ THIS FIRST'!$F$3)</f>
        <v>14.992548618666662</v>
      </c>
      <c r="BB61" s="26">
        <f>'WORKING WHOLESALE GRID'!AZ36-('WORKING WHOLESALE GRID'!AZ36*'READ THIS FIRST'!$F$3)</f>
        <v>15.254510309333332</v>
      </c>
      <c r="BC61" s="26">
        <f>'WORKING WHOLESALE GRID'!BA36-('WORKING WHOLESALE GRID'!BA36*'READ THIS FIRST'!$F$3)</f>
        <v>15.516472000000002</v>
      </c>
      <c r="BD61" s="26">
        <f>'WORKING WHOLESALE GRID'!BB36-('WORKING WHOLESALE GRID'!BB36*'READ THIS FIRST'!$F$3)</f>
        <v>15.778433690666665</v>
      </c>
      <c r="BE61" s="26">
        <f>'WORKING WHOLESALE GRID'!BC36-('WORKING WHOLESALE GRID'!BC36*'READ THIS FIRST'!$F$3)</f>
        <v>16.040395381333333</v>
      </c>
      <c r="BF61" s="26">
        <f>'WORKING WHOLESALE GRID'!BD36-('WORKING WHOLESALE GRID'!BD36*'READ THIS FIRST'!$F$3)</f>
        <v>16.302357071999996</v>
      </c>
      <c r="BG61" s="26">
        <f>'WORKING WHOLESALE GRID'!BE36-('WORKING WHOLESALE GRID'!BE36*'READ THIS FIRST'!$F$3)</f>
        <v>16.564318762666662</v>
      </c>
      <c r="BH61" s="26">
        <f>'WORKING WHOLESALE GRID'!BF36-('WORKING WHOLESALE GRID'!BF36*'READ THIS FIRST'!$F$3)</f>
        <v>16.826280453333329</v>
      </c>
      <c r="BI61" s="26">
        <f>'WORKING WHOLESALE GRID'!BG36-('WORKING WHOLESALE GRID'!BG36*'READ THIS FIRST'!$F$3)</f>
        <v>17.088242143999992</v>
      </c>
      <c r="BJ61" s="26">
        <f>'WORKING WHOLESALE GRID'!BH36-('WORKING WHOLESALE GRID'!BH36*'READ THIS FIRST'!$F$3)</f>
        <v>17.350203834666672</v>
      </c>
      <c r="BK61" s="26">
        <f>'WORKING WHOLESALE GRID'!BI36-('WORKING WHOLESALE GRID'!BI36*'READ THIS FIRST'!$F$3)</f>
        <v>17.612165525333332</v>
      </c>
      <c r="BL61" s="26">
        <f>'WORKING WHOLESALE GRID'!BJ36-('WORKING WHOLESALE GRID'!BJ36*'READ THIS FIRST'!$F$3)</f>
        <v>17.874127215999998</v>
      </c>
      <c r="BM61" s="26">
        <f>'WORKING WHOLESALE GRID'!BK36-('WORKING WHOLESALE GRID'!BK36*'READ THIS FIRST'!$F$3)</f>
        <v>18.136088906666668</v>
      </c>
      <c r="BN61" s="26">
        <f>'WORKING WHOLESALE GRID'!BL36-('WORKING WHOLESALE GRID'!BL36*'READ THIS FIRST'!$F$3)</f>
        <v>18.398050597333334</v>
      </c>
      <c r="BO61" s="26">
        <f>'WORKING WHOLESALE GRID'!BM36-('WORKING WHOLESALE GRID'!BM36*'READ THIS FIRST'!$F$3)</f>
        <v>18.660012287999997</v>
      </c>
      <c r="BP61" s="26">
        <f>'WORKING WHOLESALE GRID'!BN36-('WORKING WHOLESALE GRID'!BN36*'READ THIS FIRST'!$F$3)</f>
        <v>18.921973978666667</v>
      </c>
      <c r="BQ61" s="26">
        <f>'WORKING WHOLESALE GRID'!BO36-('WORKING WHOLESALE GRID'!BO36*'READ THIS FIRST'!$F$3)</f>
        <v>19.18393566933333</v>
      </c>
      <c r="BR61" s="26">
        <f>'WORKING WHOLESALE GRID'!BP36-('WORKING WHOLESALE GRID'!BP36*'READ THIS FIRST'!$F$3)</f>
        <v>19.44589736</v>
      </c>
      <c r="BS61" s="26">
        <f>'WORKING WHOLESALE GRID'!BQ36-('WORKING WHOLESALE GRID'!BQ36*'READ THIS FIRST'!$F$3)</f>
        <v>19.707859050666666</v>
      </c>
      <c r="BT61" s="26">
        <f>'WORKING WHOLESALE GRID'!BR36-('WORKING WHOLESALE GRID'!BR36*'READ THIS FIRST'!$F$3)</f>
        <v>19.969820741333333</v>
      </c>
      <c r="BU61" s="26">
        <f>'WORKING WHOLESALE GRID'!BS36-('WORKING WHOLESALE GRID'!BS36*'READ THIS FIRST'!$F$3)</f>
        <v>20.231782432000003</v>
      </c>
      <c r="BV61" s="26">
        <f>'WORKING WHOLESALE GRID'!BT36-('WORKING WHOLESALE GRID'!BT36*'READ THIS FIRST'!$F$3)</f>
        <v>20.493744122666662</v>
      </c>
      <c r="BW61" s="26">
        <f>'WORKING WHOLESALE GRID'!BU36-('WORKING WHOLESALE GRID'!BU36*'READ THIS FIRST'!$F$3)</f>
        <v>20.755705813333329</v>
      </c>
      <c r="BX61" s="26">
        <f>'WORKING WHOLESALE GRID'!BV36-('WORKING WHOLESALE GRID'!BV36*'READ THIS FIRST'!$F$3)</f>
        <v>21.017667503999988</v>
      </c>
      <c r="BY61" s="26">
        <f>'WORKING WHOLESALE GRID'!BW36-('WORKING WHOLESALE GRID'!BW36*'READ THIS FIRST'!$F$3)</f>
        <v>21.279629194666661</v>
      </c>
      <c r="BZ61" s="26">
        <f>'WORKING WHOLESALE GRID'!BX36-('WORKING WHOLESALE GRID'!BX36*'READ THIS FIRST'!$F$3)</f>
        <v>21.541590885333335</v>
      </c>
      <c r="CA61" s="26">
        <f>'WORKING WHOLESALE GRID'!BY36-('WORKING WHOLESALE GRID'!BY36*'READ THIS FIRST'!$F$3)</f>
        <v>21.803552575999994</v>
      </c>
      <c r="CB61" s="26">
        <f>'WORKING WHOLESALE GRID'!BZ36-('WORKING WHOLESALE GRID'!BZ36*'READ THIS FIRST'!$F$3)</f>
        <v>22.065514266666664</v>
      </c>
      <c r="CC61" s="26">
        <f>'WORKING WHOLESALE GRID'!CA36-('WORKING WHOLESALE GRID'!CA36*'READ THIS FIRST'!$F$3)</f>
        <v>22.327475957333334</v>
      </c>
      <c r="CD61" s="26">
        <f>'WORKING WHOLESALE GRID'!CB36-('WORKING WHOLESALE GRID'!CB36*'READ THIS FIRST'!$F$3)</f>
        <v>22.589437648000008</v>
      </c>
      <c r="CE61" s="26">
        <f>'WORKING WHOLESALE GRID'!CC36-('WORKING WHOLESALE GRID'!CC36*'READ THIS FIRST'!$F$3)</f>
        <v>22.851399338666667</v>
      </c>
      <c r="CF61" s="26">
        <f>'WORKING WHOLESALE GRID'!CD36-('WORKING WHOLESALE GRID'!CD36*'READ THIS FIRST'!$F$3)</f>
        <v>23.11336102933333</v>
      </c>
      <c r="CG61" s="26">
        <f>'WORKING WHOLESALE GRID'!CE36-('WORKING WHOLESALE GRID'!CE36*'READ THIS FIRST'!$F$3)</f>
        <v>23.37532272</v>
      </c>
      <c r="CH61" s="26">
        <f>'WORKING WHOLESALE GRID'!CF36-('WORKING WHOLESALE GRID'!CF36*'READ THIS FIRST'!$F$3)</f>
        <v>23.637284410666663</v>
      </c>
      <c r="CI61" s="26">
        <f>'WORKING WHOLESALE GRID'!CG36-('WORKING WHOLESALE GRID'!CG36*'READ THIS FIRST'!$F$3)</f>
        <v>23.899246101333333</v>
      </c>
      <c r="CJ61" s="26">
        <f>'WORKING WHOLESALE GRID'!CH36-('WORKING WHOLESALE GRID'!CH36*'READ THIS FIRST'!$F$3)</f>
        <v>24.161207791999999</v>
      </c>
      <c r="CK61" s="26">
        <f>'WORKING WHOLESALE GRID'!CI36-('WORKING WHOLESALE GRID'!CI36*'READ THIS FIRST'!$F$3)</f>
        <v>24.423169482666665</v>
      </c>
      <c r="CL61" s="26">
        <f>'WORKING WHOLESALE GRID'!CJ36-('WORKING WHOLESALE GRID'!CJ36*'READ THIS FIRST'!$F$3)</f>
        <v>24.685131173333332</v>
      </c>
      <c r="CM61" s="26">
        <f>'WORKING WHOLESALE GRID'!CK36-('WORKING WHOLESALE GRID'!CK36*'READ THIS FIRST'!$F$3)</f>
        <v>24.947092863999995</v>
      </c>
      <c r="CN61" s="26">
        <f>'WORKING WHOLESALE GRID'!CL36-('WORKING WHOLESALE GRID'!CL36*'READ THIS FIRST'!$F$3)</f>
        <v>25.209054554666665</v>
      </c>
      <c r="CO61" s="26">
        <f>'WORKING WHOLESALE GRID'!CM36-('WORKING WHOLESALE GRID'!CM36*'READ THIS FIRST'!$F$3)</f>
        <v>25.471016245333331</v>
      </c>
      <c r="CP61" s="26">
        <f>'WORKING WHOLESALE GRID'!CN36-('WORKING WHOLESALE GRID'!CN36*'READ THIS FIRST'!$F$3)</f>
        <v>25.732977936000012</v>
      </c>
      <c r="CQ61" s="26">
        <f>'WORKING WHOLESALE GRID'!CO36-('WORKING WHOLESALE GRID'!CO36*'READ THIS FIRST'!$F$3)</f>
        <v>25.994939626666678</v>
      </c>
      <c r="CR61" s="26">
        <f>'WORKING WHOLESALE GRID'!CP36-('WORKING WHOLESALE GRID'!CP36*'READ THIS FIRST'!$F$3)</f>
        <v>26.256901317333345</v>
      </c>
      <c r="CS61" s="26">
        <f>'WORKING WHOLESALE GRID'!CQ36-('WORKING WHOLESALE GRID'!CQ36*'READ THIS FIRST'!$F$3)</f>
        <v>26.518863008000018</v>
      </c>
      <c r="CT61" s="26">
        <f>'WORKING WHOLESALE GRID'!CR36-('WORKING WHOLESALE GRID'!CR36*'READ THIS FIRST'!$F$3)</f>
        <v>26.780824698666692</v>
      </c>
      <c r="CU61" s="26">
        <f>'WORKING WHOLESALE GRID'!CS36-('WORKING WHOLESALE GRID'!CS36*'READ THIS FIRST'!$F$3)</f>
        <v>27.042786389333365</v>
      </c>
      <c r="CV61" s="26">
        <f>'WORKING WHOLESALE GRID'!CT36-('WORKING WHOLESALE GRID'!CT36*'READ THIS FIRST'!$F$3)</f>
        <v>27.304748080000024</v>
      </c>
      <c r="CW61" s="26">
        <f>'WORKING WHOLESALE GRID'!CU36-('WORKING WHOLESALE GRID'!CU36*'READ THIS FIRST'!$F$3)</f>
        <v>27.566709770666684</v>
      </c>
      <c r="CX61" s="26">
        <f>'WORKING WHOLESALE GRID'!CV36-('WORKING WHOLESALE GRID'!CV36*'READ THIS FIRST'!$F$3)</f>
        <v>27.828671461333354</v>
      </c>
      <c r="CY61" s="26">
        <f>'WORKING WHOLESALE GRID'!CW36-('WORKING WHOLESALE GRID'!CW36*'READ THIS FIRST'!$F$3)</f>
        <v>28.198671461333355</v>
      </c>
      <c r="CZ61" s="26">
        <f>'WORKING WHOLESALE GRID'!CX36-('WORKING WHOLESALE GRID'!CX36*'READ THIS FIRST'!$F$3)</f>
        <v>28.568671461333356</v>
      </c>
      <c r="DA61" s="26">
        <f>'WORKING WHOLESALE GRID'!CY36-('WORKING WHOLESALE GRID'!CY36*'READ THIS FIRST'!$F$3)</f>
        <v>28.938671461333357</v>
      </c>
      <c r="DB61" s="26">
        <f>'WORKING WHOLESALE GRID'!CZ36-('WORKING WHOLESALE GRID'!CZ36*'READ THIS FIRST'!$F$3)</f>
        <v>29.308671461333358</v>
      </c>
      <c r="DC61" s="26">
        <f>'WORKING WHOLESALE GRID'!DA36-('WORKING WHOLESALE GRID'!DA36*'READ THIS FIRST'!$F$3)</f>
        <v>29.678671461333359</v>
      </c>
      <c r="DD61" s="26">
        <f>'WORKING WHOLESALE GRID'!DB36-('WORKING WHOLESALE GRID'!DB36*'READ THIS FIRST'!$F$3)</f>
        <v>30.04867146133336</v>
      </c>
      <c r="DE61" s="26">
        <f>'WORKING WHOLESALE GRID'!DC36-('WORKING WHOLESALE GRID'!DC36*'READ THIS FIRST'!$F$3)</f>
        <v>30.418671461333361</v>
      </c>
      <c r="DF61" s="26">
        <f>'WORKING WHOLESALE GRID'!DD36-('WORKING WHOLESALE GRID'!DD36*'READ THIS FIRST'!$F$3)</f>
        <v>30.788671461333362</v>
      </c>
      <c r="DG61" s="26">
        <f>'WORKING WHOLESALE GRID'!DE36-('WORKING WHOLESALE GRID'!DE36*'READ THIS FIRST'!$F$3)</f>
        <v>31.158671461333363</v>
      </c>
      <c r="DH61" s="26">
        <f>'WORKING WHOLESALE GRID'!DF36-('WORKING WHOLESALE GRID'!DF36*'READ THIS FIRST'!$F$3)</f>
        <v>31.528671461333364</v>
      </c>
      <c r="DI61" s="26">
        <f>'WORKING WHOLESALE GRID'!DG36-('WORKING WHOLESALE GRID'!DG36*'READ THIS FIRST'!$F$3)</f>
        <v>43.382571478974384</v>
      </c>
      <c r="DJ61" s="26">
        <f>'WORKING WHOLESALE GRID'!DH36-('WORKING WHOLESALE GRID'!DH36*'READ THIS FIRST'!$F$3)</f>
        <v>43.951802248205162</v>
      </c>
      <c r="DK61" s="26">
        <f>'WORKING WHOLESALE GRID'!DI36-('WORKING WHOLESALE GRID'!DI36*'READ THIS FIRST'!$F$3)</f>
        <v>44.521033017435926</v>
      </c>
      <c r="DL61" s="26">
        <f>'WORKING WHOLESALE GRID'!DJ36-('WORKING WHOLESALE GRID'!DJ36*'READ THIS FIRST'!$F$3)</f>
        <v>45.090263786666704</v>
      </c>
      <c r="DM61" s="26">
        <f>'WORKING WHOLESALE GRID'!DK36-('WORKING WHOLESALE GRID'!DK36*'READ THIS FIRST'!$F$3)</f>
        <v>45.659494555897481</v>
      </c>
      <c r="DN61" s="26">
        <f>'WORKING WHOLESALE GRID'!DL36-('WORKING WHOLESALE GRID'!DL36*'READ THIS FIRST'!$F$3)</f>
        <v>46.228725325128245</v>
      </c>
      <c r="DO61" s="26">
        <f>'WORKING WHOLESALE GRID'!DM36-('WORKING WHOLESALE GRID'!DM36*'READ THIS FIRST'!$F$3)</f>
        <v>46.797956094359023</v>
      </c>
      <c r="DP61" s="26">
        <f>'WORKING WHOLESALE GRID'!DN36-('WORKING WHOLESALE GRID'!DN36*'READ THIS FIRST'!$F$3)</f>
        <v>47.367186863589787</v>
      </c>
      <c r="DQ61" s="26">
        <f>'WORKING WHOLESALE GRID'!DO36-('WORKING WHOLESALE GRID'!DO36*'READ THIS FIRST'!$F$3)</f>
        <v>47.936417632820564</v>
      </c>
      <c r="DR61" s="26">
        <f>'WORKING WHOLESALE GRID'!DP36-('WORKING WHOLESALE GRID'!DP36*'READ THIS FIRST'!$F$3)</f>
        <v>48.505648402051321</v>
      </c>
      <c r="DS61" s="26">
        <f>'WORKING WHOLESALE GRID'!DQ36-('WORKING WHOLESALE GRID'!DQ36*'READ THIS FIRST'!$F$3)</f>
        <v>35.598671461333339</v>
      </c>
      <c r="DT61" s="26">
        <f>'WORKING WHOLESALE GRID'!DR36-('WORKING WHOLESALE GRID'!DR36*'READ THIS FIRST'!$F$3)</f>
        <v>35.968671461333336</v>
      </c>
      <c r="DU61" s="26">
        <f>'WORKING WHOLESALE GRID'!DS36-('WORKING WHOLESALE GRID'!DS36*'READ THIS FIRST'!$F$3)</f>
        <v>36.338671461333334</v>
      </c>
      <c r="DV61" s="26">
        <f>'WORKING WHOLESALE GRID'!DT36-('WORKING WHOLESALE GRID'!DT36*'READ THIS FIRST'!$F$3)</f>
        <v>36.708671461333331</v>
      </c>
      <c r="DW61" s="26">
        <f>'WORKING WHOLESALE GRID'!DU36-('WORKING WHOLESALE GRID'!DU36*'READ THIS FIRST'!$F$3)</f>
        <v>37.078671461333329</v>
      </c>
      <c r="DX61" s="26">
        <f>'WORKING WHOLESALE GRID'!DV36-('WORKING WHOLESALE GRID'!DV36*'READ THIS FIRST'!$F$3)</f>
        <v>37.448671461333326</v>
      </c>
      <c r="DY61" s="26">
        <f>'WORKING WHOLESALE GRID'!DW36-('WORKING WHOLESALE GRID'!DW36*'READ THIS FIRST'!$F$3)</f>
        <v>37.818671461333324</v>
      </c>
      <c r="DZ61" s="26">
        <f>'WORKING WHOLESALE GRID'!DX36-('WORKING WHOLESALE GRID'!DX36*'READ THIS FIRST'!$F$3)</f>
        <v>38.188671461333321</v>
      </c>
      <c r="EA61" s="26">
        <f>'WORKING WHOLESALE GRID'!DY36-('WORKING WHOLESALE GRID'!DY36*'READ THIS FIRST'!$F$3)</f>
        <v>38.558671461333319</v>
      </c>
      <c r="EB61" s="26">
        <f>'WORKING WHOLESALE GRID'!DZ36-('WORKING WHOLESALE GRID'!DZ36*'READ THIS FIRST'!$F$3)</f>
        <v>38.928671461333316</v>
      </c>
      <c r="EC61" s="26">
        <f>'WORKING WHOLESALE GRID'!EA36-('WORKING WHOLESALE GRID'!EA36*'READ THIS FIRST'!$F$3)</f>
        <v>39.298671461333313</v>
      </c>
      <c r="ED61" s="26">
        <f>'WORKING WHOLESALE GRID'!EB36-('WORKING WHOLESALE GRID'!EB36*'READ THIS FIRST'!$F$3)</f>
        <v>39.668671461333311</v>
      </c>
      <c r="EE61" s="26">
        <f>'WORKING WHOLESALE GRID'!EC36-('WORKING WHOLESALE GRID'!EC36*'READ THIS FIRST'!$F$3)</f>
        <v>40.038671461333308</v>
      </c>
      <c r="EF61" s="26">
        <f>'WORKING WHOLESALE GRID'!ED36-('WORKING WHOLESALE GRID'!ED36*'READ THIS FIRST'!$F$3)</f>
        <v>40.408671461333306</v>
      </c>
      <c r="EG61" s="26">
        <f>'WORKING WHOLESALE GRID'!EE36-('WORKING WHOLESALE GRID'!EE36*'READ THIS FIRST'!$F$3)</f>
        <v>40.778671461333303</v>
      </c>
      <c r="EH61" s="26">
        <f>'WORKING WHOLESALE GRID'!EF36-('WORKING WHOLESALE GRID'!EF36*'READ THIS FIRST'!$F$3)</f>
        <v>41.148671461333308</v>
      </c>
      <c r="EI61" s="26">
        <f>'WORKING WHOLESALE GRID'!EG36-('WORKING WHOLESALE GRID'!EG36*'READ THIS FIRST'!$F$3)</f>
        <v>41.518671461333298</v>
      </c>
      <c r="EJ61" s="26">
        <f>'WORKING WHOLESALE GRID'!EH36-('WORKING WHOLESALE GRID'!EH36*'READ THIS FIRST'!$F$3)</f>
        <v>41.888671461333296</v>
      </c>
      <c r="EK61" s="26">
        <f>'WORKING WHOLESALE GRID'!EI36-('WORKING WHOLESALE GRID'!EI36*'READ THIS FIRST'!$F$3)</f>
        <v>42.258671461333293</v>
      </c>
      <c r="EL61" s="26">
        <f>'WORKING WHOLESALE GRID'!EJ36-('WORKING WHOLESALE GRID'!EJ36*'READ THIS FIRST'!$F$3)</f>
        <v>42.628671461333283</v>
      </c>
      <c r="EM61" s="26">
        <f>'WORKING WHOLESALE GRID'!EK36-('WORKING WHOLESALE GRID'!EK36*'READ THIS FIRST'!$F$3)</f>
        <v>42.998671461333288</v>
      </c>
      <c r="EN61" s="26">
        <f>'WORKING WHOLESALE GRID'!EL36-('WORKING WHOLESALE GRID'!EL36*'READ THIS FIRST'!$F$3)</f>
        <v>43.368671461333278</v>
      </c>
      <c r="EO61" s="26">
        <f>'WORKING WHOLESALE GRID'!EM36-('WORKING WHOLESALE GRID'!EM36*'READ THIS FIRST'!$F$3)</f>
        <v>43.738671461333283</v>
      </c>
      <c r="EP61" s="26">
        <f>'WORKING WHOLESALE GRID'!EN36-('WORKING WHOLESALE GRID'!EN36*'READ THIS FIRST'!$F$3)</f>
        <v>44.108671461333287</v>
      </c>
      <c r="EQ61" s="26">
        <f>'WORKING WHOLESALE GRID'!EO36-('WORKING WHOLESALE GRID'!EO36*'READ THIS FIRST'!$F$3)</f>
        <v>44.478671461333278</v>
      </c>
      <c r="ER61" s="26">
        <f>'WORKING WHOLESALE GRID'!EP36-('WORKING WHOLESALE GRID'!EP36*'READ THIS FIRST'!$F$3)</f>
        <v>44.848671461333275</v>
      </c>
      <c r="ES61" s="26">
        <f>'WORKING WHOLESALE GRID'!EQ36-('WORKING WHOLESALE GRID'!EQ36*'READ THIS FIRST'!$F$3)</f>
        <v>45.218671461333273</v>
      </c>
      <c r="ET61" s="26">
        <f>'WORKING WHOLESALE GRID'!ER36-('WORKING WHOLESALE GRID'!ER36*'READ THIS FIRST'!$F$3)</f>
        <v>45.58867146133327</v>
      </c>
      <c r="EU61" s="26">
        <f>'WORKING WHOLESALE GRID'!ES36-('WORKING WHOLESALE GRID'!ES36*'READ THIS FIRST'!$F$3)</f>
        <v>45.958671461333267</v>
      </c>
      <c r="EV61" s="26">
        <f>'WORKING WHOLESALE GRID'!ET36-('WORKING WHOLESALE GRID'!ET36*'READ THIS FIRST'!$F$3)</f>
        <v>46.328671461333258</v>
      </c>
      <c r="EW61" s="26"/>
    </row>
    <row r="62" spans="2:153" hidden="1" x14ac:dyDescent="0.35">
      <c r="B62" s="61">
        <v>750</v>
      </c>
      <c r="C62" s="436">
        <v>0</v>
      </c>
      <c r="D62" s="26">
        <f>'WORKING WHOLESALE GRID'!B37-('WORKING WHOLESALE GRID'!B37*'READ THIS FIRST'!$F$3)</f>
        <v>1.9981404800000002</v>
      </c>
      <c r="E62" s="26">
        <f>'WORKING WHOLESALE GRID'!C37-('WORKING WHOLESALE GRID'!C37*'READ THIS FIRST'!$F$3)</f>
        <v>1.9981404800000002</v>
      </c>
      <c r="F62" s="26">
        <f>'WORKING WHOLESALE GRID'!D37-('WORKING WHOLESALE GRID'!D37*'READ THIS FIRST'!$F$3)</f>
        <v>2.2509380266666663</v>
      </c>
      <c r="G62" s="26">
        <f>'WORKING WHOLESALE GRID'!E37-('WORKING WHOLESALE GRID'!E37*'READ THIS FIRST'!$F$3)</f>
        <v>2.4651000533333334</v>
      </c>
      <c r="H62" s="26">
        <f>'WORKING WHOLESALE GRID'!F37-('WORKING WHOLESALE GRID'!F37*'READ THIS FIRST'!$F$3)</f>
        <v>2.7372153600000004</v>
      </c>
      <c r="I62" s="26">
        <f>'WORKING WHOLESALE GRID'!G37-('WORKING WHOLESALE GRID'!G37*'READ THIS FIRST'!$F$3)</f>
        <v>3.009330666666667</v>
      </c>
      <c r="J62" s="26">
        <f>'WORKING WHOLESALE GRID'!H37-('WORKING WHOLESALE GRID'!H37*'READ THIS FIRST'!$F$3)</f>
        <v>3.2814459733333337</v>
      </c>
      <c r="K62" s="26">
        <f>'WORKING WHOLESALE GRID'!I37-('WORKING WHOLESALE GRID'!I37*'READ THIS FIRST'!$F$3)</f>
        <v>3.5303799680000005</v>
      </c>
      <c r="L62" s="26">
        <f>'WORKING WHOLESALE GRID'!J37-('WORKING WHOLESALE GRID'!J37*'READ THIS FIRST'!$F$3)</f>
        <v>3.779313962666667</v>
      </c>
      <c r="M62" s="26">
        <f>'WORKING WHOLESALE GRID'!K37-('WORKING WHOLESALE GRID'!K37*'READ THIS FIRST'!$F$3)</f>
        <v>4.0282479573333339</v>
      </c>
      <c r="N62" s="26">
        <f>'WORKING WHOLESALE GRID'!L37-('WORKING WHOLESALE GRID'!L37*'READ THIS FIRST'!$F$3)</f>
        <v>4.2771819520000003</v>
      </c>
      <c r="O62" s="26">
        <f>'WORKING WHOLESALE GRID'!M37-('WORKING WHOLESALE GRID'!M37*'READ THIS FIRST'!$F$3)</f>
        <v>4.5261159466666676</v>
      </c>
      <c r="P62" s="26">
        <f>'WORKING WHOLESALE GRID'!N37-('WORKING WHOLESALE GRID'!N37*'READ THIS FIRST'!$F$3)</f>
        <v>4.7750499413333349</v>
      </c>
      <c r="Q62" s="26">
        <f>'WORKING WHOLESALE GRID'!O37-('WORKING WHOLESALE GRID'!O37*'READ THIS FIRST'!$F$3)</f>
        <v>5.0239839360000023</v>
      </c>
      <c r="R62" s="26">
        <f>'WORKING WHOLESALE GRID'!P37-('WORKING WHOLESALE GRID'!P37*'READ THIS FIRST'!$F$3)</f>
        <v>5.2729179306666705</v>
      </c>
      <c r="S62" s="26">
        <f>'WORKING WHOLESALE GRID'!Q37-('WORKING WHOLESALE GRID'!Q37*'READ THIS FIRST'!$F$3)</f>
        <v>5.5218519253333369</v>
      </c>
      <c r="T62" s="26">
        <f>'WORKING WHOLESALE GRID'!R37-('WORKING WHOLESALE GRID'!R37*'READ THIS FIRST'!$F$3)</f>
        <v>5.7707859200000033</v>
      </c>
      <c r="U62" s="26">
        <f>'WORKING WHOLESALE GRID'!S37-('WORKING WHOLESALE GRID'!S37*'READ THIS FIRST'!$F$3)</f>
        <v>6.0197199146666698</v>
      </c>
      <c r="V62" s="26">
        <f>'WORKING WHOLESALE GRID'!T37-('WORKING WHOLESALE GRID'!T37*'READ THIS FIRST'!$F$3)</f>
        <v>6.2686539093333353</v>
      </c>
      <c r="W62" s="26">
        <f>'WORKING WHOLESALE GRID'!U37-('WORKING WHOLESALE GRID'!U37*'READ THIS FIRST'!$F$3)</f>
        <v>6.5175879040000027</v>
      </c>
      <c r="X62" s="26">
        <f>'WORKING WHOLESALE GRID'!V37-('WORKING WHOLESALE GRID'!V37*'READ THIS FIRST'!$F$3)</f>
        <v>6.7665218986666691</v>
      </c>
      <c r="Y62" s="26">
        <f>'WORKING WHOLESALE GRID'!W37-('WORKING WHOLESALE GRID'!W37*'READ THIS FIRST'!$F$3)</f>
        <v>7.0154558933333382</v>
      </c>
      <c r="Z62" s="26">
        <f>'WORKING WHOLESALE GRID'!X37-('WORKING WHOLESALE GRID'!X37*'READ THIS FIRST'!$F$3)</f>
        <v>7.2643898880000046</v>
      </c>
      <c r="AA62" s="26">
        <f>'WORKING WHOLESALE GRID'!Y37-('WORKING WHOLESALE GRID'!Y37*'READ THIS FIRST'!$F$3)</f>
        <v>7.5133238826666711</v>
      </c>
      <c r="AB62" s="26">
        <f>'WORKING WHOLESALE GRID'!Z37-('WORKING WHOLESALE GRID'!Z37*'READ THIS FIRST'!$F$3)</f>
        <v>7.7622578773333357</v>
      </c>
      <c r="AC62" s="26">
        <f>'WORKING WHOLESALE GRID'!AA37-('WORKING WHOLESALE GRID'!AA37*'READ THIS FIRST'!$F$3)</f>
        <v>8.0111918720000048</v>
      </c>
      <c r="AD62" s="26">
        <f>'WORKING WHOLESALE GRID'!AB37-('WORKING WHOLESALE GRID'!AB37*'READ THIS FIRST'!$F$3)</f>
        <v>8.2601258666666713</v>
      </c>
      <c r="AE62" s="26">
        <f>'WORKING WHOLESALE GRID'!AC37-('WORKING WHOLESALE GRID'!AC37*'READ THIS FIRST'!$F$3)</f>
        <v>8.5090598613333359</v>
      </c>
      <c r="AF62" s="26">
        <f>'WORKING WHOLESALE GRID'!AD37-('WORKING WHOLESALE GRID'!AD37*'READ THIS FIRST'!$F$3)</f>
        <v>8.7579938560000059</v>
      </c>
      <c r="AG62" s="26">
        <f>'WORKING WHOLESALE GRID'!AE37-('WORKING WHOLESALE GRID'!AE37*'READ THIS FIRST'!$F$3)</f>
        <v>9.0069278506666706</v>
      </c>
      <c r="AH62" s="26">
        <f>'WORKING WHOLESALE GRID'!AF37-('WORKING WHOLESALE GRID'!AF37*'READ THIS FIRST'!$F$3)</f>
        <v>9.2558618453333423</v>
      </c>
      <c r="AI62" s="26">
        <f>'WORKING WHOLESALE GRID'!AG37-('WORKING WHOLESALE GRID'!AG37*'READ THIS FIRST'!$F$3)</f>
        <v>9.5047958400000052</v>
      </c>
      <c r="AJ62" s="26">
        <f>'WORKING WHOLESALE GRID'!AH37-('WORKING WHOLESALE GRID'!AH37*'READ THIS FIRST'!$F$3)</f>
        <v>9.7537298346666734</v>
      </c>
      <c r="AK62" s="26">
        <f>'WORKING WHOLESALE GRID'!AI37-('WORKING WHOLESALE GRID'!AI37*'READ THIS FIRST'!$F$3)</f>
        <v>10.002663829333342</v>
      </c>
      <c r="AL62" s="26">
        <f>'WORKING WHOLESALE GRID'!AJ37-('WORKING WHOLESALE GRID'!AJ37*'READ THIS FIRST'!$F$3)</f>
        <v>10.251597824000006</v>
      </c>
      <c r="AM62" s="26">
        <f>'WORKING WHOLESALE GRID'!AK37-('WORKING WHOLESALE GRID'!AK37*'READ THIS FIRST'!$F$3)</f>
        <v>10.500531818666673</v>
      </c>
      <c r="AN62" s="26">
        <f>'WORKING WHOLESALE GRID'!AL37-('WORKING WHOLESALE GRID'!AL37*'READ THIS FIRST'!$F$3)</f>
        <v>10.749465813333339</v>
      </c>
      <c r="AO62" s="26">
        <f>'WORKING WHOLESALE GRID'!AM37-('WORKING WHOLESALE GRID'!AM37*'READ THIS FIRST'!$F$3)</f>
        <v>10.998399808000011</v>
      </c>
      <c r="AP62" s="26">
        <f>'WORKING WHOLESALE GRID'!AN37-('WORKING WHOLESALE GRID'!AN37*'READ THIS FIRST'!$F$3)</f>
        <v>11.247333802666674</v>
      </c>
      <c r="AQ62" s="26">
        <f>'WORKING WHOLESALE GRID'!AO37-('WORKING WHOLESALE GRID'!AO37*'READ THIS FIRST'!$F$3)</f>
        <v>11.990802453333345</v>
      </c>
      <c r="AR62" s="26">
        <f>'WORKING WHOLESALE GRID'!AP37-('WORKING WHOLESALE GRID'!AP37*'READ THIS FIRST'!$F$3)</f>
        <v>12.239736448000011</v>
      </c>
      <c r="AS62" s="26">
        <f>'WORKING WHOLESALE GRID'!AQ37-('WORKING WHOLESALE GRID'!AQ37*'READ THIS FIRST'!$F$3)</f>
        <v>12.488670442666674</v>
      </c>
      <c r="AT62" s="26">
        <f>'WORKING WHOLESALE GRID'!AR37-('WORKING WHOLESALE GRID'!AR37*'READ THIS FIRST'!$F$3)</f>
        <v>12.737604437333342</v>
      </c>
      <c r="AU62" s="26">
        <f>'WORKING WHOLESALE GRID'!AS37-('WORKING WHOLESALE GRID'!AS37*'READ THIS FIRST'!$F$3)</f>
        <v>12.986538432000009</v>
      </c>
      <c r="AV62" s="26">
        <f>'WORKING WHOLESALE GRID'!AT37-('WORKING WHOLESALE GRID'!AT37*'READ THIS FIRST'!$F$3)</f>
        <v>13.235472426666675</v>
      </c>
      <c r="AW62" s="26">
        <f>'WORKING WHOLESALE GRID'!AU37-('WORKING WHOLESALE GRID'!AU37*'READ THIS FIRST'!$F$3)</f>
        <v>13.48440642133334</v>
      </c>
      <c r="AX62" s="26">
        <f>'WORKING WHOLESALE GRID'!AV37-('WORKING WHOLESALE GRID'!AV37*'READ THIS FIRST'!$F$3)</f>
        <v>13.733340416000008</v>
      </c>
      <c r="AY62" s="26">
        <f>'WORKING WHOLESALE GRID'!AW37-('WORKING WHOLESALE GRID'!AW37*'READ THIS FIRST'!$F$3)</f>
        <v>13.487739754666675</v>
      </c>
      <c r="AZ62" s="26">
        <f>'WORKING WHOLESALE GRID'!AX37-('WORKING WHOLESALE GRID'!AX37*'READ THIS FIRST'!$F$3)</f>
        <v>13.736673749333342</v>
      </c>
      <c r="BA62" s="26">
        <f>'WORKING WHOLESALE GRID'!AY37-('WORKING WHOLESALE GRID'!AY37*'READ THIS FIRST'!$F$3)</f>
        <v>13.985607744000006</v>
      </c>
      <c r="BB62" s="26">
        <f>'WORKING WHOLESALE GRID'!AZ37-('WORKING WHOLESALE GRID'!AZ37*'READ THIS FIRST'!$F$3)</f>
        <v>14.234541738666678</v>
      </c>
      <c r="BC62" s="26">
        <f>'WORKING WHOLESALE GRID'!BA37-('WORKING WHOLESALE GRID'!BA37*'READ THIS FIRST'!$F$3)</f>
        <v>14.483475733333345</v>
      </c>
      <c r="BD62" s="26">
        <f>'WORKING WHOLESALE GRID'!BB37-('WORKING WHOLESALE GRID'!BB37*'READ THIS FIRST'!$F$3)</f>
        <v>14.732409728000011</v>
      </c>
      <c r="BE62" s="26">
        <f>'WORKING WHOLESALE GRID'!BC37-('WORKING WHOLESALE GRID'!BC37*'READ THIS FIRST'!$F$3)</f>
        <v>14.981343722666677</v>
      </c>
      <c r="BF62" s="26">
        <f>'WORKING WHOLESALE GRID'!BD37-('WORKING WHOLESALE GRID'!BD37*'READ THIS FIRST'!$F$3)</f>
        <v>15.230277717333342</v>
      </c>
      <c r="BG62" s="26">
        <f>'WORKING WHOLESALE GRID'!BE37-('WORKING WHOLESALE GRID'!BE37*'READ THIS FIRST'!$F$3)</f>
        <v>15.479211712000016</v>
      </c>
      <c r="BH62" s="26">
        <f>'WORKING WHOLESALE GRID'!BF37-('WORKING WHOLESALE GRID'!BF37*'READ THIS FIRST'!$F$3)</f>
        <v>15.728145706666679</v>
      </c>
      <c r="BI62" s="26">
        <f>'WORKING WHOLESALE GRID'!BG37-('WORKING WHOLESALE GRID'!BG37*'READ THIS FIRST'!$F$3)</f>
        <v>15.977079701333345</v>
      </c>
      <c r="BJ62" s="26">
        <f>'WORKING WHOLESALE GRID'!BH37-('WORKING WHOLESALE GRID'!BH37*'READ THIS FIRST'!$F$3)</f>
        <v>16.22601369600001</v>
      </c>
      <c r="BK62" s="26">
        <f>'WORKING WHOLESALE GRID'!BI37-('WORKING WHOLESALE GRID'!BI37*'READ THIS FIRST'!$F$3)</f>
        <v>16.474947690666678</v>
      </c>
      <c r="BL62" s="26">
        <f>'WORKING WHOLESALE GRID'!BJ37-('WORKING WHOLESALE GRID'!BJ37*'READ THIS FIRST'!$F$3)</f>
        <v>16.72388168533335</v>
      </c>
      <c r="BM62" s="26">
        <f>'WORKING WHOLESALE GRID'!BK37-('WORKING WHOLESALE GRID'!BK37*'READ THIS FIRST'!$F$3)</f>
        <v>16.972815680000011</v>
      </c>
      <c r="BN62" s="26">
        <f>'WORKING WHOLESALE GRID'!BL37-('WORKING WHOLESALE GRID'!BL37*'READ THIS FIRST'!$F$3)</f>
        <v>17.221749674666679</v>
      </c>
      <c r="BO62" s="26">
        <f>'WORKING WHOLESALE GRID'!BM37-('WORKING WHOLESALE GRID'!BM37*'READ THIS FIRST'!$F$3)</f>
        <v>17.470683669333344</v>
      </c>
      <c r="BP62" s="26">
        <f>'WORKING WHOLESALE GRID'!BN37-('WORKING WHOLESALE GRID'!BN37*'READ THIS FIRST'!$F$3)</f>
        <v>17.719617664000012</v>
      </c>
      <c r="BQ62" s="26">
        <f>'WORKING WHOLESALE GRID'!BO37-('WORKING WHOLESALE GRID'!BO37*'READ THIS FIRST'!$F$3)</f>
        <v>17.96855165866668</v>
      </c>
      <c r="BR62" s="26">
        <f>'WORKING WHOLESALE GRID'!BP37-('WORKING WHOLESALE GRID'!BP37*'READ THIS FIRST'!$F$3)</f>
        <v>18.217485653333348</v>
      </c>
      <c r="BS62" s="26">
        <f>'WORKING WHOLESALE GRID'!BQ37-('WORKING WHOLESALE GRID'!BQ37*'READ THIS FIRST'!$F$3)</f>
        <v>18.466419648000013</v>
      </c>
      <c r="BT62" s="26">
        <f>'WORKING WHOLESALE GRID'!BR37-('WORKING WHOLESALE GRID'!BR37*'READ THIS FIRST'!$F$3)</f>
        <v>18.715353642666678</v>
      </c>
      <c r="BU62" s="26">
        <f>'WORKING WHOLESALE GRID'!BS37-('WORKING WHOLESALE GRID'!BS37*'READ THIS FIRST'!$F$3)</f>
        <v>18.964287637333349</v>
      </c>
      <c r="BV62" s="26">
        <f>'WORKING WHOLESALE GRID'!BT37-('WORKING WHOLESALE GRID'!BT37*'READ THIS FIRST'!$F$3)</f>
        <v>19.213221632000014</v>
      </c>
      <c r="BW62" s="26">
        <f>'WORKING WHOLESALE GRID'!BU37-('WORKING WHOLESALE GRID'!BU37*'READ THIS FIRST'!$F$3)</f>
        <v>19.462155626666679</v>
      </c>
      <c r="BX62" s="26">
        <f>'WORKING WHOLESALE GRID'!BV37-('WORKING WHOLESALE GRID'!BV37*'READ THIS FIRST'!$F$3)</f>
        <v>19.71108962133335</v>
      </c>
      <c r="BY62" s="26">
        <f>'WORKING WHOLESALE GRID'!BW37-('WORKING WHOLESALE GRID'!BW37*'READ THIS FIRST'!$F$3)</f>
        <v>19.960023616000012</v>
      </c>
      <c r="BZ62" s="26">
        <f>'WORKING WHOLESALE GRID'!BX37-('WORKING WHOLESALE GRID'!BX37*'READ THIS FIRST'!$F$3)</f>
        <v>20.208957610666683</v>
      </c>
      <c r="CA62" s="26">
        <f>'WORKING WHOLESALE GRID'!BY37-('WORKING WHOLESALE GRID'!BY37*'READ THIS FIRST'!$F$3)</f>
        <v>20.457891605333351</v>
      </c>
      <c r="CB62" s="26">
        <f>'WORKING WHOLESALE GRID'!BZ37-('WORKING WHOLESALE GRID'!BZ37*'READ THIS FIRST'!$F$3)</f>
        <v>20.706825600000016</v>
      </c>
      <c r="CC62" s="26">
        <f>'WORKING WHOLESALE GRID'!CA37-('WORKING WHOLESALE GRID'!CA37*'READ THIS FIRST'!$F$3)</f>
        <v>20.955759594666681</v>
      </c>
      <c r="CD62" s="26">
        <f>'WORKING WHOLESALE GRID'!CB37-('WORKING WHOLESALE GRID'!CB37*'READ THIS FIRST'!$F$3)</f>
        <v>21.204693589333345</v>
      </c>
      <c r="CE62" s="26">
        <f>'WORKING WHOLESALE GRID'!CC37-('WORKING WHOLESALE GRID'!CC37*'READ THIS FIRST'!$F$3)</f>
        <v>21.453627584000017</v>
      </c>
      <c r="CF62" s="26">
        <f>'WORKING WHOLESALE GRID'!CD37-('WORKING WHOLESALE GRID'!CD37*'READ THIS FIRST'!$F$3)</f>
        <v>21.702561578666689</v>
      </c>
      <c r="CG62" s="26">
        <f>'WORKING WHOLESALE GRID'!CE37-('WORKING WHOLESALE GRID'!CE37*'READ THIS FIRST'!$F$3)</f>
        <v>21.951495573333347</v>
      </c>
      <c r="CH62" s="26">
        <f>'WORKING WHOLESALE GRID'!CF37-('WORKING WHOLESALE GRID'!CF37*'READ THIS FIRST'!$F$3)</f>
        <v>22.200429568000018</v>
      </c>
      <c r="CI62" s="26">
        <f>'WORKING WHOLESALE GRID'!CG37-('WORKING WHOLESALE GRID'!CG37*'READ THIS FIRST'!$F$3)</f>
        <v>22.449363562666683</v>
      </c>
      <c r="CJ62" s="26">
        <f>'WORKING WHOLESALE GRID'!CH37-('WORKING WHOLESALE GRID'!CH37*'READ THIS FIRST'!$F$3)</f>
        <v>22.698297557333355</v>
      </c>
      <c r="CK62" s="26">
        <f>'WORKING WHOLESALE GRID'!CI37-('WORKING WHOLESALE GRID'!CI37*'READ THIS FIRST'!$F$3)</f>
        <v>22.947231552000019</v>
      </c>
      <c r="CL62" s="26">
        <f>'WORKING WHOLESALE GRID'!CJ37-('WORKING WHOLESALE GRID'!CJ37*'READ THIS FIRST'!$F$3)</f>
        <v>23.196165546666684</v>
      </c>
      <c r="CM62" s="26">
        <f>'WORKING WHOLESALE GRID'!CK37-('WORKING WHOLESALE GRID'!CK37*'READ THIS FIRST'!$F$3)</f>
        <v>23.445099541333359</v>
      </c>
      <c r="CN62" s="26">
        <f>'WORKING WHOLESALE GRID'!CL37-('WORKING WHOLESALE GRID'!CL37*'READ THIS FIRST'!$F$3)</f>
        <v>23.69403353600002</v>
      </c>
      <c r="CO62" s="26">
        <f>'WORKING WHOLESALE GRID'!CM37-('WORKING WHOLESALE GRID'!CM37*'READ THIS FIRST'!$F$3)</f>
        <v>23.942967530666678</v>
      </c>
      <c r="CP62" s="26">
        <f>'WORKING WHOLESALE GRID'!CN37-('WORKING WHOLESALE GRID'!CN37*'READ THIS FIRST'!$F$3)</f>
        <v>24.19190152533335</v>
      </c>
      <c r="CQ62" s="26">
        <f>'WORKING WHOLESALE GRID'!CO37-('WORKING WHOLESALE GRID'!CO37*'READ THIS FIRST'!$F$3)</f>
        <v>24.440835520000022</v>
      </c>
      <c r="CR62" s="26">
        <f>'WORKING WHOLESALE GRID'!CP37-('WORKING WHOLESALE GRID'!CP37*'READ THIS FIRST'!$F$3)</f>
        <v>24.689769514666683</v>
      </c>
      <c r="CS62" s="26">
        <f>'WORKING WHOLESALE GRID'!CQ37-('WORKING WHOLESALE GRID'!CQ37*'READ THIS FIRST'!$F$3)</f>
        <v>24.938703509333351</v>
      </c>
      <c r="CT62" s="26">
        <f>'WORKING WHOLESALE GRID'!CR37-('WORKING WHOLESALE GRID'!CR37*'READ THIS FIRST'!$F$3)</f>
        <v>25.187637504000016</v>
      </c>
      <c r="CU62" s="26">
        <f>'WORKING WHOLESALE GRID'!CS37-('WORKING WHOLESALE GRID'!CS37*'READ THIS FIRST'!$F$3)</f>
        <v>25.43657149866668</v>
      </c>
      <c r="CV62" s="26">
        <f>'WORKING WHOLESALE GRID'!CT37-('WORKING WHOLESALE GRID'!CT37*'READ THIS FIRST'!$F$3)</f>
        <v>25.685505493333352</v>
      </c>
      <c r="CW62" s="26">
        <f>'WORKING WHOLESALE GRID'!CU37-('WORKING WHOLESALE GRID'!CU37*'READ THIS FIRST'!$F$3)</f>
        <v>25.93443948800002</v>
      </c>
      <c r="CX62" s="26">
        <f>'WORKING WHOLESALE GRID'!CV37-('WORKING WHOLESALE GRID'!CV37*'READ THIS FIRST'!$F$3)</f>
        <v>26.183373482666681</v>
      </c>
      <c r="CY62" s="26">
        <f>'WORKING WHOLESALE GRID'!CW37-('WORKING WHOLESALE GRID'!CW37*'READ THIS FIRST'!$F$3)</f>
        <v>26.543373482666681</v>
      </c>
      <c r="CZ62" s="26">
        <f>'WORKING WHOLESALE GRID'!CX37-('WORKING WHOLESALE GRID'!CX37*'READ THIS FIRST'!$F$3)</f>
        <v>26.903373482666687</v>
      </c>
      <c r="DA62" s="26">
        <f>'WORKING WHOLESALE GRID'!CY37-('WORKING WHOLESALE GRID'!CY37*'READ THIS FIRST'!$F$3)</f>
        <v>27.263373482666687</v>
      </c>
      <c r="DB62" s="26">
        <f>'WORKING WHOLESALE GRID'!CZ37-('WORKING WHOLESALE GRID'!CZ37*'READ THIS FIRST'!$F$3)</f>
        <v>27.623373482666683</v>
      </c>
      <c r="DC62" s="26">
        <f>'WORKING WHOLESALE GRID'!DA37-('WORKING WHOLESALE GRID'!DA37*'READ THIS FIRST'!$F$3)</f>
        <v>27.983373482666682</v>
      </c>
      <c r="DD62" s="26">
        <f>'WORKING WHOLESALE GRID'!DB37-('WORKING WHOLESALE GRID'!DB37*'READ THIS FIRST'!$F$3)</f>
        <v>28.343373482666678</v>
      </c>
      <c r="DE62" s="26">
        <f>'WORKING WHOLESALE GRID'!DC37-('WORKING WHOLESALE GRID'!DC37*'READ THIS FIRST'!$F$3)</f>
        <v>28.703373482666677</v>
      </c>
      <c r="DF62" s="26">
        <f>'WORKING WHOLESALE GRID'!DD37-('WORKING WHOLESALE GRID'!DD37*'READ THIS FIRST'!$F$3)</f>
        <v>29.063373482666684</v>
      </c>
      <c r="DG62" s="26">
        <f>'WORKING WHOLESALE GRID'!DE37-('WORKING WHOLESALE GRID'!DE37*'READ THIS FIRST'!$F$3)</f>
        <v>29.423373482666683</v>
      </c>
      <c r="DH62" s="26">
        <f>'WORKING WHOLESALE GRID'!DF37-('WORKING WHOLESALE GRID'!DF37*'READ THIS FIRST'!$F$3)</f>
        <v>29.783373482666679</v>
      </c>
      <c r="DI62" s="26">
        <f>'WORKING WHOLESALE GRID'!DG37-('WORKING WHOLESALE GRID'!DG37*'READ THIS FIRST'!$F$3)</f>
        <v>40.835959204102586</v>
      </c>
      <c r="DJ62" s="26">
        <f>'WORKING WHOLESALE GRID'!DH37-('WORKING WHOLESALE GRID'!DH37*'READ THIS FIRST'!$F$3)</f>
        <v>41.389805357948745</v>
      </c>
      <c r="DK62" s="26">
        <f>'WORKING WHOLESALE GRID'!DI37-('WORKING WHOLESALE GRID'!DI37*'READ THIS FIRST'!$F$3)</f>
        <v>41.943651511794897</v>
      </c>
      <c r="DL62" s="26">
        <f>'WORKING WHOLESALE GRID'!DJ37-('WORKING WHOLESALE GRID'!DJ37*'READ THIS FIRST'!$F$3)</f>
        <v>42.497497665641049</v>
      </c>
      <c r="DM62" s="26">
        <f>'WORKING WHOLESALE GRID'!DK37-('WORKING WHOLESALE GRID'!DK37*'READ THIS FIRST'!$F$3)</f>
        <v>43.051343819487201</v>
      </c>
      <c r="DN62" s="26">
        <f>'WORKING WHOLESALE GRID'!DL37-('WORKING WHOLESALE GRID'!DL37*'READ THIS FIRST'!$F$3)</f>
        <v>43.605189973333353</v>
      </c>
      <c r="DO62" s="26">
        <f>'WORKING WHOLESALE GRID'!DM37-('WORKING WHOLESALE GRID'!DM37*'READ THIS FIRST'!$F$3)</f>
        <v>44.159036127179505</v>
      </c>
      <c r="DP62" s="26">
        <f>'WORKING WHOLESALE GRID'!DN37-('WORKING WHOLESALE GRID'!DN37*'READ THIS FIRST'!$F$3)</f>
        <v>44.712882281025664</v>
      </c>
      <c r="DQ62" s="26">
        <f>'WORKING WHOLESALE GRID'!DO37-('WORKING WHOLESALE GRID'!DO37*'READ THIS FIRST'!$F$3)</f>
        <v>45.266728434871808</v>
      </c>
      <c r="DR62" s="26">
        <f>'WORKING WHOLESALE GRID'!DP37-('WORKING WHOLESALE GRID'!DP37*'READ THIS FIRST'!$F$3)</f>
        <v>45.820574588717975</v>
      </c>
      <c r="DS62" s="26">
        <f>'WORKING WHOLESALE GRID'!DQ37-('WORKING WHOLESALE GRID'!DQ37*'READ THIS FIRST'!$F$3)</f>
        <v>33.743373482666676</v>
      </c>
      <c r="DT62" s="26">
        <f>'WORKING WHOLESALE GRID'!DR37-('WORKING WHOLESALE GRID'!DR37*'READ THIS FIRST'!$F$3)</f>
        <v>34.103373482666669</v>
      </c>
      <c r="DU62" s="26">
        <f>'WORKING WHOLESALE GRID'!DS37-('WORKING WHOLESALE GRID'!DS37*'READ THIS FIRST'!$F$3)</f>
        <v>34.463373482666682</v>
      </c>
      <c r="DV62" s="26">
        <f>'WORKING WHOLESALE GRID'!DT37-('WORKING WHOLESALE GRID'!DT37*'READ THIS FIRST'!$F$3)</f>
        <v>34.823373482666675</v>
      </c>
      <c r="DW62" s="26">
        <f>'WORKING WHOLESALE GRID'!DU37-('WORKING WHOLESALE GRID'!DU37*'READ THIS FIRST'!$F$3)</f>
        <v>35.183373482666674</v>
      </c>
      <c r="DX62" s="26">
        <f>'WORKING WHOLESALE GRID'!DV37-('WORKING WHOLESALE GRID'!DV37*'READ THIS FIRST'!$F$3)</f>
        <v>35.543373482666674</v>
      </c>
      <c r="DY62" s="26">
        <f>'WORKING WHOLESALE GRID'!DW37-('WORKING WHOLESALE GRID'!DW37*'READ THIS FIRST'!$F$3)</f>
        <v>35.903373482666673</v>
      </c>
      <c r="DZ62" s="26">
        <f>'WORKING WHOLESALE GRID'!DX37-('WORKING WHOLESALE GRID'!DX37*'READ THIS FIRST'!$F$3)</f>
        <v>36.263373482666672</v>
      </c>
      <c r="EA62" s="26">
        <f>'WORKING WHOLESALE GRID'!DY37-('WORKING WHOLESALE GRID'!DY37*'READ THIS FIRST'!$F$3)</f>
        <v>36.623373482666665</v>
      </c>
      <c r="EB62" s="26">
        <f>'WORKING WHOLESALE GRID'!DZ37-('WORKING WHOLESALE GRID'!DZ37*'READ THIS FIRST'!$F$3)</f>
        <v>36.983373482666671</v>
      </c>
      <c r="EC62" s="26">
        <f>'WORKING WHOLESALE GRID'!EA37-('WORKING WHOLESALE GRID'!EA37*'READ THIS FIRST'!$F$3)</f>
        <v>37.343373482666671</v>
      </c>
      <c r="ED62" s="26">
        <f>'WORKING WHOLESALE GRID'!EB37-('WORKING WHOLESALE GRID'!EB37*'READ THIS FIRST'!$F$3)</f>
        <v>37.70337348266667</v>
      </c>
      <c r="EE62" s="26">
        <f>'WORKING WHOLESALE GRID'!EC37-('WORKING WHOLESALE GRID'!EC37*'READ THIS FIRST'!$F$3)</f>
        <v>38.06337348266667</v>
      </c>
      <c r="EF62" s="26">
        <f>'WORKING WHOLESALE GRID'!ED37-('WORKING WHOLESALE GRID'!ED37*'READ THIS FIRST'!$F$3)</f>
        <v>38.423373482666669</v>
      </c>
      <c r="EG62" s="26">
        <f>'WORKING WHOLESALE GRID'!EE37-('WORKING WHOLESALE GRID'!EE37*'READ THIS FIRST'!$F$3)</f>
        <v>38.783373482666661</v>
      </c>
      <c r="EH62" s="26">
        <f>'WORKING WHOLESALE GRID'!EF37-('WORKING WHOLESALE GRID'!EF37*'READ THIS FIRST'!$F$3)</f>
        <v>39.143373482666675</v>
      </c>
      <c r="EI62" s="26">
        <f>'WORKING WHOLESALE GRID'!EG37-('WORKING WHOLESALE GRID'!EG37*'READ THIS FIRST'!$F$3)</f>
        <v>39.503373482666667</v>
      </c>
      <c r="EJ62" s="26">
        <f>'WORKING WHOLESALE GRID'!EH37-('WORKING WHOLESALE GRID'!EH37*'READ THIS FIRST'!$F$3)</f>
        <v>39.863373482666667</v>
      </c>
      <c r="EK62" s="26">
        <f>'WORKING WHOLESALE GRID'!EI37-('WORKING WHOLESALE GRID'!EI37*'READ THIS FIRST'!$F$3)</f>
        <v>40.223373482666666</v>
      </c>
      <c r="EL62" s="26">
        <f>'WORKING WHOLESALE GRID'!EJ37-('WORKING WHOLESALE GRID'!EJ37*'READ THIS FIRST'!$F$3)</f>
        <v>40.583373482666666</v>
      </c>
      <c r="EM62" s="26">
        <f>'WORKING WHOLESALE GRID'!EK37-('WORKING WHOLESALE GRID'!EK37*'READ THIS FIRST'!$F$3)</f>
        <v>40.943373482666665</v>
      </c>
      <c r="EN62" s="26">
        <f>'WORKING WHOLESALE GRID'!EL37-('WORKING WHOLESALE GRID'!EL37*'READ THIS FIRST'!$F$3)</f>
        <v>41.303373482666657</v>
      </c>
      <c r="EO62" s="26">
        <f>'WORKING WHOLESALE GRID'!EM37-('WORKING WHOLESALE GRID'!EM37*'READ THIS FIRST'!$F$3)</f>
        <v>41.663373482666657</v>
      </c>
      <c r="EP62" s="26">
        <f>'WORKING WHOLESALE GRID'!EN37-('WORKING WHOLESALE GRID'!EN37*'READ THIS FIRST'!$F$3)</f>
        <v>42.023373482666656</v>
      </c>
      <c r="EQ62" s="26">
        <f>'WORKING WHOLESALE GRID'!EO37-('WORKING WHOLESALE GRID'!EO37*'READ THIS FIRST'!$F$3)</f>
        <v>42.383373482666656</v>
      </c>
      <c r="ER62" s="26">
        <f>'WORKING WHOLESALE GRID'!EP37-('WORKING WHOLESALE GRID'!EP37*'READ THIS FIRST'!$F$3)</f>
        <v>42.743373482666669</v>
      </c>
      <c r="ES62" s="26">
        <f>'WORKING WHOLESALE GRID'!EQ37-('WORKING WHOLESALE GRID'!EQ37*'READ THIS FIRST'!$F$3)</f>
        <v>43.103373482666669</v>
      </c>
      <c r="ET62" s="26">
        <f>'WORKING WHOLESALE GRID'!ER37-('WORKING WHOLESALE GRID'!ER37*'READ THIS FIRST'!$F$3)</f>
        <v>43.463373482666668</v>
      </c>
      <c r="EU62" s="26">
        <f>'WORKING WHOLESALE GRID'!ES37-('WORKING WHOLESALE GRID'!ES37*'READ THIS FIRST'!$F$3)</f>
        <v>43.823373482666668</v>
      </c>
      <c r="EV62" s="26">
        <f>'WORKING WHOLESALE GRID'!ET37-('WORKING WHOLESALE GRID'!ET37*'READ THIS FIRST'!$F$3)</f>
        <v>44.18337348266666</v>
      </c>
      <c r="EW62" s="26"/>
    </row>
    <row r="63" spans="2:153" hidden="1" x14ac:dyDescent="0.35">
      <c r="B63" s="62">
        <v>1000</v>
      </c>
      <c r="C63" s="436">
        <v>0</v>
      </c>
      <c r="D63" s="26">
        <f>'WORKING WHOLESALE GRID'!B38-('WORKING WHOLESALE GRID'!B38*'READ THIS FIRST'!$F$3)</f>
        <v>1.7319331999999994</v>
      </c>
      <c r="E63" s="26">
        <f>'WORKING WHOLESALE GRID'!C38-('WORKING WHOLESALE GRID'!C38*'READ THIS FIRST'!$F$3)</f>
        <v>1.7319331999999994</v>
      </c>
      <c r="F63" s="26">
        <f>'WORKING WHOLESALE GRID'!D38-('WORKING WHOLESALE GRID'!D38*'READ THIS FIRST'!$F$3)</f>
        <v>1.9674474666666673</v>
      </c>
      <c r="G63" s="26">
        <f>'WORKING WHOLESALE GRID'!E38-('WORKING WHOLESALE GRID'!E38*'READ THIS FIRST'!$F$3)</f>
        <v>2.2224490333333335</v>
      </c>
      <c r="H63" s="26">
        <f>'WORKING WHOLESALE GRID'!F38-('WORKING WHOLESALE GRID'!F38*'READ THIS FIRST'!$F$3)</f>
        <v>2.4774506000000005</v>
      </c>
      <c r="I63" s="26">
        <f>'WORKING WHOLESALE GRID'!G38-('WORKING WHOLESALE GRID'!G38*'READ THIS FIRST'!$F$3)</f>
        <v>2.6739902666666673</v>
      </c>
      <c r="J63" s="26">
        <f>'WORKING WHOLESALE GRID'!H38-('WORKING WHOLESALE GRID'!H38*'READ THIS FIRST'!$F$3)</f>
        <v>2.9095045333333331</v>
      </c>
      <c r="K63" s="26">
        <f>'WORKING WHOLESALE GRID'!I38-('WORKING WHOLESALE GRID'!I38*'READ THIS FIRST'!$F$3)</f>
        <v>3.1450188000000003</v>
      </c>
      <c r="L63" s="26">
        <f>'WORKING WHOLESALE GRID'!J38-('WORKING WHOLESALE GRID'!J38*'READ THIS FIRST'!$F$3)</f>
        <v>3.3805330666666658</v>
      </c>
      <c r="M63" s="26">
        <f>'WORKING WHOLESALE GRID'!K38-('WORKING WHOLESALE GRID'!K38*'READ THIS FIRST'!$F$3)</f>
        <v>3.6160473333333343</v>
      </c>
      <c r="N63" s="26">
        <f>'WORKING WHOLESALE GRID'!L38-('WORKING WHOLESALE GRID'!L38*'READ THIS FIRST'!$F$3)</f>
        <v>3.8515616000000006</v>
      </c>
      <c r="O63" s="26">
        <f>'WORKING WHOLESALE GRID'!M38-('WORKING WHOLESALE GRID'!M38*'READ THIS FIRST'!$F$3)</f>
        <v>4.0870758666666669</v>
      </c>
      <c r="P63" s="26">
        <f>'WORKING WHOLESALE GRID'!N38-('WORKING WHOLESALE GRID'!N38*'READ THIS FIRST'!$F$3)</f>
        <v>4.3225901333333336</v>
      </c>
      <c r="Q63" s="26">
        <f>'WORKING WHOLESALE GRID'!O38-('WORKING WHOLESALE GRID'!O38*'READ THIS FIRST'!$F$3)</f>
        <v>4.5581043999999995</v>
      </c>
      <c r="R63" s="26">
        <f>'WORKING WHOLESALE GRID'!P38-('WORKING WHOLESALE GRID'!P38*'READ THIS FIRST'!$F$3)</f>
        <v>4.7936186666666663</v>
      </c>
      <c r="S63" s="26">
        <f>'WORKING WHOLESALE GRID'!Q38-('WORKING WHOLESALE GRID'!Q38*'READ THIS FIRST'!$F$3)</f>
        <v>5.029132933333333</v>
      </c>
      <c r="T63" s="26">
        <f>'WORKING WHOLESALE GRID'!R38-('WORKING WHOLESALE GRID'!R38*'READ THIS FIRST'!$F$3)</f>
        <v>5.2646472000000006</v>
      </c>
      <c r="U63" s="26">
        <f>'WORKING WHOLESALE GRID'!S38-('WORKING WHOLESALE GRID'!S38*'READ THIS FIRST'!$F$3)</f>
        <v>5.5001614666666647</v>
      </c>
      <c r="V63" s="26">
        <f>'WORKING WHOLESALE GRID'!T38-('WORKING WHOLESALE GRID'!T38*'READ THIS FIRST'!$F$3)</f>
        <v>5.7356757333333341</v>
      </c>
      <c r="W63" s="26">
        <f>'WORKING WHOLESALE GRID'!U38-('WORKING WHOLESALE GRID'!U38*'READ THIS FIRST'!$F$3)</f>
        <v>5.9711899999999991</v>
      </c>
      <c r="X63" s="26">
        <f>'WORKING WHOLESALE GRID'!V38-('WORKING WHOLESALE GRID'!V38*'READ THIS FIRST'!$F$3)</f>
        <v>6.2067042666666659</v>
      </c>
      <c r="Y63" s="26">
        <f>'WORKING WHOLESALE GRID'!W38-('WORKING WHOLESALE GRID'!W38*'READ THIS FIRST'!$F$3)</f>
        <v>6.4422185333333335</v>
      </c>
      <c r="Z63" s="26">
        <f>'WORKING WHOLESALE GRID'!X38-('WORKING WHOLESALE GRID'!X38*'READ THIS FIRST'!$F$3)</f>
        <v>6.6777327999999976</v>
      </c>
      <c r="AA63" s="26">
        <f>'WORKING WHOLESALE GRID'!Y38-('WORKING WHOLESALE GRID'!Y38*'READ THIS FIRST'!$F$3)</f>
        <v>6.9132470666666679</v>
      </c>
      <c r="AB63" s="26">
        <f>'WORKING WHOLESALE GRID'!Z38-('WORKING WHOLESALE GRID'!Z38*'READ THIS FIRST'!$F$3)</f>
        <v>7.1487613333333346</v>
      </c>
      <c r="AC63" s="26">
        <f>'WORKING WHOLESALE GRID'!AA38-('WORKING WHOLESALE GRID'!AA38*'READ THIS FIRST'!$F$3)</f>
        <v>7.3842756000000023</v>
      </c>
      <c r="AD63" s="26">
        <f>'WORKING WHOLESALE GRID'!AB38-('WORKING WHOLESALE GRID'!AB38*'READ THIS FIRST'!$F$3)</f>
        <v>7.619789866666669</v>
      </c>
      <c r="AE63" s="26">
        <f>'WORKING WHOLESALE GRID'!AC38-('WORKING WHOLESALE GRID'!AC38*'READ THIS FIRST'!$F$3)</f>
        <v>7.855304133333334</v>
      </c>
      <c r="AF63" s="26">
        <f>'WORKING WHOLESALE GRID'!AD38-('WORKING WHOLESALE GRID'!AD38*'READ THIS FIRST'!$F$3)</f>
        <v>8.0908184000000016</v>
      </c>
      <c r="AG63" s="26">
        <f>'WORKING WHOLESALE GRID'!AE38-('WORKING WHOLESALE GRID'!AE38*'READ THIS FIRST'!$F$3)</f>
        <v>8.3263326666666693</v>
      </c>
      <c r="AH63" s="26">
        <f>'WORKING WHOLESALE GRID'!AF38-('WORKING WHOLESALE GRID'!AF38*'READ THIS FIRST'!$F$3)</f>
        <v>8.5618469333333369</v>
      </c>
      <c r="AI63" s="26">
        <f>'WORKING WHOLESALE GRID'!AG38-('WORKING WHOLESALE GRID'!AG38*'READ THIS FIRST'!$F$3)</f>
        <v>8.7973612000000045</v>
      </c>
      <c r="AJ63" s="26">
        <f>'WORKING WHOLESALE GRID'!AH38-('WORKING WHOLESALE GRID'!AH38*'READ THIS FIRST'!$F$3)</f>
        <v>9.0328754666666722</v>
      </c>
      <c r="AK63" s="26">
        <f>'WORKING WHOLESALE GRID'!AI38-('WORKING WHOLESALE GRID'!AI38*'READ THIS FIRST'!$F$3)</f>
        <v>9.2683897333333398</v>
      </c>
      <c r="AL63" s="26">
        <f>'WORKING WHOLESALE GRID'!AJ38-('WORKING WHOLESALE GRID'!AJ38*'READ THIS FIRST'!$F$3)</f>
        <v>9.5039040000000075</v>
      </c>
      <c r="AM63" s="26">
        <f>'WORKING WHOLESALE GRID'!AK38-('WORKING WHOLESALE GRID'!AK38*'READ THIS FIRST'!$F$3)</f>
        <v>9.7394182666666751</v>
      </c>
      <c r="AN63" s="26">
        <f>'WORKING WHOLESALE GRID'!AL38-('WORKING WHOLESALE GRID'!AL38*'READ THIS FIRST'!$F$3)</f>
        <v>9.974932533333341</v>
      </c>
      <c r="AO63" s="26">
        <f>'WORKING WHOLESALE GRID'!AM38-('WORKING WHOLESALE GRID'!AM38*'READ THIS FIRST'!$F$3)</f>
        <v>10.210446800000009</v>
      </c>
      <c r="AP63" s="26">
        <f>'WORKING WHOLESALE GRID'!AN38-('WORKING WHOLESALE GRID'!AN38*'READ THIS FIRST'!$F$3)</f>
        <v>10.445961066666673</v>
      </c>
      <c r="AQ63" s="26">
        <f>'WORKING WHOLESALE GRID'!AO38-('WORKING WHOLESALE GRID'!AO38*'READ THIS FIRST'!$F$3)</f>
        <v>11.149170533333345</v>
      </c>
      <c r="AR63" s="26">
        <f>'WORKING WHOLESALE GRID'!AP38-('WORKING WHOLESALE GRID'!AP38*'READ THIS FIRST'!$F$3)</f>
        <v>11.384684800000009</v>
      </c>
      <c r="AS63" s="26">
        <f>'WORKING WHOLESALE GRID'!AQ38-('WORKING WHOLESALE GRID'!AQ38*'READ THIS FIRST'!$F$3)</f>
        <v>11.620199066666679</v>
      </c>
      <c r="AT63" s="26">
        <f>'WORKING WHOLESALE GRID'!AR38-('WORKING WHOLESALE GRID'!AR38*'READ THIS FIRST'!$F$3)</f>
        <v>11.855713333333345</v>
      </c>
      <c r="AU63" s="26">
        <f>'WORKING WHOLESALE GRID'!AS38-('WORKING WHOLESALE GRID'!AS38*'READ THIS FIRST'!$F$3)</f>
        <v>12.091227600000011</v>
      </c>
      <c r="AV63" s="26">
        <f>'WORKING WHOLESALE GRID'!AT38-('WORKING WHOLESALE GRID'!AT38*'READ THIS FIRST'!$F$3)</f>
        <v>12.32674186666668</v>
      </c>
      <c r="AW63" s="26">
        <f>'WORKING WHOLESALE GRID'!AU38-('WORKING WHOLESALE GRID'!AU38*'READ THIS FIRST'!$F$3)</f>
        <v>12.562256133333342</v>
      </c>
      <c r="AX63" s="26">
        <f>'WORKING WHOLESALE GRID'!AV38-('WORKING WHOLESALE GRID'!AV38*'READ THIS FIRST'!$F$3)</f>
        <v>12.797770400000019</v>
      </c>
      <c r="AY63" s="26">
        <f>'WORKING WHOLESALE GRID'!AW38-('WORKING WHOLESALE GRID'!AW38*'READ THIS FIRST'!$F$3)</f>
        <v>12.56558946666668</v>
      </c>
      <c r="AZ63" s="26">
        <f>'WORKING WHOLESALE GRID'!AX38-('WORKING WHOLESALE GRID'!AX38*'READ THIS FIRST'!$F$3)</f>
        <v>12.801103733333349</v>
      </c>
      <c r="BA63" s="26">
        <f>'WORKING WHOLESALE GRID'!AY38-('WORKING WHOLESALE GRID'!AY38*'READ THIS FIRST'!$F$3)</f>
        <v>13.036618000000015</v>
      </c>
      <c r="BB63" s="26">
        <f>'WORKING WHOLESALE GRID'!AZ38-('WORKING WHOLESALE GRID'!AZ38*'READ THIS FIRST'!$F$3)</f>
        <v>13.272132266666684</v>
      </c>
      <c r="BC63" s="26">
        <f>'WORKING WHOLESALE GRID'!BA38-('WORKING WHOLESALE GRID'!BA38*'READ THIS FIRST'!$F$3)</f>
        <v>13.50764653333335</v>
      </c>
      <c r="BD63" s="26">
        <f>'WORKING WHOLESALE GRID'!BB38-('WORKING WHOLESALE GRID'!BB38*'READ THIS FIRST'!$F$3)</f>
        <v>13.74316080000002</v>
      </c>
      <c r="BE63" s="26">
        <f>'WORKING WHOLESALE GRID'!BC38-('WORKING WHOLESALE GRID'!BC38*'READ THIS FIRST'!$F$3)</f>
        <v>13.978675066666689</v>
      </c>
      <c r="BF63" s="26">
        <f>'WORKING WHOLESALE GRID'!BD38-('WORKING WHOLESALE GRID'!BD38*'READ THIS FIRST'!$F$3)</f>
        <v>14.214189333333353</v>
      </c>
      <c r="BG63" s="26">
        <f>'WORKING WHOLESALE GRID'!BE38-('WORKING WHOLESALE GRID'!BE38*'READ THIS FIRST'!$F$3)</f>
        <v>14.449703600000019</v>
      </c>
      <c r="BH63" s="26">
        <f>'WORKING WHOLESALE GRID'!BF38-('WORKING WHOLESALE GRID'!BF38*'READ THIS FIRST'!$F$3)</f>
        <v>14.685217866666688</v>
      </c>
      <c r="BI63" s="26">
        <f>'WORKING WHOLESALE GRID'!BG38-('WORKING WHOLESALE GRID'!BG38*'READ THIS FIRST'!$F$3)</f>
        <v>14.920732133333354</v>
      </c>
      <c r="BJ63" s="26">
        <f>'WORKING WHOLESALE GRID'!BH38-('WORKING WHOLESALE GRID'!BH38*'READ THIS FIRST'!$F$3)</f>
        <v>15.15624640000002</v>
      </c>
      <c r="BK63" s="26">
        <f>'WORKING WHOLESALE GRID'!BI38-('WORKING WHOLESALE GRID'!BI38*'READ THIS FIRST'!$F$3)</f>
        <v>15.391760666666686</v>
      </c>
      <c r="BL63" s="26">
        <f>'WORKING WHOLESALE GRID'!BJ38-('WORKING WHOLESALE GRID'!BJ38*'READ THIS FIRST'!$F$3)</f>
        <v>15.627274933333354</v>
      </c>
      <c r="BM63" s="26">
        <f>'WORKING WHOLESALE GRID'!BK38-('WORKING WHOLESALE GRID'!BK38*'READ THIS FIRST'!$F$3)</f>
        <v>15.862789200000023</v>
      </c>
      <c r="BN63" s="26">
        <f>'WORKING WHOLESALE GRID'!BL38-('WORKING WHOLESALE GRID'!BL38*'READ THIS FIRST'!$F$3)</f>
        <v>16.098303466666692</v>
      </c>
      <c r="BO63" s="26">
        <f>'WORKING WHOLESALE GRID'!BM38-('WORKING WHOLESALE GRID'!BM38*'READ THIS FIRST'!$F$3)</f>
        <v>16.333817733333358</v>
      </c>
      <c r="BP63" s="26">
        <f>'WORKING WHOLESALE GRID'!BN38-('WORKING WHOLESALE GRID'!BN38*'READ THIS FIRST'!$F$3)</f>
        <v>16.569332000000024</v>
      </c>
      <c r="BQ63" s="26">
        <f>'WORKING WHOLESALE GRID'!BO38-('WORKING WHOLESALE GRID'!BO38*'READ THIS FIRST'!$F$3)</f>
        <v>16.804846266666694</v>
      </c>
      <c r="BR63" s="26">
        <f>'WORKING WHOLESALE GRID'!BP38-('WORKING WHOLESALE GRID'!BP38*'READ THIS FIRST'!$F$3)</f>
        <v>17.040360533333356</v>
      </c>
      <c r="BS63" s="26">
        <f>'WORKING WHOLESALE GRID'!BQ38-('WORKING WHOLESALE GRID'!BQ38*'READ THIS FIRST'!$F$3)</f>
        <v>17.275874800000025</v>
      </c>
      <c r="BT63" s="26">
        <f>'WORKING WHOLESALE GRID'!BR38-('WORKING WHOLESALE GRID'!BR38*'READ THIS FIRST'!$F$3)</f>
        <v>17.511389066666691</v>
      </c>
      <c r="BU63" s="26">
        <f>'WORKING WHOLESALE GRID'!BS38-('WORKING WHOLESALE GRID'!BS38*'READ THIS FIRST'!$F$3)</f>
        <v>17.746903333333361</v>
      </c>
      <c r="BV63" s="26">
        <f>'WORKING WHOLESALE GRID'!BT38-('WORKING WHOLESALE GRID'!BT38*'READ THIS FIRST'!$F$3)</f>
        <v>17.982417600000026</v>
      </c>
      <c r="BW63" s="26">
        <f>'WORKING WHOLESALE GRID'!BU38-('WORKING WHOLESALE GRID'!BU38*'READ THIS FIRST'!$F$3)</f>
        <v>18.217931866666696</v>
      </c>
      <c r="BX63" s="26">
        <f>'WORKING WHOLESALE GRID'!BV38-('WORKING WHOLESALE GRID'!BV38*'READ THIS FIRST'!$F$3)</f>
        <v>18.453446133333362</v>
      </c>
      <c r="BY63" s="26">
        <f>'WORKING WHOLESALE GRID'!BW38-('WORKING WHOLESALE GRID'!BW38*'READ THIS FIRST'!$F$3)</f>
        <v>18.688960400000031</v>
      </c>
      <c r="BZ63" s="26">
        <f>'WORKING WHOLESALE GRID'!BX38-('WORKING WHOLESALE GRID'!BX38*'READ THIS FIRST'!$F$3)</f>
        <v>18.924474666666693</v>
      </c>
      <c r="CA63" s="26">
        <f>'WORKING WHOLESALE GRID'!BY38-('WORKING WHOLESALE GRID'!BY38*'READ THIS FIRST'!$F$3)</f>
        <v>19.159988933333363</v>
      </c>
      <c r="CB63" s="26">
        <f>'WORKING WHOLESALE GRID'!BZ38-('WORKING WHOLESALE GRID'!BZ38*'READ THIS FIRST'!$F$3)</f>
        <v>19.395503200000032</v>
      </c>
      <c r="CC63" s="26">
        <f>'WORKING WHOLESALE GRID'!CA38-('WORKING WHOLESALE GRID'!CA38*'READ THIS FIRST'!$F$3)</f>
        <v>19.631017466666698</v>
      </c>
      <c r="CD63" s="26">
        <f>'WORKING WHOLESALE GRID'!CB38-('WORKING WHOLESALE GRID'!CB38*'READ THIS FIRST'!$F$3)</f>
        <v>19.866531733333364</v>
      </c>
      <c r="CE63" s="26">
        <f>'WORKING WHOLESALE GRID'!CC38-('WORKING WHOLESALE GRID'!CC38*'READ THIS FIRST'!$F$3)</f>
        <v>20.102046000000033</v>
      </c>
      <c r="CF63" s="26">
        <f>'WORKING WHOLESALE GRID'!CD38-('WORKING WHOLESALE GRID'!CD38*'READ THIS FIRST'!$F$3)</f>
        <v>20.337560266666696</v>
      </c>
      <c r="CG63" s="26">
        <f>'WORKING WHOLESALE GRID'!CE38-('WORKING WHOLESALE GRID'!CE38*'READ THIS FIRST'!$F$3)</f>
        <v>20.573074533333365</v>
      </c>
      <c r="CH63" s="26">
        <f>'WORKING WHOLESALE GRID'!CF38-('WORKING WHOLESALE GRID'!CF38*'READ THIS FIRST'!$F$3)</f>
        <v>20.808588800000038</v>
      </c>
      <c r="CI63" s="26">
        <f>'WORKING WHOLESALE GRID'!CG38-('WORKING WHOLESALE GRID'!CG38*'READ THIS FIRST'!$F$3)</f>
        <v>21.044103066666707</v>
      </c>
      <c r="CJ63" s="26">
        <f>'WORKING WHOLESALE GRID'!CH38-('WORKING WHOLESALE GRID'!CH38*'READ THIS FIRST'!$F$3)</f>
        <v>21.279617333333366</v>
      </c>
      <c r="CK63" s="26">
        <f>'WORKING WHOLESALE GRID'!CI38-('WORKING WHOLESALE GRID'!CI38*'READ THIS FIRST'!$F$3)</f>
        <v>21.515131600000032</v>
      </c>
      <c r="CL63" s="26">
        <f>'WORKING WHOLESALE GRID'!CJ38-('WORKING WHOLESALE GRID'!CJ38*'READ THIS FIRST'!$F$3)</f>
        <v>21.750645866666702</v>
      </c>
      <c r="CM63" s="26">
        <f>'WORKING WHOLESALE GRID'!CK38-('WORKING WHOLESALE GRID'!CK38*'READ THIS FIRST'!$F$3)</f>
        <v>21.986160133333371</v>
      </c>
      <c r="CN63" s="26">
        <f>'WORKING WHOLESALE GRID'!CL38-('WORKING WHOLESALE GRID'!CL38*'READ THIS FIRST'!$F$3)</f>
        <v>22.22167440000004</v>
      </c>
      <c r="CO63" s="26">
        <f>'WORKING WHOLESALE GRID'!CM38-('WORKING WHOLESALE GRID'!CM38*'READ THIS FIRST'!$F$3)</f>
        <v>22.457188666666706</v>
      </c>
      <c r="CP63" s="26">
        <f>'WORKING WHOLESALE GRID'!CN38-('WORKING WHOLESALE GRID'!CN38*'READ THIS FIRST'!$F$3)</f>
        <v>22.692702933333376</v>
      </c>
      <c r="CQ63" s="26">
        <f>'WORKING WHOLESALE GRID'!CO38-('WORKING WHOLESALE GRID'!CO38*'READ THIS FIRST'!$F$3)</f>
        <v>22.928217200000045</v>
      </c>
      <c r="CR63" s="26">
        <f>'WORKING WHOLESALE GRID'!CP38-('WORKING WHOLESALE GRID'!CP38*'READ THIS FIRST'!$F$3)</f>
        <v>23.163731466666704</v>
      </c>
      <c r="CS63" s="26">
        <f>'WORKING WHOLESALE GRID'!CQ38-('WORKING WHOLESALE GRID'!CQ38*'READ THIS FIRST'!$F$3)</f>
        <v>23.399245733333373</v>
      </c>
      <c r="CT63" s="26">
        <f>'WORKING WHOLESALE GRID'!CR38-('WORKING WHOLESALE GRID'!CR38*'READ THIS FIRST'!$F$3)</f>
        <v>23.634760000000043</v>
      </c>
      <c r="CU63" s="26">
        <f>'WORKING WHOLESALE GRID'!CS38-('WORKING WHOLESALE GRID'!CS38*'READ THIS FIRST'!$F$3)</f>
        <v>23.870274266666712</v>
      </c>
      <c r="CV63" s="26">
        <f>'WORKING WHOLESALE GRID'!CT38-('WORKING WHOLESALE GRID'!CT38*'READ THIS FIRST'!$F$3)</f>
        <v>24.105788533333381</v>
      </c>
      <c r="CW63" s="26">
        <f>'WORKING WHOLESALE GRID'!CU38-('WORKING WHOLESALE GRID'!CU38*'READ THIS FIRST'!$F$3)</f>
        <v>24.34130280000004</v>
      </c>
      <c r="CX63" s="26">
        <f>'WORKING WHOLESALE GRID'!CV38-('WORKING WHOLESALE GRID'!CV38*'READ THIS FIRST'!$F$3)</f>
        <v>24.576817066666713</v>
      </c>
      <c r="CY63" s="26">
        <f>'WORKING WHOLESALE GRID'!CW38-('WORKING WHOLESALE GRID'!CW38*'READ THIS FIRST'!$F$3)</f>
        <v>24.926817066666715</v>
      </c>
      <c r="CZ63" s="26">
        <f>'WORKING WHOLESALE GRID'!CX38-('WORKING WHOLESALE GRID'!CX38*'READ THIS FIRST'!$F$3)</f>
        <v>25.276817066666723</v>
      </c>
      <c r="DA63" s="26">
        <f>'WORKING WHOLESALE GRID'!CY38-('WORKING WHOLESALE GRID'!CY38*'READ THIS FIRST'!$F$3)</f>
        <v>25.626817066666725</v>
      </c>
      <c r="DB63" s="26">
        <f>'WORKING WHOLESALE GRID'!CZ38-('WORKING WHOLESALE GRID'!CZ38*'READ THIS FIRST'!$F$3)</f>
        <v>25.976817066666726</v>
      </c>
      <c r="DC63" s="26">
        <f>'WORKING WHOLESALE GRID'!DA38-('WORKING WHOLESALE GRID'!DA38*'READ THIS FIRST'!$F$3)</f>
        <v>26.326817066666727</v>
      </c>
      <c r="DD63" s="26">
        <f>'WORKING WHOLESALE GRID'!DB38-('WORKING WHOLESALE GRID'!DB38*'READ THIS FIRST'!$F$3)</f>
        <v>26.676817066666729</v>
      </c>
      <c r="DE63" s="26">
        <f>'WORKING WHOLESALE GRID'!DC38-('WORKING WHOLESALE GRID'!DC38*'READ THIS FIRST'!$F$3)</f>
        <v>27.026817066666727</v>
      </c>
      <c r="DF63" s="26">
        <f>'WORKING WHOLESALE GRID'!DD38-('WORKING WHOLESALE GRID'!DD38*'READ THIS FIRST'!$F$3)</f>
        <v>27.376817066666728</v>
      </c>
      <c r="DG63" s="26">
        <f>'WORKING WHOLESALE GRID'!DE38-('WORKING WHOLESALE GRID'!DE38*'READ THIS FIRST'!$F$3)</f>
        <v>27.72681706666673</v>
      </c>
      <c r="DH63" s="26">
        <f>'WORKING WHOLESALE GRID'!DF38-('WORKING WHOLESALE GRID'!DF38*'READ THIS FIRST'!$F$3)</f>
        <v>28.076817066666731</v>
      </c>
      <c r="DI63" s="26">
        <f>'WORKING WHOLESALE GRID'!DG38-('WORKING WHOLESALE GRID'!DG38*'READ THIS FIRST'!$F$3)</f>
        <v>38.348949333333408</v>
      </c>
      <c r="DJ63" s="26">
        <f>'WORKING WHOLESALE GRID'!DH38-('WORKING WHOLESALE GRID'!DH38*'READ THIS FIRST'!$F$3)</f>
        <v>38.887410871794955</v>
      </c>
      <c r="DK63" s="26">
        <f>'WORKING WHOLESALE GRID'!DI38-('WORKING WHOLESALE GRID'!DI38*'READ THIS FIRST'!$F$3)</f>
        <v>39.425872410256495</v>
      </c>
      <c r="DL63" s="26">
        <f>'WORKING WHOLESALE GRID'!DJ38-('WORKING WHOLESALE GRID'!DJ38*'READ THIS FIRST'!$F$3)</f>
        <v>39.964333948718036</v>
      </c>
      <c r="DM63" s="26">
        <f>'WORKING WHOLESALE GRID'!DK38-('WORKING WHOLESALE GRID'!DK38*'READ THIS FIRST'!$F$3)</f>
        <v>40.502795487179576</v>
      </c>
      <c r="DN63" s="26">
        <f>'WORKING WHOLESALE GRID'!DL38-('WORKING WHOLESALE GRID'!DL38*'READ THIS FIRST'!$F$3)</f>
        <v>41.041257025641116</v>
      </c>
      <c r="DO63" s="26">
        <f>'WORKING WHOLESALE GRID'!DM38-('WORKING WHOLESALE GRID'!DM38*'READ THIS FIRST'!$F$3)</f>
        <v>41.579718564102656</v>
      </c>
      <c r="DP63" s="26">
        <f>'WORKING WHOLESALE GRID'!DN38-('WORKING WHOLESALE GRID'!DN38*'READ THIS FIRST'!$F$3)</f>
        <v>42.118180102564196</v>
      </c>
      <c r="DQ63" s="26">
        <f>'WORKING WHOLESALE GRID'!DO38-('WORKING WHOLESALE GRID'!DO38*'READ THIS FIRST'!$F$3)</f>
        <v>42.656641641025743</v>
      </c>
      <c r="DR63" s="26">
        <f>'WORKING WHOLESALE GRID'!DP38-('WORKING WHOLESALE GRID'!DP38*'READ THIS FIRST'!$F$3)</f>
        <v>43.195103179487276</v>
      </c>
      <c r="DS63" s="26">
        <f>'WORKING WHOLESALE GRID'!DQ38-('WORKING WHOLESALE GRID'!DQ38*'READ THIS FIRST'!$F$3)</f>
        <v>31.926817066666747</v>
      </c>
      <c r="DT63" s="26">
        <f>'WORKING WHOLESALE GRID'!DR38-('WORKING WHOLESALE GRID'!DR38*'READ THIS FIRST'!$F$3)</f>
        <v>32.276817066666744</v>
      </c>
      <c r="DU63" s="26">
        <f>'WORKING WHOLESALE GRID'!DS38-('WORKING WHOLESALE GRID'!DS38*'READ THIS FIRST'!$F$3)</f>
        <v>32.626817066666746</v>
      </c>
      <c r="DV63" s="26">
        <f>'WORKING WHOLESALE GRID'!DT38-('WORKING WHOLESALE GRID'!DT38*'READ THIS FIRST'!$F$3)</f>
        <v>32.976817066666747</v>
      </c>
      <c r="DW63" s="26">
        <f>'WORKING WHOLESALE GRID'!DU38-('WORKING WHOLESALE GRID'!DU38*'READ THIS FIRST'!$F$3)</f>
        <v>33.326817066666749</v>
      </c>
      <c r="DX63" s="26">
        <f>'WORKING WHOLESALE GRID'!DV38-('WORKING WHOLESALE GRID'!DV38*'READ THIS FIRST'!$F$3)</f>
        <v>33.676817066666757</v>
      </c>
      <c r="DY63" s="26">
        <f>'WORKING WHOLESALE GRID'!DW38-('WORKING WHOLESALE GRID'!DW38*'READ THIS FIRST'!$F$3)</f>
        <v>34.026817066666752</v>
      </c>
      <c r="DZ63" s="26">
        <f>'WORKING WHOLESALE GRID'!DX38-('WORKING WHOLESALE GRID'!DX38*'READ THIS FIRST'!$F$3)</f>
        <v>34.376817066666753</v>
      </c>
      <c r="EA63" s="26">
        <f>'WORKING WHOLESALE GRID'!DY38-('WORKING WHOLESALE GRID'!DY38*'READ THIS FIRST'!$F$3)</f>
        <v>34.726817066666754</v>
      </c>
      <c r="EB63" s="26">
        <f>'WORKING WHOLESALE GRID'!DZ38-('WORKING WHOLESALE GRID'!DZ38*'READ THIS FIRST'!$F$3)</f>
        <v>35.076817066666756</v>
      </c>
      <c r="EC63" s="26">
        <f>'WORKING WHOLESALE GRID'!EA38-('WORKING WHOLESALE GRID'!EA38*'READ THIS FIRST'!$F$3)</f>
        <v>35.426817066666757</v>
      </c>
      <c r="ED63" s="26">
        <f>'WORKING WHOLESALE GRID'!EB38-('WORKING WHOLESALE GRID'!EB38*'READ THIS FIRST'!$F$3)</f>
        <v>35.776817066666759</v>
      </c>
      <c r="EE63" s="26">
        <f>'WORKING WHOLESALE GRID'!EC38-('WORKING WHOLESALE GRID'!EC38*'READ THIS FIRST'!$F$3)</f>
        <v>36.12681706666676</v>
      </c>
      <c r="EF63" s="26">
        <f>'WORKING WHOLESALE GRID'!ED38-('WORKING WHOLESALE GRID'!ED38*'READ THIS FIRST'!$F$3)</f>
        <v>36.476817066666761</v>
      </c>
      <c r="EG63" s="26">
        <f>'WORKING WHOLESALE GRID'!EE38-('WORKING WHOLESALE GRID'!EE38*'READ THIS FIRST'!$F$3)</f>
        <v>36.826817066666763</v>
      </c>
      <c r="EH63" s="26">
        <f>'WORKING WHOLESALE GRID'!EF38-('WORKING WHOLESALE GRID'!EF38*'READ THIS FIRST'!$F$3)</f>
        <v>37.176817066666764</v>
      </c>
      <c r="EI63" s="26">
        <f>'WORKING WHOLESALE GRID'!EG38-('WORKING WHOLESALE GRID'!EG38*'READ THIS FIRST'!$F$3)</f>
        <v>37.526817066666766</v>
      </c>
      <c r="EJ63" s="26">
        <f>'WORKING WHOLESALE GRID'!EH38-('WORKING WHOLESALE GRID'!EH38*'READ THIS FIRST'!$F$3)</f>
        <v>37.87681706666676</v>
      </c>
      <c r="EK63" s="26">
        <f>'WORKING WHOLESALE GRID'!EI38-('WORKING WHOLESALE GRID'!EI38*'READ THIS FIRST'!$F$3)</f>
        <v>38.226817066666769</v>
      </c>
      <c r="EL63" s="26">
        <f>'WORKING WHOLESALE GRID'!EJ38-('WORKING WHOLESALE GRID'!EJ38*'READ THIS FIRST'!$F$3)</f>
        <v>38.576817066666777</v>
      </c>
      <c r="EM63" s="26">
        <f>'WORKING WHOLESALE GRID'!EK38-('WORKING WHOLESALE GRID'!EK38*'READ THIS FIRST'!$F$3)</f>
        <v>38.926817066666771</v>
      </c>
      <c r="EN63" s="26">
        <f>'WORKING WHOLESALE GRID'!EL38-('WORKING WHOLESALE GRID'!EL38*'READ THIS FIRST'!$F$3)</f>
        <v>39.276817066666773</v>
      </c>
      <c r="EO63" s="26">
        <f>'WORKING WHOLESALE GRID'!EM38-('WORKING WHOLESALE GRID'!EM38*'READ THIS FIRST'!$F$3)</f>
        <v>39.626817066666774</v>
      </c>
      <c r="EP63" s="26">
        <f>'WORKING WHOLESALE GRID'!EN38-('WORKING WHOLESALE GRID'!EN38*'READ THIS FIRST'!$F$3)</f>
        <v>39.976817066666776</v>
      </c>
      <c r="EQ63" s="26">
        <f>'WORKING WHOLESALE GRID'!EO38-('WORKING WHOLESALE GRID'!EO38*'READ THIS FIRST'!$F$3)</f>
        <v>40.326817066666777</v>
      </c>
      <c r="ER63" s="26">
        <f>'WORKING WHOLESALE GRID'!EP38-('WORKING WHOLESALE GRID'!EP38*'READ THIS FIRST'!$F$3)</f>
        <v>40.676817066666779</v>
      </c>
      <c r="ES63" s="26">
        <f>'WORKING WHOLESALE GRID'!EQ38-('WORKING WHOLESALE GRID'!EQ38*'READ THIS FIRST'!$F$3)</f>
        <v>41.02681706666678</v>
      </c>
      <c r="ET63" s="26">
        <f>'WORKING WHOLESALE GRID'!ER38-('WORKING WHOLESALE GRID'!ER38*'READ THIS FIRST'!$F$3)</f>
        <v>41.376817066666781</v>
      </c>
      <c r="EU63" s="26">
        <f>'WORKING WHOLESALE GRID'!ES38-('WORKING WHOLESALE GRID'!ES38*'READ THIS FIRST'!$F$3)</f>
        <v>41.726817066666783</v>
      </c>
      <c r="EV63" s="26">
        <f>'WORKING WHOLESALE GRID'!ET38-('WORKING WHOLESALE GRID'!ET38*'READ THIS FIRST'!$F$3)</f>
        <v>42.076817066666784</v>
      </c>
      <c r="EW63" s="26"/>
    </row>
    <row r="64" spans="2:153" hidden="1" x14ac:dyDescent="0.35">
      <c r="B64" s="62">
        <v>2500</v>
      </c>
      <c r="C64" s="436">
        <v>0</v>
      </c>
      <c r="D64" s="26">
        <f>'WORKING WHOLESALE GRID'!B39-('WORKING WHOLESALE GRID'!B39*'READ THIS FIRST'!$F$3)</f>
        <v>1.6702433743999998</v>
      </c>
      <c r="E64" s="26">
        <f>'WORKING WHOLESALE GRID'!C39-('WORKING WHOLESALE GRID'!C39*'READ THIS FIRST'!$F$3)</f>
        <v>1.6702433743999998</v>
      </c>
      <c r="F64" s="26">
        <f>'WORKING WHOLESALE GRID'!D39-('WORKING WHOLESALE GRID'!D39*'READ THIS FIRST'!$F$3)</f>
        <v>1.8983733802666676</v>
      </c>
      <c r="G64" s="26">
        <f>'WORKING WHOLESALE GRID'!E39-('WORKING WHOLESALE GRID'!E39*'READ THIS FIRST'!$F$3)</f>
        <v>2.145375331066667</v>
      </c>
      <c r="H64" s="26">
        <f>'WORKING WHOLESALE GRID'!F39-('WORKING WHOLESALE GRID'!F39*'READ THIS FIRST'!$F$3)</f>
        <v>2.3923772818666671</v>
      </c>
      <c r="I64" s="26">
        <f>'WORKING WHOLESALE GRID'!G39-('WORKING WHOLESALE GRID'!G39*'READ THIS FIRST'!$F$3)</f>
        <v>2.5827633978666666</v>
      </c>
      <c r="J64" s="26">
        <f>'WORKING WHOLESALE GRID'!H39-('WORKING WHOLESALE GRID'!H39*'READ THIS FIRST'!$F$3)</f>
        <v>2.8108934037333331</v>
      </c>
      <c r="K64" s="26">
        <f>'WORKING WHOLESALE GRID'!I39-('WORKING WHOLESALE GRID'!I39*'READ THIS FIRST'!$F$3)</f>
        <v>3.0390234096000004</v>
      </c>
      <c r="L64" s="26">
        <f>'WORKING WHOLESALE GRID'!J39-('WORKING WHOLESALE GRID'!J39*'READ THIS FIRST'!$F$3)</f>
        <v>3.2671534154666668</v>
      </c>
      <c r="M64" s="26">
        <f>'WORKING WHOLESALE GRID'!K39-('WORKING WHOLESALE GRID'!K39*'READ THIS FIRST'!$F$3)</f>
        <v>3.4952834213333346</v>
      </c>
      <c r="N64" s="26">
        <f>'WORKING WHOLESALE GRID'!L39-('WORKING WHOLESALE GRID'!L39*'READ THIS FIRST'!$F$3)</f>
        <v>3.7234134272000006</v>
      </c>
      <c r="O64" s="26">
        <f>'WORKING WHOLESALE GRID'!M39-('WORKING WHOLESALE GRID'!M39*'READ THIS FIRST'!$F$3)</f>
        <v>3.9515434330666666</v>
      </c>
      <c r="P64" s="26">
        <f>'WORKING WHOLESALE GRID'!N39-('WORKING WHOLESALE GRID'!N39*'READ THIS FIRST'!$F$3)</f>
        <v>4.1796734389333334</v>
      </c>
      <c r="Q64" s="26">
        <f>'WORKING WHOLESALE GRID'!O39-('WORKING WHOLESALE GRID'!O39*'READ THIS FIRST'!$F$3)</f>
        <v>4.4078034448000007</v>
      </c>
      <c r="R64" s="26">
        <f>'WORKING WHOLESALE GRID'!P39-('WORKING WHOLESALE GRID'!P39*'READ THIS FIRST'!$F$3)</f>
        <v>4.6359334506666663</v>
      </c>
      <c r="S64" s="26">
        <f>'WORKING WHOLESALE GRID'!Q39-('WORKING WHOLESALE GRID'!Q39*'READ THIS FIRST'!$F$3)</f>
        <v>4.8640634565333327</v>
      </c>
      <c r="T64" s="26">
        <f>'WORKING WHOLESALE GRID'!R39-('WORKING WHOLESALE GRID'!R39*'READ THIS FIRST'!$F$3)</f>
        <v>5.0921934624</v>
      </c>
      <c r="U64" s="26">
        <f>'WORKING WHOLESALE GRID'!S39-('WORKING WHOLESALE GRID'!S39*'READ THIS FIRST'!$F$3)</f>
        <v>5.3203234682666647</v>
      </c>
      <c r="V64" s="26">
        <f>'WORKING WHOLESALE GRID'!T39-('WORKING WHOLESALE GRID'!T39*'READ THIS FIRST'!$F$3)</f>
        <v>5.5484534741333347</v>
      </c>
      <c r="W64" s="26">
        <f>'WORKING WHOLESALE GRID'!U39-('WORKING WHOLESALE GRID'!U39*'READ THIS FIRST'!$F$3)</f>
        <v>5.7765834799999993</v>
      </c>
      <c r="X64" s="26">
        <f>'WORKING WHOLESALE GRID'!V39-('WORKING WHOLESALE GRID'!V39*'READ THIS FIRST'!$F$3)</f>
        <v>6.0047134858666666</v>
      </c>
      <c r="Y64" s="26">
        <f>'WORKING WHOLESALE GRID'!W39-('WORKING WHOLESALE GRID'!W39*'READ THIS FIRST'!$F$3)</f>
        <v>6.232843491733334</v>
      </c>
      <c r="Z64" s="26">
        <f>'WORKING WHOLESALE GRID'!X39-('WORKING WHOLESALE GRID'!X39*'READ THIS FIRST'!$F$3)</f>
        <v>6.4609734975999995</v>
      </c>
      <c r="AA64" s="26">
        <f>'WORKING WHOLESALE GRID'!Y39-('WORKING WHOLESALE GRID'!Y39*'READ THIS FIRST'!$F$3)</f>
        <v>6.6891035034666686</v>
      </c>
      <c r="AB64" s="26">
        <f>'WORKING WHOLESALE GRID'!Z39-('WORKING WHOLESALE GRID'!Z39*'READ THIS FIRST'!$F$3)</f>
        <v>6.9172335093333341</v>
      </c>
      <c r="AC64" s="26">
        <f>'WORKING WHOLESALE GRID'!AA39-('WORKING WHOLESALE GRID'!AA39*'READ THIS FIRST'!$F$3)</f>
        <v>7.1453635152000015</v>
      </c>
      <c r="AD64" s="26">
        <f>'WORKING WHOLESALE GRID'!AB39-('WORKING WHOLESALE GRID'!AB39*'READ THIS FIRST'!$F$3)</f>
        <v>7.3734935210666688</v>
      </c>
      <c r="AE64" s="26">
        <f>'WORKING WHOLESALE GRID'!AC39-('WORKING WHOLESALE GRID'!AC39*'READ THIS FIRST'!$F$3)</f>
        <v>7.6016235269333343</v>
      </c>
      <c r="AF64" s="26">
        <f>'WORKING WHOLESALE GRID'!AD39-('WORKING WHOLESALE GRID'!AD39*'READ THIS FIRST'!$F$3)</f>
        <v>7.8297535328000025</v>
      </c>
      <c r="AG64" s="26">
        <f>'WORKING WHOLESALE GRID'!AE39-('WORKING WHOLESALE GRID'!AE39*'READ THIS FIRST'!$F$3)</f>
        <v>8.057883538666669</v>
      </c>
      <c r="AH64" s="26">
        <f>'WORKING WHOLESALE GRID'!AF39-('WORKING WHOLESALE GRID'!AF39*'READ THIS FIRST'!$F$3)</f>
        <v>8.2860135445333363</v>
      </c>
      <c r="AI64" s="26">
        <f>'WORKING WHOLESALE GRID'!AG39-('WORKING WHOLESALE GRID'!AG39*'READ THIS FIRST'!$F$3)</f>
        <v>8.5141435504000018</v>
      </c>
      <c r="AJ64" s="26">
        <f>'WORKING WHOLESALE GRID'!AH39-('WORKING WHOLESALE GRID'!AH39*'READ THIS FIRST'!$F$3)</f>
        <v>8.7422735562666691</v>
      </c>
      <c r="AK64" s="26">
        <f>'WORKING WHOLESALE GRID'!AI39-('WORKING WHOLESALE GRID'!AI39*'READ THIS FIRST'!$F$3)</f>
        <v>8.97040356213334</v>
      </c>
      <c r="AL64" s="26">
        <f>'WORKING WHOLESALE GRID'!AJ39-('WORKING WHOLESALE GRID'!AJ39*'READ THIS FIRST'!$F$3)</f>
        <v>9.1985335680000091</v>
      </c>
      <c r="AM64" s="26">
        <f>'WORKING WHOLESALE GRID'!AK39-('WORKING WHOLESALE GRID'!AK39*'READ THIS FIRST'!$F$3)</f>
        <v>9.4266635738666729</v>
      </c>
      <c r="AN64" s="26">
        <f>'WORKING WHOLESALE GRID'!AL39-('WORKING WHOLESALE GRID'!AL39*'READ THIS FIRST'!$F$3)</f>
        <v>9.6547935797333402</v>
      </c>
      <c r="AO64" s="26">
        <f>'WORKING WHOLESALE GRID'!AM39-('WORKING WHOLESALE GRID'!AM39*'READ THIS FIRST'!$F$3)</f>
        <v>9.8829235856000075</v>
      </c>
      <c r="AP64" s="26">
        <f>'WORKING WHOLESALE GRID'!AN39-('WORKING WHOLESALE GRID'!AN39*'READ THIS FIRST'!$F$3)</f>
        <v>10.111053591466675</v>
      </c>
      <c r="AQ64" s="26">
        <f>'WORKING WHOLESALE GRID'!AO39-('WORKING WHOLESALE GRID'!AO39*'READ THIS FIRST'!$F$3)</f>
        <v>10.792110275733343</v>
      </c>
      <c r="AR64" s="26">
        <f>'WORKING WHOLESALE GRID'!AP39-('WORKING WHOLESALE GRID'!AP39*'READ THIS FIRST'!$F$3)</f>
        <v>11.02024028160001</v>
      </c>
      <c r="AS64" s="26">
        <f>'WORKING WHOLESALE GRID'!AQ39-('WORKING WHOLESALE GRID'!AQ39*'READ THIS FIRST'!$F$3)</f>
        <v>11.248370287466678</v>
      </c>
      <c r="AT64" s="26">
        <f>'WORKING WHOLESALE GRID'!AR39-('WORKING WHOLESALE GRID'!AR39*'READ THIS FIRST'!$F$3)</f>
        <v>11.476500293333345</v>
      </c>
      <c r="AU64" s="26">
        <f>'WORKING WHOLESALE GRID'!AS39-('WORKING WHOLESALE GRID'!AS39*'READ THIS FIRST'!$F$3)</f>
        <v>11.704630299200007</v>
      </c>
      <c r="AV64" s="26">
        <f>'WORKING WHOLESALE GRID'!AT39-('WORKING WHOLESALE GRID'!AT39*'READ THIS FIRST'!$F$3)</f>
        <v>11.93276030506668</v>
      </c>
      <c r="AW64" s="26">
        <f>'WORKING WHOLESALE GRID'!AU39-('WORKING WHOLESALE GRID'!AU39*'READ THIS FIRST'!$F$3)</f>
        <v>12.160890310933347</v>
      </c>
      <c r="AX64" s="26">
        <f>'WORKING WHOLESALE GRID'!AV39-('WORKING WHOLESALE GRID'!AV39*'READ THIS FIRST'!$F$3)</f>
        <v>12.389020316800018</v>
      </c>
      <c r="AY64" s="26">
        <f>'WORKING WHOLESALE GRID'!AW39-('WORKING WHOLESALE GRID'!AW39*'READ THIS FIRST'!$F$3)</f>
        <v>12.164223644266677</v>
      </c>
      <c r="AZ64" s="26">
        <f>'WORKING WHOLESALE GRID'!AX39-('WORKING WHOLESALE GRID'!AX39*'READ THIS FIRST'!$F$3)</f>
        <v>12.392353650133352</v>
      </c>
      <c r="BA64" s="26">
        <f>'WORKING WHOLESALE GRID'!AY39-('WORKING WHOLESALE GRID'!AY39*'READ THIS FIRST'!$F$3)</f>
        <v>12.620483656000015</v>
      </c>
      <c r="BB64" s="26">
        <f>'WORKING WHOLESALE GRID'!AZ39-('WORKING WHOLESALE GRID'!AZ39*'READ THIS FIRST'!$F$3)</f>
        <v>12.848613661866679</v>
      </c>
      <c r="BC64" s="26">
        <f>'WORKING WHOLESALE GRID'!BA39-('WORKING WHOLESALE GRID'!BA39*'READ THIS FIRST'!$F$3)</f>
        <v>13.076743667733346</v>
      </c>
      <c r="BD64" s="26">
        <f>'WORKING WHOLESALE GRID'!BB39-('WORKING WHOLESALE GRID'!BB39*'READ THIS FIRST'!$F$3)</f>
        <v>13.304873673600021</v>
      </c>
      <c r="BE64" s="26">
        <f>'WORKING WHOLESALE GRID'!BC39-('WORKING WHOLESALE GRID'!BC39*'READ THIS FIRST'!$F$3)</f>
        <v>13.533003679466686</v>
      </c>
      <c r="BF64" s="26">
        <f>'WORKING WHOLESALE GRID'!BD39-('WORKING WHOLESALE GRID'!BD39*'READ THIS FIRST'!$F$3)</f>
        <v>13.76113368533335</v>
      </c>
      <c r="BG64" s="26">
        <f>'WORKING WHOLESALE GRID'!BE39-('WORKING WHOLESALE GRID'!BE39*'READ THIS FIRST'!$F$3)</f>
        <v>13.989263691200016</v>
      </c>
      <c r="BH64" s="26">
        <f>'WORKING WHOLESALE GRID'!BF39-('WORKING WHOLESALE GRID'!BF39*'READ THIS FIRST'!$F$3)</f>
        <v>14.217393697066687</v>
      </c>
      <c r="BI64" s="26">
        <f>'WORKING WHOLESALE GRID'!BG39-('WORKING WHOLESALE GRID'!BG39*'READ THIS FIRST'!$F$3)</f>
        <v>14.44552370293335</v>
      </c>
      <c r="BJ64" s="26">
        <f>'WORKING WHOLESALE GRID'!BH39-('WORKING WHOLESALE GRID'!BH39*'READ THIS FIRST'!$F$3)</f>
        <v>14.673653708800021</v>
      </c>
      <c r="BK64" s="26">
        <f>'WORKING WHOLESALE GRID'!BI39-('WORKING WHOLESALE GRID'!BI39*'READ THIS FIRST'!$F$3)</f>
        <v>14.901783714666683</v>
      </c>
      <c r="BL64" s="26">
        <f>'WORKING WHOLESALE GRID'!BJ39-('WORKING WHOLESALE GRID'!BJ39*'READ THIS FIRST'!$F$3)</f>
        <v>15.129913720533352</v>
      </c>
      <c r="BM64" s="26">
        <f>'WORKING WHOLESALE GRID'!BK39-('WORKING WHOLESALE GRID'!BK39*'READ THIS FIRST'!$F$3)</f>
        <v>15.358043726400018</v>
      </c>
      <c r="BN64" s="26">
        <f>'WORKING WHOLESALE GRID'!BL39-('WORKING WHOLESALE GRID'!BL39*'READ THIS FIRST'!$F$3)</f>
        <v>15.586173732266689</v>
      </c>
      <c r="BO64" s="26">
        <f>'WORKING WHOLESALE GRID'!BM39-('WORKING WHOLESALE GRID'!BM39*'READ THIS FIRST'!$F$3)</f>
        <v>15.814303738133356</v>
      </c>
      <c r="BP64" s="26">
        <f>'WORKING WHOLESALE GRID'!BN39-('WORKING WHOLESALE GRID'!BN39*'READ THIS FIRST'!$F$3)</f>
        <v>16.042433744000025</v>
      </c>
      <c r="BQ64" s="26">
        <f>'WORKING WHOLESALE GRID'!BO39-('WORKING WHOLESALE GRID'!BO39*'READ THIS FIRST'!$F$3)</f>
        <v>16.270563749866685</v>
      </c>
      <c r="BR64" s="26">
        <f>'WORKING WHOLESALE GRID'!BP39-('WORKING WHOLESALE GRID'!BP39*'READ THIS FIRST'!$F$3)</f>
        <v>16.49869375573336</v>
      </c>
      <c r="BS64" s="26">
        <f>'WORKING WHOLESALE GRID'!BQ39-('WORKING WHOLESALE GRID'!BQ39*'READ THIS FIRST'!$F$3)</f>
        <v>16.726823761600023</v>
      </c>
      <c r="BT64" s="26">
        <f>'WORKING WHOLESALE GRID'!BR39-('WORKING WHOLESALE GRID'!BR39*'READ THIS FIRST'!$F$3)</f>
        <v>16.954953767466687</v>
      </c>
      <c r="BU64" s="26">
        <f>'WORKING WHOLESALE GRID'!BS39-('WORKING WHOLESALE GRID'!BS39*'READ THIS FIRST'!$F$3)</f>
        <v>17.183083773333365</v>
      </c>
      <c r="BV64" s="26">
        <f>'WORKING WHOLESALE GRID'!BT39-('WORKING WHOLESALE GRID'!BT39*'READ THIS FIRST'!$F$3)</f>
        <v>17.411213779200029</v>
      </c>
      <c r="BW64" s="26">
        <f>'WORKING WHOLESALE GRID'!BU39-('WORKING WHOLESALE GRID'!BU39*'READ THIS FIRST'!$F$3)</f>
        <v>17.639343785066686</v>
      </c>
      <c r="BX64" s="26">
        <f>'WORKING WHOLESALE GRID'!BV39-('WORKING WHOLESALE GRID'!BV39*'READ THIS FIRST'!$F$3)</f>
        <v>17.867473790933364</v>
      </c>
      <c r="BY64" s="26">
        <f>'WORKING WHOLESALE GRID'!BW39-('WORKING WHOLESALE GRID'!BW39*'READ THIS FIRST'!$F$3)</f>
        <v>18.095603796800027</v>
      </c>
      <c r="BZ64" s="26">
        <f>'WORKING WHOLESALE GRID'!BX39-('WORKING WHOLESALE GRID'!BX39*'READ THIS FIRST'!$F$3)</f>
        <v>18.323733802666691</v>
      </c>
      <c r="CA64" s="26">
        <f>'WORKING WHOLESALE GRID'!BY39-('WORKING WHOLESALE GRID'!BY39*'READ THIS FIRST'!$F$3)</f>
        <v>18.551863808533358</v>
      </c>
      <c r="CB64" s="26">
        <f>'WORKING WHOLESALE GRID'!BZ39-('WORKING WHOLESALE GRID'!BZ39*'READ THIS FIRST'!$F$3)</f>
        <v>18.779993814400026</v>
      </c>
      <c r="CC64" s="26">
        <f>'WORKING WHOLESALE GRID'!CA39-('WORKING WHOLESALE GRID'!CA39*'READ THIS FIRST'!$F$3)</f>
        <v>19.0081238202667</v>
      </c>
      <c r="CD64" s="26">
        <f>'WORKING WHOLESALE GRID'!CB39-('WORKING WHOLESALE GRID'!CB39*'READ THIS FIRST'!$F$3)</f>
        <v>19.236253826133368</v>
      </c>
      <c r="CE64" s="26">
        <f>'WORKING WHOLESALE GRID'!CC39-('WORKING WHOLESALE GRID'!CC39*'READ THIS FIRST'!$F$3)</f>
        <v>19.464383832000031</v>
      </c>
      <c r="CF64" s="26">
        <f>'WORKING WHOLESALE GRID'!CD39-('WORKING WHOLESALE GRID'!CD39*'READ THIS FIRST'!$F$3)</f>
        <v>19.692513837866699</v>
      </c>
      <c r="CG64" s="26">
        <f>'WORKING WHOLESALE GRID'!CE39-('WORKING WHOLESALE GRID'!CE39*'READ THIS FIRST'!$F$3)</f>
        <v>19.920643843733362</v>
      </c>
      <c r="CH64" s="26">
        <f>'WORKING WHOLESALE GRID'!CF39-('WORKING WHOLESALE GRID'!CF39*'READ THIS FIRST'!$F$3)</f>
        <v>20.14877384960004</v>
      </c>
      <c r="CI64" s="26">
        <f>'WORKING WHOLESALE GRID'!CG39-('WORKING WHOLESALE GRID'!CG39*'READ THIS FIRST'!$F$3)</f>
        <v>20.376903855466701</v>
      </c>
      <c r="CJ64" s="26">
        <f>'WORKING WHOLESALE GRID'!CH39-('WORKING WHOLESALE GRID'!CH39*'READ THIS FIRST'!$F$3)</f>
        <v>20.605033861333368</v>
      </c>
      <c r="CK64" s="26">
        <f>'WORKING WHOLESALE GRID'!CI39-('WORKING WHOLESALE GRID'!CI39*'READ THIS FIRST'!$F$3)</f>
        <v>20.833163867200032</v>
      </c>
      <c r="CL64" s="26">
        <f>'WORKING WHOLESALE GRID'!CJ39-('WORKING WHOLESALE GRID'!CJ39*'READ THIS FIRST'!$F$3)</f>
        <v>21.061293873066703</v>
      </c>
      <c r="CM64" s="26">
        <f>'WORKING WHOLESALE GRID'!CK39-('WORKING WHOLESALE GRID'!CK39*'READ THIS FIRST'!$F$3)</f>
        <v>21.28942387893337</v>
      </c>
      <c r="CN64" s="26">
        <f>'WORKING WHOLESALE GRID'!CL39-('WORKING WHOLESALE GRID'!CL39*'READ THIS FIRST'!$F$3)</f>
        <v>21.517553884800037</v>
      </c>
      <c r="CO64" s="26">
        <f>'WORKING WHOLESALE GRID'!CM39-('WORKING WHOLESALE GRID'!CM39*'READ THIS FIRST'!$F$3)</f>
        <v>21.745683890666701</v>
      </c>
      <c r="CP64" s="26">
        <f>'WORKING WHOLESALE GRID'!CN39-('WORKING WHOLESALE GRID'!CN39*'READ THIS FIRST'!$F$3)</f>
        <v>21.973813896533372</v>
      </c>
      <c r="CQ64" s="26">
        <f>'WORKING WHOLESALE GRID'!CO39-('WORKING WHOLESALE GRID'!CO39*'READ THIS FIRST'!$F$3)</f>
        <v>22.201943902400032</v>
      </c>
      <c r="CR64" s="26">
        <f>'WORKING WHOLESALE GRID'!CP39-('WORKING WHOLESALE GRID'!CP39*'READ THIS FIRST'!$F$3)</f>
        <v>22.430073908266706</v>
      </c>
      <c r="CS64" s="26">
        <f>'WORKING WHOLESALE GRID'!CQ39-('WORKING WHOLESALE GRID'!CQ39*'READ THIS FIRST'!$F$3)</f>
        <v>22.658203914133374</v>
      </c>
      <c r="CT64" s="26">
        <f>'WORKING WHOLESALE GRID'!CR39-('WORKING WHOLESALE GRID'!CR39*'READ THIS FIRST'!$F$3)</f>
        <v>22.886333920000041</v>
      </c>
      <c r="CU64" s="26">
        <f>'WORKING WHOLESALE GRID'!CS39-('WORKING WHOLESALE GRID'!CS39*'READ THIS FIRST'!$F$3)</f>
        <v>23.114463925866701</v>
      </c>
      <c r="CV64" s="26">
        <f>'WORKING WHOLESALE GRID'!CT39-('WORKING WHOLESALE GRID'!CT39*'READ THIS FIRST'!$F$3)</f>
        <v>23.342593931733376</v>
      </c>
      <c r="CW64" s="26">
        <f>'WORKING WHOLESALE GRID'!CU39-('WORKING WHOLESALE GRID'!CU39*'READ THIS FIRST'!$F$3)</f>
        <v>23.570723937600036</v>
      </c>
      <c r="CX64" s="26">
        <f>'WORKING WHOLESALE GRID'!CV39-('WORKING WHOLESALE GRID'!CV39*'READ THIS FIRST'!$F$3)</f>
        <v>23.79885394346671</v>
      </c>
      <c r="CY64" s="26">
        <f>'WORKING WHOLESALE GRID'!CW39-('WORKING WHOLESALE GRID'!CW39*'READ THIS FIRST'!$F$3)</f>
        <v>24.138853943466714</v>
      </c>
      <c r="CZ64" s="26">
        <f>'WORKING WHOLESALE GRID'!CX39-('WORKING WHOLESALE GRID'!CX39*'READ THIS FIRST'!$F$3)</f>
        <v>24.478853943466714</v>
      </c>
      <c r="DA64" s="26">
        <f>'WORKING WHOLESALE GRID'!CY39-('WORKING WHOLESALE GRID'!CY39*'READ THIS FIRST'!$F$3)</f>
        <v>24.818853943466713</v>
      </c>
      <c r="DB64" s="26">
        <f>'WORKING WHOLESALE GRID'!CZ39-('WORKING WHOLESALE GRID'!CZ39*'READ THIS FIRST'!$F$3)</f>
        <v>25.15885394346671</v>
      </c>
      <c r="DC64" s="26">
        <f>'WORKING WHOLESALE GRID'!DA39-('WORKING WHOLESALE GRID'!DA39*'READ THIS FIRST'!$F$3)</f>
        <v>25.498853943466713</v>
      </c>
      <c r="DD64" s="26">
        <f>'WORKING WHOLESALE GRID'!DB39-('WORKING WHOLESALE GRID'!DB39*'READ THIS FIRST'!$F$3)</f>
        <v>25.838853943466713</v>
      </c>
      <c r="DE64" s="26">
        <f>'WORKING WHOLESALE GRID'!DC39-('WORKING WHOLESALE GRID'!DC39*'READ THIS FIRST'!$F$3)</f>
        <v>26.178853943466713</v>
      </c>
      <c r="DF64" s="26">
        <f>'WORKING WHOLESALE GRID'!DD39-('WORKING WHOLESALE GRID'!DD39*'READ THIS FIRST'!$F$3)</f>
        <v>26.518853943466709</v>
      </c>
      <c r="DG64" s="26">
        <f>'WORKING WHOLESALE GRID'!DE39-('WORKING WHOLESALE GRID'!DE39*'READ THIS FIRST'!$F$3)</f>
        <v>26.858853943466713</v>
      </c>
      <c r="DH64" s="26">
        <f>'WORKING WHOLESALE GRID'!DF39-('WORKING WHOLESALE GRID'!DF39*'READ THIS FIRST'!$F$3)</f>
        <v>27.198853943466716</v>
      </c>
      <c r="DI64" s="26">
        <f>'WORKING WHOLESALE GRID'!DG39-('WORKING WHOLESALE GRID'!DG39*'READ THIS FIRST'!$F$3)</f>
        <v>37.136698374564176</v>
      </c>
      <c r="DJ64" s="26">
        <f>'WORKING WHOLESALE GRID'!DH39-('WORKING WHOLESALE GRID'!DH39*'READ THIS FIRST'!$F$3)</f>
        <v>37.659775297641104</v>
      </c>
      <c r="DK64" s="26">
        <f>'WORKING WHOLESALE GRID'!DI39-('WORKING WHOLESALE GRID'!DI39*'READ THIS FIRST'!$F$3)</f>
        <v>38.182852220718019</v>
      </c>
      <c r="DL64" s="26">
        <f>'WORKING WHOLESALE GRID'!DJ39-('WORKING WHOLESALE GRID'!DJ39*'READ THIS FIRST'!$F$3)</f>
        <v>38.70592914379494</v>
      </c>
      <c r="DM64" s="26">
        <f>'WORKING WHOLESALE GRID'!DK39-('WORKING WHOLESALE GRID'!DK39*'READ THIS FIRST'!$F$3)</f>
        <v>39.229006066871861</v>
      </c>
      <c r="DN64" s="26">
        <f>'WORKING WHOLESALE GRID'!DL39-('WORKING WHOLESALE GRID'!DL39*'READ THIS FIRST'!$F$3)</f>
        <v>39.752082989948789</v>
      </c>
      <c r="DO64" s="26">
        <f>'WORKING WHOLESALE GRID'!DM39-('WORKING WHOLESALE GRID'!DM39*'READ THIS FIRST'!$F$3)</f>
        <v>40.275159913025711</v>
      </c>
      <c r="DP64" s="26">
        <f>'WORKING WHOLESALE GRID'!DN39-('WORKING WHOLESALE GRID'!DN39*'READ THIS FIRST'!$F$3)</f>
        <v>40.798236836102632</v>
      </c>
      <c r="DQ64" s="26">
        <f>'WORKING WHOLESALE GRID'!DO39-('WORKING WHOLESALE GRID'!DO39*'READ THIS FIRST'!$F$3)</f>
        <v>41.321313759179546</v>
      </c>
      <c r="DR64" s="26">
        <f>'WORKING WHOLESALE GRID'!DP39-('WORKING WHOLESALE GRID'!DP39*'READ THIS FIRST'!$F$3)</f>
        <v>41.844390682256474</v>
      </c>
      <c r="DS64" s="26">
        <f>'WORKING WHOLESALE GRID'!DQ39-('WORKING WHOLESALE GRID'!DQ39*'READ THIS FIRST'!$F$3)</f>
        <v>30.938853943466711</v>
      </c>
      <c r="DT64" s="26">
        <f>'WORKING WHOLESALE GRID'!DR39-('WORKING WHOLESALE GRID'!DR39*'READ THIS FIRST'!$F$3)</f>
        <v>31.278853943466707</v>
      </c>
      <c r="DU64" s="26">
        <f>'WORKING WHOLESALE GRID'!DS39-('WORKING WHOLESALE GRID'!DS39*'READ THIS FIRST'!$F$3)</f>
        <v>31.618853943466711</v>
      </c>
      <c r="DV64" s="26">
        <f>'WORKING WHOLESALE GRID'!DT39-('WORKING WHOLESALE GRID'!DT39*'READ THIS FIRST'!$F$3)</f>
        <v>31.95885394346671</v>
      </c>
      <c r="DW64" s="26">
        <f>'WORKING WHOLESALE GRID'!DU39-('WORKING WHOLESALE GRID'!DU39*'READ THIS FIRST'!$F$3)</f>
        <v>32.29885394346671</v>
      </c>
      <c r="DX64" s="26">
        <f>'WORKING WHOLESALE GRID'!DV39-('WORKING WHOLESALE GRID'!DV39*'READ THIS FIRST'!$F$3)</f>
        <v>32.638853943466714</v>
      </c>
      <c r="DY64" s="26">
        <f>'WORKING WHOLESALE GRID'!DW39-('WORKING WHOLESALE GRID'!DW39*'READ THIS FIRST'!$F$3)</f>
        <v>32.978853943466717</v>
      </c>
      <c r="DZ64" s="26">
        <f>'WORKING WHOLESALE GRID'!DX39-('WORKING WHOLESALE GRID'!DX39*'READ THIS FIRST'!$F$3)</f>
        <v>33.318853943466721</v>
      </c>
      <c r="EA64" s="26">
        <f>'WORKING WHOLESALE GRID'!DY39-('WORKING WHOLESALE GRID'!DY39*'READ THIS FIRST'!$F$3)</f>
        <v>33.658853943466724</v>
      </c>
      <c r="EB64" s="26">
        <f>'WORKING WHOLESALE GRID'!DZ39-('WORKING WHOLESALE GRID'!DZ39*'READ THIS FIRST'!$F$3)</f>
        <v>33.998853943466727</v>
      </c>
      <c r="EC64" s="26">
        <f>'WORKING WHOLESALE GRID'!EA39-('WORKING WHOLESALE GRID'!EA39*'READ THIS FIRST'!$F$3)</f>
        <v>34.338853943466731</v>
      </c>
      <c r="ED64" s="26">
        <f>'WORKING WHOLESALE GRID'!EB39-('WORKING WHOLESALE GRID'!EB39*'READ THIS FIRST'!$F$3)</f>
        <v>34.678853943466734</v>
      </c>
      <c r="EE64" s="26">
        <f>'WORKING WHOLESALE GRID'!EC39-('WORKING WHOLESALE GRID'!EC39*'READ THIS FIRST'!$F$3)</f>
        <v>35.018853943466738</v>
      </c>
      <c r="EF64" s="26">
        <f>'WORKING WHOLESALE GRID'!ED39-('WORKING WHOLESALE GRID'!ED39*'READ THIS FIRST'!$F$3)</f>
        <v>35.358853943466741</v>
      </c>
      <c r="EG64" s="26">
        <f>'WORKING WHOLESALE GRID'!EE39-('WORKING WHOLESALE GRID'!EE39*'READ THIS FIRST'!$F$3)</f>
        <v>35.698853943466744</v>
      </c>
      <c r="EH64" s="26">
        <f>'WORKING WHOLESALE GRID'!EF39-('WORKING WHOLESALE GRID'!EF39*'READ THIS FIRST'!$F$3)</f>
        <v>36.038853943466748</v>
      </c>
      <c r="EI64" s="26">
        <f>'WORKING WHOLESALE GRID'!EG39-('WORKING WHOLESALE GRID'!EG39*'READ THIS FIRST'!$F$3)</f>
        <v>36.378853943466751</v>
      </c>
      <c r="EJ64" s="26">
        <f>'WORKING WHOLESALE GRID'!EH39-('WORKING WHOLESALE GRID'!EH39*'READ THIS FIRST'!$F$3)</f>
        <v>36.718853943466755</v>
      </c>
      <c r="EK64" s="26">
        <f>'WORKING WHOLESALE GRID'!EI39-('WORKING WHOLESALE GRID'!EI39*'READ THIS FIRST'!$F$3)</f>
        <v>37.058853943466758</v>
      </c>
      <c r="EL64" s="26">
        <f>'WORKING WHOLESALE GRID'!EJ39-('WORKING WHOLESALE GRID'!EJ39*'READ THIS FIRST'!$F$3)</f>
        <v>37.398853943466762</v>
      </c>
      <c r="EM64" s="26">
        <f>'WORKING WHOLESALE GRID'!EK39-('WORKING WHOLESALE GRID'!EK39*'READ THIS FIRST'!$F$3)</f>
        <v>37.738853943466765</v>
      </c>
      <c r="EN64" s="26">
        <f>'WORKING WHOLESALE GRID'!EL39-('WORKING WHOLESALE GRID'!EL39*'READ THIS FIRST'!$F$3)</f>
        <v>38.078853943466768</v>
      </c>
      <c r="EO64" s="26">
        <f>'WORKING WHOLESALE GRID'!EM39-('WORKING WHOLESALE GRID'!EM39*'READ THIS FIRST'!$F$3)</f>
        <v>38.418853943466772</v>
      </c>
      <c r="EP64" s="26">
        <f>'WORKING WHOLESALE GRID'!EN39-('WORKING WHOLESALE GRID'!EN39*'READ THIS FIRST'!$F$3)</f>
        <v>38.758853943466775</v>
      </c>
      <c r="EQ64" s="26">
        <f>'WORKING WHOLESALE GRID'!EO39-('WORKING WHOLESALE GRID'!EO39*'READ THIS FIRST'!$F$3)</f>
        <v>39.098853943466779</v>
      </c>
      <c r="ER64" s="26">
        <f>'WORKING WHOLESALE GRID'!EP39-('WORKING WHOLESALE GRID'!EP39*'READ THIS FIRST'!$F$3)</f>
        <v>39.438853943466782</v>
      </c>
      <c r="ES64" s="26">
        <f>'WORKING WHOLESALE GRID'!EQ39-('WORKING WHOLESALE GRID'!EQ39*'READ THIS FIRST'!$F$3)</f>
        <v>39.778853943466785</v>
      </c>
      <c r="ET64" s="26">
        <f>'WORKING WHOLESALE GRID'!ER39-('WORKING WHOLESALE GRID'!ER39*'READ THIS FIRST'!$F$3)</f>
        <v>40.118853943466789</v>
      </c>
      <c r="EU64" s="26">
        <f>'WORKING WHOLESALE GRID'!ES39-('WORKING WHOLESALE GRID'!ES39*'READ THIS FIRST'!$F$3)</f>
        <v>40.458853943466792</v>
      </c>
      <c r="EV64" s="26">
        <f>'WORKING WHOLESALE GRID'!ET39-('WORKING WHOLESALE GRID'!ET39*'READ THIS FIRST'!$F$3)</f>
        <v>40.798853943466796</v>
      </c>
      <c r="EW64" s="26"/>
    </row>
    <row r="65" spans="2:153" hidden="1" x14ac:dyDescent="0.35">
      <c r="B65" s="62">
        <v>5000</v>
      </c>
      <c r="C65" s="436">
        <v>0</v>
      </c>
      <c r="D65" s="26">
        <f>'WORKING WHOLESALE GRID'!B40-('WORKING WHOLESALE GRID'!B40*'READ THIS FIRST'!$F$3)</f>
        <v>1.6101816984559996</v>
      </c>
      <c r="E65" s="26">
        <f>'WORKING WHOLESALE GRID'!C40-('WORKING WHOLESALE GRID'!C40*'READ THIS FIRST'!$F$3)</f>
        <v>1.6101816984559996</v>
      </c>
      <c r="F65" s="26">
        <f>'WORKING WHOLESALE GRID'!D40-('WORKING WHOLESALE GRID'!D40*'READ THIS FIRST'!$F$3)</f>
        <v>1.831160036330667</v>
      </c>
      <c r="G65" s="26">
        <f>'WORKING WHOLESALE GRID'!E40-('WORKING WHOLESALE GRID'!E40*'READ THIS FIRST'!$F$3)</f>
        <v>2.0704143468059999</v>
      </c>
      <c r="H65" s="26">
        <f>'WORKING WHOLESALE GRID'!F40-('WORKING WHOLESALE GRID'!F40*'READ THIS FIRST'!$F$3)</f>
        <v>2.3096686572813336</v>
      </c>
      <c r="I65" s="26">
        <f>'WORKING WHOLESALE GRID'!G40-('WORKING WHOLESALE GRID'!G40*'READ THIS FIRST'!$F$3)</f>
        <v>2.4940950499546664</v>
      </c>
      <c r="J65" s="26">
        <f>'WORKING WHOLESALE GRID'!H40-('WORKING WHOLESALE GRID'!H40*'READ THIS FIRST'!$F$3)</f>
        <v>2.7150733878293334</v>
      </c>
      <c r="K65" s="26">
        <f>'WORKING WHOLESALE GRID'!I40-('WORKING WHOLESALE GRID'!I40*'READ THIS FIRST'!$F$3)</f>
        <v>2.9360517257040009</v>
      </c>
      <c r="L65" s="26">
        <f>'WORKING WHOLESALE GRID'!J40-('WORKING WHOLESALE GRID'!J40*'READ THIS FIRST'!$F$3)</f>
        <v>3.1570300635786661</v>
      </c>
      <c r="M65" s="26">
        <f>'WORKING WHOLESALE GRID'!K40-('WORKING WHOLESALE GRID'!K40*'READ THIS FIRST'!$F$3)</f>
        <v>3.3780084014533336</v>
      </c>
      <c r="N65" s="26">
        <f>'WORKING WHOLESALE GRID'!L40-('WORKING WHOLESALE GRID'!L40*'READ THIS FIRST'!$F$3)</f>
        <v>3.5989867393280006</v>
      </c>
      <c r="O65" s="26">
        <f>'WORKING WHOLESALE GRID'!M40-('WORKING WHOLESALE GRID'!M40*'READ THIS FIRST'!$F$3)</f>
        <v>3.8199650772026659</v>
      </c>
      <c r="P65" s="26">
        <f>'WORKING WHOLESALE GRID'!N40-('WORKING WHOLESALE GRID'!N40*'READ THIS FIRST'!$F$3)</f>
        <v>4.0409434150773329</v>
      </c>
      <c r="Q65" s="26">
        <f>'WORKING WHOLESALE GRID'!O40-('WORKING WHOLESALE GRID'!O40*'READ THIS FIRST'!$F$3)</f>
        <v>4.2619217529520004</v>
      </c>
      <c r="R65" s="26">
        <f>'WORKING WHOLESALE GRID'!P40-('WORKING WHOLESALE GRID'!P40*'READ THIS FIRST'!$F$3)</f>
        <v>4.4829000908266661</v>
      </c>
      <c r="S65" s="26">
        <f>'WORKING WHOLESALE GRID'!Q40-('WORKING WHOLESALE GRID'!Q40*'READ THIS FIRST'!$F$3)</f>
        <v>4.7038784287013327</v>
      </c>
      <c r="T65" s="26">
        <f>'WORKING WHOLESALE GRID'!R40-('WORKING WHOLESALE GRID'!R40*'READ THIS FIRST'!$F$3)</f>
        <v>4.9248567665760001</v>
      </c>
      <c r="U65" s="26">
        <f>'WORKING WHOLESALE GRID'!S40-('WORKING WHOLESALE GRID'!S40*'READ THIS FIRST'!$F$3)</f>
        <v>5.1458351044506649</v>
      </c>
      <c r="V65" s="26">
        <f>'WORKING WHOLESALE GRID'!T40-('WORKING WHOLESALE GRID'!T40*'READ THIS FIRST'!$F$3)</f>
        <v>5.3668134423253333</v>
      </c>
      <c r="W65" s="26">
        <f>'WORKING WHOLESALE GRID'!U40-('WORKING WHOLESALE GRID'!U40*'READ THIS FIRST'!$F$3)</f>
        <v>5.5877917801999999</v>
      </c>
      <c r="X65" s="26">
        <f>'WORKING WHOLESALE GRID'!V40-('WORKING WHOLESALE GRID'!V40*'READ THIS FIRST'!$F$3)</f>
        <v>5.8087701180746674</v>
      </c>
      <c r="Y65" s="26">
        <f>'WORKING WHOLESALE GRID'!W40-('WORKING WHOLESALE GRID'!W40*'READ THIS FIRST'!$F$3)</f>
        <v>6.0297484559493348</v>
      </c>
      <c r="Z65" s="26">
        <f>'WORKING WHOLESALE GRID'!X40-('WORKING WHOLESALE GRID'!X40*'READ THIS FIRST'!$F$3)</f>
        <v>6.2507267938239988</v>
      </c>
      <c r="AA65" s="26">
        <f>'WORKING WHOLESALE GRID'!Y40-('WORKING WHOLESALE GRID'!Y40*'READ THIS FIRST'!$F$3)</f>
        <v>6.4717051316986689</v>
      </c>
      <c r="AB65" s="26">
        <f>'WORKING WHOLESALE GRID'!Z40-('WORKING WHOLESALE GRID'!Z40*'READ THIS FIRST'!$F$3)</f>
        <v>6.6926834695733337</v>
      </c>
      <c r="AC65" s="26">
        <f>'WORKING WHOLESALE GRID'!AA40-('WORKING WHOLESALE GRID'!AA40*'READ THIS FIRST'!$F$3)</f>
        <v>6.9136618074480003</v>
      </c>
      <c r="AD65" s="26">
        <f>'WORKING WHOLESALE GRID'!AB40-('WORKING WHOLESALE GRID'!AB40*'READ THIS FIRST'!$F$3)</f>
        <v>7.1346401453226704</v>
      </c>
      <c r="AE65" s="26">
        <f>'WORKING WHOLESALE GRID'!AC40-('WORKING WHOLESALE GRID'!AC40*'READ THIS FIRST'!$F$3)</f>
        <v>7.3556184831973344</v>
      </c>
      <c r="AF65" s="26">
        <f>'WORKING WHOLESALE GRID'!AD40-('WORKING WHOLESALE GRID'!AD40*'READ THIS FIRST'!$F$3)</f>
        <v>7.5765968210720009</v>
      </c>
      <c r="AG65" s="26">
        <f>'WORKING WHOLESALE GRID'!AE40-('WORKING WHOLESALE GRID'!AE40*'READ THIS FIRST'!$F$3)</f>
        <v>7.7975751589466684</v>
      </c>
      <c r="AH65" s="26">
        <f>'WORKING WHOLESALE GRID'!AF40-('WORKING WHOLESALE GRID'!AF40*'READ THIS FIRST'!$F$3)</f>
        <v>8.0185534968213368</v>
      </c>
      <c r="AI65" s="26">
        <f>'WORKING WHOLESALE GRID'!AG40-('WORKING WHOLESALE GRID'!AG40*'READ THIS FIRST'!$F$3)</f>
        <v>8.2395318346960025</v>
      </c>
      <c r="AJ65" s="26">
        <f>'WORKING WHOLESALE GRID'!AH40-('WORKING WHOLESALE GRID'!AH40*'READ THIS FIRST'!$F$3)</f>
        <v>8.46051017257067</v>
      </c>
      <c r="AK65" s="26">
        <f>'WORKING WHOLESALE GRID'!AI40-('WORKING WHOLESALE GRID'!AI40*'READ THIS FIRST'!$F$3)</f>
        <v>8.6814885104453374</v>
      </c>
      <c r="AL65" s="26">
        <f>'WORKING WHOLESALE GRID'!AJ40-('WORKING WHOLESALE GRID'!AJ40*'READ THIS FIRST'!$F$3)</f>
        <v>8.9024668483200085</v>
      </c>
      <c r="AM65" s="26">
        <f>'WORKING WHOLESALE GRID'!AK40-('WORKING WHOLESALE GRID'!AK40*'READ THIS FIRST'!$F$3)</f>
        <v>9.1234451861946742</v>
      </c>
      <c r="AN65" s="26">
        <f>'WORKING WHOLESALE GRID'!AL40-('WORKING WHOLESALE GRID'!AL40*'READ THIS FIRST'!$F$3)</f>
        <v>9.3444235240693381</v>
      </c>
      <c r="AO65" s="26">
        <f>'WORKING WHOLESALE GRID'!AM40-('WORKING WHOLESALE GRID'!AM40*'READ THIS FIRST'!$F$3)</f>
        <v>9.5654018619440091</v>
      </c>
      <c r="AP65" s="26">
        <f>'WORKING WHOLESALE GRID'!AN40-('WORKING WHOLESALE GRID'!AN40*'READ THIS FIRST'!$F$3)</f>
        <v>9.7863801998186766</v>
      </c>
      <c r="AQ65" s="26">
        <f>'WORKING WHOLESALE GRID'!AO40-('WORKING WHOLESALE GRID'!AO40*'READ THIS FIRST'!$F$3)</f>
        <v>10.445981880109345</v>
      </c>
      <c r="AR65" s="26">
        <f>'WORKING WHOLESALE GRID'!AP40-('WORKING WHOLESALE GRID'!AP40*'READ THIS FIRST'!$F$3)</f>
        <v>10.666960217984013</v>
      </c>
      <c r="AS65" s="26">
        <f>'WORKING WHOLESALE GRID'!AQ40-('WORKING WHOLESALE GRID'!AQ40*'READ THIS FIRST'!$F$3)</f>
        <v>10.887938555858675</v>
      </c>
      <c r="AT65" s="26">
        <f>'WORKING WHOLESALE GRID'!AR40-('WORKING WHOLESALE GRID'!AR40*'READ THIS FIRST'!$F$3)</f>
        <v>11.108916893733344</v>
      </c>
      <c r="AU65" s="26">
        <f>'WORKING WHOLESALE GRID'!AS40-('WORKING WHOLESALE GRID'!AS40*'READ THIS FIRST'!$F$3)</f>
        <v>11.329895231608008</v>
      </c>
      <c r="AV65" s="26">
        <f>'WORKING WHOLESALE GRID'!AT40-('WORKING WHOLESALE GRID'!AT40*'READ THIS FIRST'!$F$3)</f>
        <v>11.550873569482681</v>
      </c>
      <c r="AW65" s="26">
        <f>'WORKING WHOLESALE GRID'!AU40-('WORKING WHOLESALE GRID'!AU40*'READ THIS FIRST'!$F$3)</f>
        <v>11.771851907357345</v>
      </c>
      <c r="AX65" s="26">
        <f>'WORKING WHOLESALE GRID'!AV40-('WORKING WHOLESALE GRID'!AV40*'READ THIS FIRST'!$F$3)</f>
        <v>11.992830245232016</v>
      </c>
      <c r="AY65" s="26">
        <f>'WORKING WHOLESALE GRID'!AW40-('WORKING WHOLESALE GRID'!AW40*'READ THIS FIRST'!$F$3)</f>
        <v>11.775185240690675</v>
      </c>
      <c r="AZ65" s="26">
        <f>'WORKING WHOLESALE GRID'!AX40-('WORKING WHOLESALE GRID'!AX40*'READ THIS FIRST'!$F$3)</f>
        <v>11.99616357856535</v>
      </c>
      <c r="BA65" s="26">
        <f>'WORKING WHOLESALE GRID'!AY40-('WORKING WHOLESALE GRID'!AY40*'READ THIS FIRST'!$F$3)</f>
        <v>12.217141916440013</v>
      </c>
      <c r="BB65" s="26">
        <f>'WORKING WHOLESALE GRID'!AZ40-('WORKING WHOLESALE GRID'!AZ40*'READ THIS FIRST'!$F$3)</f>
        <v>12.438120254314683</v>
      </c>
      <c r="BC65" s="26">
        <f>'WORKING WHOLESALE GRID'!BA40-('WORKING WHOLESALE GRID'!BA40*'READ THIS FIRST'!$F$3)</f>
        <v>12.659098592189345</v>
      </c>
      <c r="BD65" s="26">
        <f>'WORKING WHOLESALE GRID'!BB40-('WORKING WHOLESALE GRID'!BB40*'READ THIS FIRST'!$F$3)</f>
        <v>12.880076930064018</v>
      </c>
      <c r="BE65" s="26">
        <f>'WORKING WHOLESALE GRID'!BC40-('WORKING WHOLESALE GRID'!BC40*'READ THIS FIRST'!$F$3)</f>
        <v>13.101055267938683</v>
      </c>
      <c r="BF65" s="26">
        <f>'WORKING WHOLESALE GRID'!BD40-('WORKING WHOLESALE GRID'!BD40*'READ THIS FIRST'!$F$3)</f>
        <v>13.322033605813353</v>
      </c>
      <c r="BG65" s="26">
        <f>'WORKING WHOLESALE GRID'!BE40-('WORKING WHOLESALE GRID'!BE40*'READ THIS FIRST'!$F$3)</f>
        <v>13.543011943688018</v>
      </c>
      <c r="BH65" s="26">
        <f>'WORKING WHOLESALE GRID'!BF40-('WORKING WHOLESALE GRID'!BF40*'READ THIS FIRST'!$F$3)</f>
        <v>13.763990281562684</v>
      </c>
      <c r="BI65" s="26">
        <f>'WORKING WHOLESALE GRID'!BG40-('WORKING WHOLESALE GRID'!BG40*'READ THIS FIRST'!$F$3)</f>
        <v>13.984968619437353</v>
      </c>
      <c r="BJ65" s="26">
        <f>'WORKING WHOLESALE GRID'!BH40-('WORKING WHOLESALE GRID'!BH40*'READ THIS FIRST'!$F$3)</f>
        <v>14.205946957312021</v>
      </c>
      <c r="BK65" s="26">
        <f>'WORKING WHOLESALE GRID'!BI40-('WORKING WHOLESALE GRID'!BI40*'READ THIS FIRST'!$F$3)</f>
        <v>14.426925295186685</v>
      </c>
      <c r="BL65" s="26">
        <f>'WORKING WHOLESALE GRID'!BJ40-('WORKING WHOLESALE GRID'!BJ40*'READ THIS FIRST'!$F$3)</f>
        <v>14.64790363306135</v>
      </c>
      <c r="BM65" s="26">
        <f>'WORKING WHOLESALE GRID'!BK40-('WORKING WHOLESALE GRID'!BK40*'READ THIS FIRST'!$F$3)</f>
        <v>14.868881970936021</v>
      </c>
      <c r="BN65" s="26">
        <f>'WORKING WHOLESALE GRID'!BL40-('WORKING WHOLESALE GRID'!BL40*'READ THIS FIRST'!$F$3)</f>
        <v>15.089860308810691</v>
      </c>
      <c r="BO65" s="26">
        <f>'WORKING WHOLESALE GRID'!BM40-('WORKING WHOLESALE GRID'!BM40*'READ THIS FIRST'!$F$3)</f>
        <v>15.310838646685355</v>
      </c>
      <c r="BP65" s="26">
        <f>'WORKING WHOLESALE GRID'!BN40-('WORKING WHOLESALE GRID'!BN40*'READ THIS FIRST'!$F$3)</f>
        <v>15.531816984560022</v>
      </c>
      <c r="BQ65" s="26">
        <f>'WORKING WHOLESALE GRID'!BO40-('WORKING WHOLESALE GRID'!BO40*'READ THIS FIRST'!$F$3)</f>
        <v>15.752795322434684</v>
      </c>
      <c r="BR65" s="26">
        <f>'WORKING WHOLESALE GRID'!BP40-('WORKING WHOLESALE GRID'!BP40*'READ THIS FIRST'!$F$3)</f>
        <v>15.973773660309357</v>
      </c>
      <c r="BS65" s="26">
        <f>'WORKING WHOLESALE GRID'!BQ40-('WORKING WHOLESALE GRID'!BQ40*'READ THIS FIRST'!$F$3)</f>
        <v>16.194751998184021</v>
      </c>
      <c r="BT65" s="26">
        <f>'WORKING WHOLESALE GRID'!BR40-('WORKING WHOLESALE GRID'!BR40*'READ THIS FIRST'!$F$3)</f>
        <v>16.415730336058687</v>
      </c>
      <c r="BU65" s="26">
        <f>'WORKING WHOLESALE GRID'!BS40-('WORKING WHOLESALE GRID'!BS40*'READ THIS FIRST'!$F$3)</f>
        <v>16.636708673933359</v>
      </c>
      <c r="BV65" s="26">
        <f>'WORKING WHOLESALE GRID'!BT40-('WORKING WHOLESALE GRID'!BT40*'READ THIS FIRST'!$F$3)</f>
        <v>16.857687011808025</v>
      </c>
      <c r="BW65" s="26">
        <f>'WORKING WHOLESALE GRID'!BU40-('WORKING WHOLESALE GRID'!BU40*'READ THIS FIRST'!$F$3)</f>
        <v>17.078665349682691</v>
      </c>
      <c r="BX65" s="26">
        <f>'WORKING WHOLESALE GRID'!BV40-('WORKING WHOLESALE GRID'!BV40*'READ THIS FIRST'!$F$3)</f>
        <v>17.299643687557364</v>
      </c>
      <c r="BY65" s="26">
        <f>'WORKING WHOLESALE GRID'!BW40-('WORKING WHOLESALE GRID'!BW40*'READ THIS FIRST'!$F$3)</f>
        <v>17.520622025432026</v>
      </c>
      <c r="BZ65" s="26">
        <f>'WORKING WHOLESALE GRID'!BX40-('WORKING WHOLESALE GRID'!BX40*'READ THIS FIRST'!$F$3)</f>
        <v>17.741600363306691</v>
      </c>
      <c r="CA65" s="26">
        <f>'WORKING WHOLESALE GRID'!BY40-('WORKING WHOLESALE GRID'!BY40*'READ THIS FIRST'!$F$3)</f>
        <v>17.962578701181361</v>
      </c>
      <c r="CB65" s="26">
        <f>'WORKING WHOLESALE GRID'!BZ40-('WORKING WHOLESALE GRID'!BZ40*'READ THIS FIRST'!$F$3)</f>
        <v>18.18355703905603</v>
      </c>
      <c r="CC65" s="26">
        <f>'WORKING WHOLESALE GRID'!CA40-('WORKING WHOLESALE GRID'!CA40*'READ THIS FIRST'!$F$3)</f>
        <v>18.404535376930703</v>
      </c>
      <c r="CD65" s="26">
        <f>'WORKING WHOLESALE GRID'!CB40-('WORKING WHOLESALE GRID'!CB40*'READ THIS FIRST'!$F$3)</f>
        <v>18.625513714805361</v>
      </c>
      <c r="CE65" s="26">
        <f>'WORKING WHOLESALE GRID'!CC40-('WORKING WHOLESALE GRID'!CC40*'READ THIS FIRST'!$F$3)</f>
        <v>18.846492052680034</v>
      </c>
      <c r="CF65" s="26">
        <f>'WORKING WHOLESALE GRID'!CD40-('WORKING WHOLESALE GRID'!CD40*'READ THIS FIRST'!$F$3)</f>
        <v>19.067470390554693</v>
      </c>
      <c r="CG65" s="26">
        <f>'WORKING WHOLESALE GRID'!CE40-('WORKING WHOLESALE GRID'!CE40*'READ THIS FIRST'!$F$3)</f>
        <v>19.288448728429358</v>
      </c>
      <c r="CH65" s="26">
        <f>'WORKING WHOLESALE GRID'!CF40-('WORKING WHOLESALE GRID'!CF40*'READ THIS FIRST'!$F$3)</f>
        <v>19.509427066304031</v>
      </c>
      <c r="CI65" s="26">
        <f>'WORKING WHOLESALE GRID'!CG40-('WORKING WHOLESALE GRID'!CG40*'READ THIS FIRST'!$F$3)</f>
        <v>19.7304054041787</v>
      </c>
      <c r="CJ65" s="26">
        <f>'WORKING WHOLESALE GRID'!CH40-('WORKING WHOLESALE GRID'!CH40*'READ THIS FIRST'!$F$3)</f>
        <v>19.951383742053366</v>
      </c>
      <c r="CK65" s="26">
        <f>'WORKING WHOLESALE GRID'!CI40-('WORKING WHOLESALE GRID'!CI40*'READ THIS FIRST'!$F$3)</f>
        <v>20.172362079928028</v>
      </c>
      <c r="CL65" s="26">
        <f>'WORKING WHOLESALE GRID'!CJ40-('WORKING WHOLESALE GRID'!CJ40*'READ THIS FIRST'!$F$3)</f>
        <v>20.393340417802701</v>
      </c>
      <c r="CM65" s="26">
        <f>'WORKING WHOLESALE GRID'!CK40-('WORKING WHOLESALE GRID'!CK40*'READ THIS FIRST'!$F$3)</f>
        <v>20.614318755677367</v>
      </c>
      <c r="CN65" s="26">
        <f>'WORKING WHOLESALE GRID'!CL40-('WORKING WHOLESALE GRID'!CL40*'READ THIS FIRST'!$F$3)</f>
        <v>20.835297093552029</v>
      </c>
      <c r="CO65" s="26">
        <f>'WORKING WHOLESALE GRID'!CM40-('WORKING WHOLESALE GRID'!CM40*'READ THIS FIRST'!$F$3)</f>
        <v>21.056275431426698</v>
      </c>
      <c r="CP65" s="26">
        <f>'WORKING WHOLESALE GRID'!CN40-('WORKING WHOLESALE GRID'!CN40*'READ THIS FIRST'!$F$3)</f>
        <v>21.277253769301375</v>
      </c>
      <c r="CQ65" s="26">
        <f>'WORKING WHOLESALE GRID'!CO40-('WORKING WHOLESALE GRID'!CO40*'READ THIS FIRST'!$F$3)</f>
        <v>21.498232107176037</v>
      </c>
      <c r="CR65" s="26">
        <f>'WORKING WHOLESALE GRID'!CP40-('WORKING WHOLESALE GRID'!CP40*'READ THIS FIRST'!$F$3)</f>
        <v>21.719210445050699</v>
      </c>
      <c r="CS65" s="26">
        <f>'WORKING WHOLESALE GRID'!CQ40-('WORKING WHOLESALE GRID'!CQ40*'READ THIS FIRST'!$F$3)</f>
        <v>21.940188782925375</v>
      </c>
      <c r="CT65" s="26">
        <f>'WORKING WHOLESALE GRID'!CR40-('WORKING WHOLESALE GRID'!CR40*'READ THIS FIRST'!$F$3)</f>
        <v>22.161167120800044</v>
      </c>
      <c r="CU65" s="26">
        <f>'WORKING WHOLESALE GRID'!CS40-('WORKING WHOLESALE GRID'!CS40*'READ THIS FIRST'!$F$3)</f>
        <v>22.3821454586747</v>
      </c>
      <c r="CV65" s="26">
        <f>'WORKING WHOLESALE GRID'!CT40-('WORKING WHOLESALE GRID'!CT40*'READ THIS FIRST'!$F$3)</f>
        <v>22.603123796549369</v>
      </c>
      <c r="CW65" s="26">
        <f>'WORKING WHOLESALE GRID'!CU40-('WORKING WHOLESALE GRID'!CU40*'READ THIS FIRST'!$F$3)</f>
        <v>22.824102134424038</v>
      </c>
      <c r="CX65" s="26">
        <f>'WORKING WHOLESALE GRID'!CV40-('WORKING WHOLESALE GRID'!CV40*'READ THIS FIRST'!$F$3)</f>
        <v>23.045080472298714</v>
      </c>
      <c r="CY65" s="26">
        <f>'WORKING WHOLESALE GRID'!CW40-('WORKING WHOLESALE GRID'!CW40*'READ THIS FIRST'!$F$3)</f>
        <v>23.375080472298709</v>
      </c>
      <c r="CZ65" s="26">
        <f>'WORKING WHOLESALE GRID'!CX40-('WORKING WHOLESALE GRID'!CX40*'READ THIS FIRST'!$F$3)</f>
        <v>23.705080472298711</v>
      </c>
      <c r="DA65" s="26">
        <f>'WORKING WHOLESALE GRID'!CY40-('WORKING WHOLESALE GRID'!CY40*'READ THIS FIRST'!$F$3)</f>
        <v>24.035080472298706</v>
      </c>
      <c r="DB65" s="26">
        <f>'WORKING WHOLESALE GRID'!CZ40-('WORKING WHOLESALE GRID'!CZ40*'READ THIS FIRST'!$F$3)</f>
        <v>24.3650804722987</v>
      </c>
      <c r="DC65" s="26">
        <f>'WORKING WHOLESALE GRID'!DA40-('WORKING WHOLESALE GRID'!DA40*'READ THIS FIRST'!$F$3)</f>
        <v>24.695080472298706</v>
      </c>
      <c r="DD65" s="26">
        <f>'WORKING WHOLESALE GRID'!DB40-('WORKING WHOLESALE GRID'!DB40*'READ THIS FIRST'!$F$3)</f>
        <v>25.025080472298701</v>
      </c>
      <c r="DE65" s="26">
        <f>'WORKING WHOLESALE GRID'!DC40-('WORKING WHOLESALE GRID'!DC40*'READ THIS FIRST'!$F$3)</f>
        <v>25.355080472298695</v>
      </c>
      <c r="DF65" s="26">
        <f>'WORKING WHOLESALE GRID'!DD40-('WORKING WHOLESALE GRID'!DD40*'READ THIS FIRST'!$F$3)</f>
        <v>25.685080472298697</v>
      </c>
      <c r="DG65" s="26">
        <f>'WORKING WHOLESALE GRID'!DE40-('WORKING WHOLESALE GRID'!DE40*'READ THIS FIRST'!$F$3)</f>
        <v>26.015080472298695</v>
      </c>
      <c r="DH65" s="26">
        <f>'WORKING WHOLESALE GRID'!DF40-('WORKING WHOLESALE GRID'!DF40*'READ THIS FIRST'!$F$3)</f>
        <v>26.345080472298697</v>
      </c>
      <c r="DI65" s="26">
        <f>'WORKING WHOLESALE GRID'!DG40-('WORKING WHOLESALE GRID'!DG40*'READ THIS FIRST'!$F$3)</f>
        <v>35.961662265074935</v>
      </c>
      <c r="DJ65" s="26">
        <f>'WORKING WHOLESALE GRID'!DH40-('WORKING WHOLESALE GRID'!DH40*'READ THIS FIRST'!$F$3)</f>
        <v>36.469354572767244</v>
      </c>
      <c r="DK65" s="26">
        <f>'WORKING WHOLESALE GRID'!DI40-('WORKING WHOLESALE GRID'!DI40*'READ THIS FIRST'!$F$3)</f>
        <v>36.97704688045954</v>
      </c>
      <c r="DL65" s="26">
        <f>'WORKING WHOLESALE GRID'!DJ40-('WORKING WHOLESALE GRID'!DJ40*'READ THIS FIRST'!$F$3)</f>
        <v>37.484739188151849</v>
      </c>
      <c r="DM65" s="26">
        <f>'WORKING WHOLESALE GRID'!DK40-('WORKING WHOLESALE GRID'!DK40*'READ THIS FIRST'!$F$3)</f>
        <v>37.992431495844158</v>
      </c>
      <c r="DN65" s="26">
        <f>'WORKING WHOLESALE GRID'!DL40-('WORKING WHOLESALE GRID'!DL40*'READ THIS FIRST'!$F$3)</f>
        <v>38.500123803536454</v>
      </c>
      <c r="DO65" s="26">
        <f>'WORKING WHOLESALE GRID'!DM40-('WORKING WHOLESALE GRID'!DM40*'READ THIS FIRST'!$F$3)</f>
        <v>39.007816111228763</v>
      </c>
      <c r="DP65" s="26">
        <f>'WORKING WHOLESALE GRID'!DN40-('WORKING WHOLESALE GRID'!DN40*'READ THIS FIRST'!$F$3)</f>
        <v>39.515508418921073</v>
      </c>
      <c r="DQ65" s="26">
        <f>'WORKING WHOLESALE GRID'!DO40-('WORKING WHOLESALE GRID'!DO40*'READ THIS FIRST'!$F$3)</f>
        <v>40.023200726613368</v>
      </c>
      <c r="DR65" s="26">
        <f>'WORKING WHOLESALE GRID'!DP40-('WORKING WHOLESALE GRID'!DP40*'READ THIS FIRST'!$F$3)</f>
        <v>40.530893034305684</v>
      </c>
      <c r="DS65" s="26">
        <f>'WORKING WHOLESALE GRID'!DQ40-('WORKING WHOLESALE GRID'!DQ40*'READ THIS FIRST'!$F$3)</f>
        <v>29.975080472298675</v>
      </c>
      <c r="DT65" s="26">
        <f>'WORKING WHOLESALE GRID'!DR40-('WORKING WHOLESALE GRID'!DR40*'READ THIS FIRST'!$F$3)</f>
        <v>30.305080472298673</v>
      </c>
      <c r="DU65" s="26">
        <f>'WORKING WHOLESALE GRID'!DS40-('WORKING WHOLESALE GRID'!DS40*'READ THIS FIRST'!$F$3)</f>
        <v>30.635080472298675</v>
      </c>
      <c r="DV65" s="26">
        <f>'WORKING WHOLESALE GRID'!DT40-('WORKING WHOLESALE GRID'!DT40*'READ THIS FIRST'!$F$3)</f>
        <v>30.96508047229867</v>
      </c>
      <c r="DW65" s="26">
        <f>'WORKING WHOLESALE GRID'!DU40-('WORKING WHOLESALE GRID'!DU40*'READ THIS FIRST'!$F$3)</f>
        <v>31.295080472298668</v>
      </c>
      <c r="DX65" s="26">
        <f>'WORKING WHOLESALE GRID'!DV40-('WORKING WHOLESALE GRID'!DV40*'READ THIS FIRST'!$F$3)</f>
        <v>31.625080472298666</v>
      </c>
      <c r="DY65" s="26">
        <f>'WORKING WHOLESALE GRID'!DW40-('WORKING WHOLESALE GRID'!DW40*'READ THIS FIRST'!$F$3)</f>
        <v>31.955080472298665</v>
      </c>
      <c r="DZ65" s="26">
        <f>'WORKING WHOLESALE GRID'!DX40-('WORKING WHOLESALE GRID'!DX40*'READ THIS FIRST'!$F$3)</f>
        <v>32.285080472298667</v>
      </c>
      <c r="EA65" s="26">
        <f>'WORKING WHOLESALE GRID'!DY40-('WORKING WHOLESALE GRID'!DY40*'READ THIS FIRST'!$F$3)</f>
        <v>32.615080472298672</v>
      </c>
      <c r="EB65" s="26">
        <f>'WORKING WHOLESALE GRID'!DZ40-('WORKING WHOLESALE GRID'!DZ40*'READ THIS FIRST'!$F$3)</f>
        <v>32.945080472298663</v>
      </c>
      <c r="EC65" s="26">
        <f>'WORKING WHOLESALE GRID'!EA40-('WORKING WHOLESALE GRID'!EA40*'READ THIS FIRST'!$F$3)</f>
        <v>33.275080472298662</v>
      </c>
      <c r="ED65" s="26">
        <f>'WORKING WHOLESALE GRID'!EB40-('WORKING WHOLESALE GRID'!EB40*'READ THIS FIRST'!$F$3)</f>
        <v>33.60508047229866</v>
      </c>
      <c r="EE65" s="26">
        <f>'WORKING WHOLESALE GRID'!EC40-('WORKING WHOLESALE GRID'!EC40*'READ THIS FIRST'!$F$3)</f>
        <v>33.935080472298658</v>
      </c>
      <c r="EF65" s="26">
        <f>'WORKING WHOLESALE GRID'!ED40-('WORKING WHOLESALE GRID'!ED40*'READ THIS FIRST'!$F$3)</f>
        <v>34.265080472298663</v>
      </c>
      <c r="EG65" s="26">
        <f>'WORKING WHOLESALE GRID'!EE40-('WORKING WHOLESALE GRID'!EE40*'READ THIS FIRST'!$F$3)</f>
        <v>34.595080472298655</v>
      </c>
      <c r="EH65" s="26">
        <f>'WORKING WHOLESALE GRID'!EF40-('WORKING WHOLESALE GRID'!EF40*'READ THIS FIRST'!$F$3)</f>
        <v>34.925080472298653</v>
      </c>
      <c r="EI65" s="26">
        <f>'WORKING WHOLESALE GRID'!EG40-('WORKING WHOLESALE GRID'!EG40*'READ THIS FIRST'!$F$3)</f>
        <v>35.255080472298651</v>
      </c>
      <c r="EJ65" s="26">
        <f>'WORKING WHOLESALE GRID'!EH40-('WORKING WHOLESALE GRID'!EH40*'READ THIS FIRST'!$F$3)</f>
        <v>35.58508047229865</v>
      </c>
      <c r="EK65" s="26">
        <f>'WORKING WHOLESALE GRID'!EI40-('WORKING WHOLESALE GRID'!EI40*'READ THIS FIRST'!$F$3)</f>
        <v>35.915080472298641</v>
      </c>
      <c r="EL65" s="26">
        <f>'WORKING WHOLESALE GRID'!EJ40-('WORKING WHOLESALE GRID'!EJ40*'READ THIS FIRST'!$F$3)</f>
        <v>36.245080472298646</v>
      </c>
      <c r="EM65" s="26">
        <f>'WORKING WHOLESALE GRID'!EK40-('WORKING WHOLESALE GRID'!EK40*'READ THIS FIRST'!$F$3)</f>
        <v>36.575080472298644</v>
      </c>
      <c r="EN65" s="26">
        <f>'WORKING WHOLESALE GRID'!EL40-('WORKING WHOLESALE GRID'!EL40*'READ THIS FIRST'!$F$3)</f>
        <v>36.90508047229865</v>
      </c>
      <c r="EO65" s="26">
        <f>'WORKING WHOLESALE GRID'!EM40-('WORKING WHOLESALE GRID'!EM40*'READ THIS FIRST'!$F$3)</f>
        <v>37.235080472298641</v>
      </c>
      <c r="EP65" s="26">
        <f>'WORKING WHOLESALE GRID'!EN40-('WORKING WHOLESALE GRID'!EN40*'READ THIS FIRST'!$F$3)</f>
        <v>37.565080472298639</v>
      </c>
      <c r="EQ65" s="26">
        <f>'WORKING WHOLESALE GRID'!EO40-('WORKING WHOLESALE GRID'!EO40*'READ THIS FIRST'!$F$3)</f>
        <v>37.895080472298638</v>
      </c>
      <c r="ER65" s="26">
        <f>'WORKING WHOLESALE GRID'!EP40-('WORKING WHOLESALE GRID'!EP40*'READ THIS FIRST'!$F$3)</f>
        <v>38.225080472298636</v>
      </c>
      <c r="ES65" s="26">
        <f>'WORKING WHOLESALE GRID'!EQ40-('WORKING WHOLESALE GRID'!EQ40*'READ THIS FIRST'!$F$3)</f>
        <v>38.555080472298627</v>
      </c>
      <c r="ET65" s="26">
        <f>'WORKING WHOLESALE GRID'!ER40-('WORKING WHOLESALE GRID'!ER40*'READ THIS FIRST'!$F$3)</f>
        <v>38.885080472298633</v>
      </c>
      <c r="EU65" s="26">
        <f>'WORKING WHOLESALE GRID'!ES40-('WORKING WHOLESALE GRID'!ES40*'READ THIS FIRST'!$F$3)</f>
        <v>39.215080472298631</v>
      </c>
      <c r="EV65" s="26">
        <f>'WORKING WHOLESALE GRID'!ET40-('WORKING WHOLESALE GRID'!ET40*'READ THIS FIRST'!$F$3)</f>
        <v>39.545080472298629</v>
      </c>
      <c r="EW65" s="26"/>
    </row>
    <row r="66" spans="2:153" hidden="1" x14ac:dyDescent="0.35">
      <c r="B66" s="62">
        <v>7500</v>
      </c>
      <c r="C66" s="436">
        <v>0</v>
      </c>
      <c r="D66" s="26">
        <f>'WORKING WHOLESALE GRID'!B41-('WORKING WHOLESALE GRID'!B41*'READ THIS FIRST'!$F$3)</f>
        <v>1.55169700403168</v>
      </c>
      <c r="E66" s="26">
        <f>'WORKING WHOLESALE GRID'!C41-('WORKING WHOLESALE GRID'!C41*'READ THIS FIRST'!$F$3)</f>
        <v>1.55169700403168</v>
      </c>
      <c r="F66" s="26">
        <f>'WORKING WHOLESALE GRID'!D41-('WORKING WHOLESALE GRID'!D41*'READ THIS FIRST'!$F$3)</f>
        <v>1.7657489569885871</v>
      </c>
      <c r="G66" s="26">
        <f>'WORKING WHOLESALE GRID'!E41-('WORKING WHOLESALE GRID'!E41*'READ THIS FIRST'!$F$3)</f>
        <v>1.9974996838030137</v>
      </c>
      <c r="H66" s="26">
        <f>'WORKING WHOLESALE GRID'!F41-('WORKING WHOLESALE GRID'!F41*'READ THIS FIRST'!$F$3)</f>
        <v>2.2292504106174404</v>
      </c>
      <c r="I66" s="26">
        <f>'WORKING WHOLESALE GRID'!G41-('WORKING WHOLESALE GRID'!G41*'READ THIS FIRST'!$F$3)</f>
        <v>2.4079048158593062</v>
      </c>
      <c r="J66" s="26">
        <f>'WORKING WHOLESALE GRID'!H41-('WORKING WHOLESALE GRID'!H41*'READ THIS FIRST'!$F$3)</f>
        <v>2.6219567688162133</v>
      </c>
      <c r="K66" s="26">
        <f>'WORKING WHOLESALE GRID'!I41-('WORKING WHOLESALE GRID'!I41*'READ THIS FIRST'!$F$3)</f>
        <v>2.8360087217731191</v>
      </c>
      <c r="L66" s="26">
        <f>'WORKING WHOLESALE GRID'!J41-('WORKING WHOLESALE GRID'!J41*'READ THIS FIRST'!$F$3)</f>
        <v>3.0500606747300267</v>
      </c>
      <c r="M66" s="26">
        <f>'WORKING WHOLESALE GRID'!K41-('WORKING WHOLESALE GRID'!K41*'READ THIS FIRST'!$F$3)</f>
        <v>3.2641126276869343</v>
      </c>
      <c r="N66" s="26">
        <f>'WORKING WHOLESALE GRID'!L41-('WORKING WHOLESALE GRID'!L41*'READ THIS FIRST'!$F$3)</f>
        <v>3.4781645806438402</v>
      </c>
      <c r="O66" s="26">
        <f>'WORKING WHOLESALE GRID'!M41-('WORKING WHOLESALE GRID'!M41*'READ THIS FIRST'!$F$3)</f>
        <v>3.692216533600746</v>
      </c>
      <c r="P66" s="26">
        <f>'WORKING WHOLESALE GRID'!N41-('WORKING WHOLESALE GRID'!N41*'READ THIS FIRST'!$F$3)</f>
        <v>3.906268486557654</v>
      </c>
      <c r="Q66" s="26">
        <f>'WORKING WHOLESALE GRID'!O41-('WORKING WHOLESALE GRID'!O41*'READ THIS FIRST'!$F$3)</f>
        <v>4.1203204395145594</v>
      </c>
      <c r="R66" s="26">
        <f>'WORKING WHOLESALE GRID'!P41-('WORKING WHOLESALE GRID'!P41*'READ THIS FIRST'!$F$3)</f>
        <v>4.3343723924714652</v>
      </c>
      <c r="S66" s="26">
        <f>'WORKING WHOLESALE GRID'!Q41-('WORKING WHOLESALE GRID'!Q41*'READ THIS FIRST'!$F$3)</f>
        <v>4.5484243454283728</v>
      </c>
      <c r="T66" s="26">
        <f>'WORKING WHOLESALE GRID'!R41-('WORKING WHOLESALE GRID'!R41*'READ THIS FIRST'!$F$3)</f>
        <v>4.7624762983852795</v>
      </c>
      <c r="U66" s="26">
        <f>'WORKING WHOLESALE GRID'!S41-('WORKING WHOLESALE GRID'!S41*'READ THIS FIRST'!$F$3)</f>
        <v>4.9765282513421853</v>
      </c>
      <c r="V66" s="26">
        <f>'WORKING WHOLESALE GRID'!T41-('WORKING WHOLESALE GRID'!T41*'READ THIS FIRST'!$F$3)</f>
        <v>5.1905802042990921</v>
      </c>
      <c r="W66" s="26">
        <f>'WORKING WHOLESALE GRID'!U41-('WORKING WHOLESALE GRID'!U41*'READ THIS FIRST'!$F$3)</f>
        <v>5.4046321572559988</v>
      </c>
      <c r="X66" s="26">
        <f>'WORKING WHOLESALE GRID'!V41-('WORKING WHOLESALE GRID'!V41*'READ THIS FIRST'!$F$3)</f>
        <v>5.6186841102129037</v>
      </c>
      <c r="Y66" s="26">
        <f>'WORKING WHOLESALE GRID'!W41-('WORKING WHOLESALE GRID'!W41*'READ THIS FIRST'!$F$3)</f>
        <v>5.8327360631698122</v>
      </c>
      <c r="Z66" s="26">
        <f>'WORKING WHOLESALE GRID'!X41-('WORKING WHOLESALE GRID'!X41*'READ THIS FIRST'!$F$3)</f>
        <v>6.0467880161267189</v>
      </c>
      <c r="AA66" s="26">
        <f>'WORKING WHOLESALE GRID'!Y41-('WORKING WHOLESALE GRID'!Y41*'READ THIS FIRST'!$F$3)</f>
        <v>6.2608399690836274</v>
      </c>
      <c r="AB66" s="26">
        <f>'WORKING WHOLESALE GRID'!Z41-('WORKING WHOLESALE GRID'!Z41*'READ THIS FIRST'!$F$3)</f>
        <v>6.4748919220405341</v>
      </c>
      <c r="AC66" s="26">
        <f>'WORKING WHOLESALE GRID'!AA41-('WORKING WHOLESALE GRID'!AA41*'READ THIS FIRST'!$F$3)</f>
        <v>6.6889438749974417</v>
      </c>
      <c r="AD66" s="26">
        <f>'WORKING WHOLESALE GRID'!AB41-('WORKING WHOLESALE GRID'!AB41*'READ THIS FIRST'!$F$3)</f>
        <v>6.9029958279543475</v>
      </c>
      <c r="AE66" s="26">
        <f>'WORKING WHOLESALE GRID'!AC41-('WORKING WHOLESALE GRID'!AC41*'READ THIS FIRST'!$F$3)</f>
        <v>7.1170477809112533</v>
      </c>
      <c r="AF66" s="26">
        <f>'WORKING WHOLESALE GRID'!AD41-('WORKING WHOLESALE GRID'!AD41*'READ THIS FIRST'!$F$3)</f>
        <v>7.3310997338681609</v>
      </c>
      <c r="AG66" s="26">
        <f>'WORKING WHOLESALE GRID'!AE41-('WORKING WHOLESALE GRID'!AE41*'READ THIS FIRST'!$F$3)</f>
        <v>7.5451516868250685</v>
      </c>
      <c r="AH66" s="26">
        <f>'WORKING WHOLESALE GRID'!AF41-('WORKING WHOLESALE GRID'!AF41*'READ THIS FIRST'!$F$3)</f>
        <v>7.7592036397819752</v>
      </c>
      <c r="AI66" s="26">
        <f>'WORKING WHOLESALE GRID'!AG41-('WORKING WHOLESALE GRID'!AG41*'READ THIS FIRST'!$F$3)</f>
        <v>7.9732555927388837</v>
      </c>
      <c r="AJ66" s="26">
        <f>'WORKING WHOLESALE GRID'!AH41-('WORKING WHOLESALE GRID'!AH41*'READ THIS FIRST'!$F$3)</f>
        <v>8.1873075456957896</v>
      </c>
      <c r="AK66" s="26">
        <f>'WORKING WHOLESALE GRID'!AI41-('WORKING WHOLESALE GRID'!AI41*'READ THIS FIRST'!$F$3)</f>
        <v>8.4013594986526989</v>
      </c>
      <c r="AL66" s="26">
        <f>'WORKING WHOLESALE GRID'!AJ41-('WORKING WHOLESALE GRID'!AJ41*'READ THIS FIRST'!$F$3)</f>
        <v>8.6154114516096065</v>
      </c>
      <c r="AM66" s="26">
        <f>'WORKING WHOLESALE GRID'!AK41-('WORKING WHOLESALE GRID'!AK41*'READ THIS FIRST'!$F$3)</f>
        <v>8.8294634045665124</v>
      </c>
      <c r="AN66" s="26">
        <f>'WORKING WHOLESALE GRID'!AL41-('WORKING WHOLESALE GRID'!AL41*'READ THIS FIRST'!$F$3)</f>
        <v>9.0435153575234182</v>
      </c>
      <c r="AO66" s="26">
        <f>'WORKING WHOLESALE GRID'!AM41-('WORKING WHOLESALE GRID'!AM41*'READ THIS FIRST'!$F$3)</f>
        <v>9.2575673104803275</v>
      </c>
      <c r="AP66" s="26">
        <f>'WORKING WHOLESALE GRID'!AN41-('WORKING WHOLESALE GRID'!AN41*'READ THIS FIRST'!$F$3)</f>
        <v>9.4716192634372334</v>
      </c>
      <c r="AQ66" s="26">
        <f>'WORKING WHOLESALE GRID'!AO41-('WORKING WHOLESALE GRID'!AO41*'READ THIS FIRST'!$F$3)</f>
        <v>10.110441788974621</v>
      </c>
      <c r="AR66" s="26">
        <f>'WORKING WHOLESALE GRID'!AP41-('WORKING WHOLESALE GRID'!AP41*'READ THIS FIRST'!$F$3)</f>
        <v>10.324493741931528</v>
      </c>
      <c r="AS66" s="26">
        <f>'WORKING WHOLESALE GRID'!AQ41-('WORKING WHOLESALE GRID'!AQ41*'READ THIS FIRST'!$F$3)</f>
        <v>10.538545694888436</v>
      </c>
      <c r="AT66" s="26">
        <f>'WORKING WHOLESALE GRID'!AR41-('WORKING WHOLESALE GRID'!AR41*'READ THIS FIRST'!$F$3)</f>
        <v>10.752597647845347</v>
      </c>
      <c r="AU66" s="26">
        <f>'WORKING WHOLESALE GRID'!AS41-('WORKING WHOLESALE GRID'!AS41*'READ THIS FIRST'!$F$3)</f>
        <v>10.966649600802246</v>
      </c>
      <c r="AV66" s="26">
        <f>'WORKING WHOLESALE GRID'!AT41-('WORKING WHOLESALE GRID'!AT41*'READ THIS FIRST'!$F$3)</f>
        <v>11.180701553759159</v>
      </c>
      <c r="AW66" s="26">
        <f>'WORKING WHOLESALE GRID'!AU41-('WORKING WHOLESALE GRID'!AU41*'READ THIS FIRST'!$F$3)</f>
        <v>11.394753506716063</v>
      </c>
      <c r="AX66" s="26">
        <f>'WORKING WHOLESALE GRID'!AV41-('WORKING WHOLESALE GRID'!AV41*'READ THIS FIRST'!$F$3)</f>
        <v>11.608805459672976</v>
      </c>
      <c r="AY66" s="26">
        <f>'WORKING WHOLESALE GRID'!AW41-('WORKING WHOLESALE GRID'!AW41*'READ THIS FIRST'!$F$3)</f>
        <v>11.398086840049396</v>
      </c>
      <c r="AZ66" s="26">
        <f>'WORKING WHOLESALE GRID'!AX41-('WORKING WHOLESALE GRID'!AX41*'READ THIS FIRST'!$F$3)</f>
        <v>11.612138793006309</v>
      </c>
      <c r="BA66" s="26">
        <f>'WORKING WHOLESALE GRID'!AY41-('WORKING WHOLESALE GRID'!AY41*'READ THIS FIRST'!$F$3)</f>
        <v>11.826190745963213</v>
      </c>
      <c r="BB66" s="26">
        <f>'WORKING WHOLESALE GRID'!AZ41-('WORKING WHOLESALE GRID'!AZ41*'READ THIS FIRST'!$F$3)</f>
        <v>12.040242698920117</v>
      </c>
      <c r="BC66" s="26">
        <f>'WORKING WHOLESALE GRID'!BA41-('WORKING WHOLESALE GRID'!BA41*'READ THIS FIRST'!$F$3)</f>
        <v>12.254294651877025</v>
      </c>
      <c r="BD66" s="26">
        <f>'WORKING WHOLESALE GRID'!BB41-('WORKING WHOLESALE GRID'!BB41*'READ THIS FIRST'!$F$3)</f>
        <v>12.468346604833936</v>
      </c>
      <c r="BE66" s="26">
        <f>'WORKING WHOLESALE GRID'!BC41-('WORKING WHOLESALE GRID'!BC41*'READ THIS FIRST'!$F$3)</f>
        <v>12.682398557790844</v>
      </c>
      <c r="BF66" s="26">
        <f>'WORKING WHOLESALE GRID'!BD41-('WORKING WHOLESALE GRID'!BD41*'READ THIS FIRST'!$F$3)</f>
        <v>12.896450510747748</v>
      </c>
      <c r="BG66" s="26">
        <f>'WORKING WHOLESALE GRID'!BE41-('WORKING WHOLESALE GRID'!BE41*'READ THIS FIRST'!$F$3)</f>
        <v>13.110502463704655</v>
      </c>
      <c r="BH66" s="26">
        <f>'WORKING WHOLESALE GRID'!BF41-('WORKING WHOLESALE GRID'!BF41*'READ THIS FIRST'!$F$3)</f>
        <v>13.324554416661563</v>
      </c>
      <c r="BI66" s="26">
        <f>'WORKING WHOLESALE GRID'!BG41-('WORKING WHOLESALE GRID'!BG41*'READ THIS FIRST'!$F$3)</f>
        <v>13.538606369618472</v>
      </c>
      <c r="BJ66" s="26">
        <f>'WORKING WHOLESALE GRID'!BH41-('WORKING WHOLESALE GRID'!BH41*'READ THIS FIRST'!$F$3)</f>
        <v>13.752658322575378</v>
      </c>
      <c r="BK66" s="26">
        <f>'WORKING WHOLESALE GRID'!BI41-('WORKING WHOLESALE GRID'!BI41*'READ THIS FIRST'!$F$3)</f>
        <v>13.966710275532284</v>
      </c>
      <c r="BL66" s="26">
        <f>'WORKING WHOLESALE GRID'!BJ41-('WORKING WHOLESALE GRID'!BJ41*'READ THIS FIRST'!$F$3)</f>
        <v>14.18076222848919</v>
      </c>
      <c r="BM66" s="26">
        <f>'WORKING WHOLESALE GRID'!BK41-('WORKING WHOLESALE GRID'!BK41*'READ THIS FIRST'!$F$3)</f>
        <v>14.394814181446101</v>
      </c>
      <c r="BN66" s="26">
        <f>'WORKING WHOLESALE GRID'!BL41-('WORKING WHOLESALE GRID'!BL41*'READ THIS FIRST'!$F$3)</f>
        <v>14.608866134403009</v>
      </c>
      <c r="BO66" s="26">
        <f>'WORKING WHOLESALE GRID'!BM41-('WORKING WHOLESALE GRID'!BM41*'READ THIS FIRST'!$F$3)</f>
        <v>14.822918087359916</v>
      </c>
      <c r="BP66" s="26">
        <f>'WORKING WHOLESALE GRID'!BN41-('WORKING WHOLESALE GRID'!BN41*'READ THIS FIRST'!$F$3)</f>
        <v>15.036970040316822</v>
      </c>
      <c r="BQ66" s="26">
        <f>'WORKING WHOLESALE GRID'!BO41-('WORKING WHOLESALE GRID'!BO41*'READ THIS FIRST'!$F$3)</f>
        <v>15.251021993273724</v>
      </c>
      <c r="BR66" s="26">
        <f>'WORKING WHOLESALE GRID'!BP41-('WORKING WHOLESALE GRID'!BP41*'READ THIS FIRST'!$F$3)</f>
        <v>15.465073946230634</v>
      </c>
      <c r="BS66" s="26">
        <f>'WORKING WHOLESALE GRID'!BQ41-('WORKING WHOLESALE GRID'!BQ41*'READ THIS FIRST'!$F$3)</f>
        <v>15.67912589918754</v>
      </c>
      <c r="BT66" s="26">
        <f>'WORKING WHOLESALE GRID'!BR41-('WORKING WHOLESALE GRID'!BR41*'READ THIS FIRST'!$F$3)</f>
        <v>15.893177852144449</v>
      </c>
      <c r="BU66" s="26">
        <f>'WORKING WHOLESALE GRID'!BS41-('WORKING WHOLESALE GRID'!BS41*'READ THIS FIRST'!$F$3)</f>
        <v>16.107229805101355</v>
      </c>
      <c r="BV66" s="26">
        <f>'WORKING WHOLESALE GRID'!BT41-('WORKING WHOLESALE GRID'!BT41*'READ THIS FIRST'!$F$3)</f>
        <v>16.321281758058262</v>
      </c>
      <c r="BW66" s="26">
        <f>'WORKING WHOLESALE GRID'!BU41-('WORKING WHOLESALE GRID'!BU41*'READ THIS FIRST'!$F$3)</f>
        <v>16.535333711015166</v>
      </c>
      <c r="BX66" s="26">
        <f>'WORKING WHOLESALE GRID'!BV41-('WORKING WHOLESALE GRID'!BV41*'READ THIS FIRST'!$F$3)</f>
        <v>16.749385663972081</v>
      </c>
      <c r="BY66" s="26">
        <f>'WORKING WHOLESALE GRID'!BW41-('WORKING WHOLESALE GRID'!BW41*'READ THIS FIRST'!$F$3)</f>
        <v>16.963437616928985</v>
      </c>
      <c r="BZ66" s="26">
        <f>'WORKING WHOLESALE GRID'!BX41-('WORKING WHOLESALE GRID'!BX41*'READ THIS FIRST'!$F$3)</f>
        <v>17.177489569885893</v>
      </c>
      <c r="CA66" s="26">
        <f>'WORKING WHOLESALE GRID'!BY41-('WORKING WHOLESALE GRID'!BY41*'READ THIS FIRST'!$F$3)</f>
        <v>17.391541522842797</v>
      </c>
      <c r="CB66" s="26">
        <f>'WORKING WHOLESALE GRID'!BZ41-('WORKING WHOLESALE GRID'!BZ41*'READ THIS FIRST'!$F$3)</f>
        <v>17.605593475799708</v>
      </c>
      <c r="CC66" s="26">
        <f>'WORKING WHOLESALE GRID'!CA41-('WORKING WHOLESALE GRID'!CA41*'READ THIS FIRST'!$F$3)</f>
        <v>17.819645428756616</v>
      </c>
      <c r="CD66" s="26">
        <f>'WORKING WHOLESALE GRID'!CB41-('WORKING WHOLESALE GRID'!CB41*'READ THIS FIRST'!$F$3)</f>
        <v>18.033697381713523</v>
      </c>
      <c r="CE66" s="26">
        <f>'WORKING WHOLESALE GRID'!CC41-('WORKING WHOLESALE GRID'!CC41*'READ THIS FIRST'!$F$3)</f>
        <v>18.247749334670431</v>
      </c>
      <c r="CF66" s="26">
        <f>'WORKING WHOLESALE GRID'!CD41-('WORKING WHOLESALE GRID'!CD41*'READ THIS FIRST'!$F$3)</f>
        <v>18.461801287627335</v>
      </c>
      <c r="CG66" s="26">
        <f>'WORKING WHOLESALE GRID'!CE41-('WORKING WHOLESALE GRID'!CE41*'READ THIS FIRST'!$F$3)</f>
        <v>18.675853240584239</v>
      </c>
      <c r="CH66" s="26">
        <f>'WORKING WHOLESALE GRID'!CF41-('WORKING WHOLESALE GRID'!CF41*'READ THIS FIRST'!$F$3)</f>
        <v>18.889905193541153</v>
      </c>
      <c r="CI66" s="26">
        <f>'WORKING WHOLESALE GRID'!CG41-('WORKING WHOLESALE GRID'!CG41*'READ THIS FIRST'!$F$3)</f>
        <v>19.103957146498058</v>
      </c>
      <c r="CJ66" s="26">
        <f>'WORKING WHOLESALE GRID'!CH41-('WORKING WHOLESALE GRID'!CH41*'READ THIS FIRST'!$F$3)</f>
        <v>19.318009099454965</v>
      </c>
      <c r="CK66" s="26">
        <f>'WORKING WHOLESALE GRID'!CI41-('WORKING WHOLESALE GRID'!CI41*'READ THIS FIRST'!$F$3)</f>
        <v>19.532061052411866</v>
      </c>
      <c r="CL66" s="26">
        <f>'WORKING WHOLESALE GRID'!CJ41-('WORKING WHOLESALE GRID'!CJ41*'READ THIS FIRST'!$F$3)</f>
        <v>19.746113005368784</v>
      </c>
      <c r="CM66" s="26">
        <f>'WORKING WHOLESALE GRID'!CK41-('WORKING WHOLESALE GRID'!CK41*'READ THIS FIRST'!$F$3)</f>
        <v>19.960164958325688</v>
      </c>
      <c r="CN66" s="26">
        <f>'WORKING WHOLESALE GRID'!CL41-('WORKING WHOLESALE GRID'!CL41*'READ THIS FIRST'!$F$3)</f>
        <v>20.174216911282588</v>
      </c>
      <c r="CO66" s="26">
        <f>'WORKING WHOLESALE GRID'!CM41-('WORKING WHOLESALE GRID'!CM41*'READ THIS FIRST'!$F$3)</f>
        <v>20.3882688642395</v>
      </c>
      <c r="CP66" s="26">
        <f>'WORKING WHOLESALE GRID'!CN41-('WORKING WHOLESALE GRID'!CN41*'READ THIS FIRST'!$F$3)</f>
        <v>20.602320817196411</v>
      </c>
      <c r="CQ66" s="26">
        <f>'WORKING WHOLESALE GRID'!CO41-('WORKING WHOLESALE GRID'!CO41*'READ THIS FIRST'!$F$3)</f>
        <v>20.816372770153322</v>
      </c>
      <c r="CR66" s="26">
        <f>'WORKING WHOLESALE GRID'!CP41-('WORKING WHOLESALE GRID'!CP41*'READ THIS FIRST'!$F$3)</f>
        <v>21.030424723110222</v>
      </c>
      <c r="CS66" s="26">
        <f>'WORKING WHOLESALE GRID'!CQ41-('WORKING WHOLESALE GRID'!CQ41*'READ THIS FIRST'!$F$3)</f>
        <v>21.244476676067123</v>
      </c>
      <c r="CT66" s="26">
        <f>'WORKING WHOLESALE GRID'!CR41-('WORKING WHOLESALE GRID'!CR41*'READ THIS FIRST'!$F$3)</f>
        <v>21.45852862902403</v>
      </c>
      <c r="CU66" s="26">
        <f>'WORKING WHOLESALE GRID'!CS41-('WORKING WHOLESALE GRID'!CS41*'READ THIS FIRST'!$F$3)</f>
        <v>21.672580581980945</v>
      </c>
      <c r="CV66" s="26">
        <f>'WORKING WHOLESALE GRID'!CT41-('WORKING WHOLESALE GRID'!CT41*'READ THIS FIRST'!$F$3)</f>
        <v>21.886632534937853</v>
      </c>
      <c r="CW66" s="26">
        <f>'WORKING WHOLESALE GRID'!CU41-('WORKING WHOLESALE GRID'!CU41*'READ THIS FIRST'!$F$3)</f>
        <v>22.100684487894757</v>
      </c>
      <c r="CX66" s="26">
        <f>'WORKING WHOLESALE GRID'!CV41-('WORKING WHOLESALE GRID'!CV41*'READ THIS FIRST'!$F$3)</f>
        <v>22.314736440851664</v>
      </c>
      <c r="CY66" s="26">
        <f>'WORKING WHOLESALE GRID'!CW41-('WORKING WHOLESALE GRID'!CW41*'READ THIS FIRST'!$F$3)</f>
        <v>22.634736440851661</v>
      </c>
      <c r="CZ66" s="26">
        <f>'WORKING WHOLESALE GRID'!CX41-('WORKING WHOLESALE GRID'!CX41*'READ THIS FIRST'!$F$3)</f>
        <v>22.954736440851669</v>
      </c>
      <c r="DA66" s="26">
        <f>'WORKING WHOLESALE GRID'!CY41-('WORKING WHOLESALE GRID'!CY41*'READ THIS FIRST'!$F$3)</f>
        <v>23.274736440851665</v>
      </c>
      <c r="DB66" s="26">
        <f>'WORKING WHOLESALE GRID'!CZ41-('WORKING WHOLESALE GRID'!CZ41*'READ THIS FIRST'!$F$3)</f>
        <v>23.594736440851662</v>
      </c>
      <c r="DC66" s="26">
        <f>'WORKING WHOLESALE GRID'!DA41-('WORKING WHOLESALE GRID'!DA41*'READ THIS FIRST'!$F$3)</f>
        <v>23.914736440851669</v>
      </c>
      <c r="DD66" s="26">
        <f>'WORKING WHOLESALE GRID'!DB41-('WORKING WHOLESALE GRID'!DB41*'READ THIS FIRST'!$F$3)</f>
        <v>24.234736440851666</v>
      </c>
      <c r="DE66" s="26">
        <f>'WORKING WHOLESALE GRID'!DC41-('WORKING WHOLESALE GRID'!DC41*'READ THIS FIRST'!$F$3)</f>
        <v>24.554736440851663</v>
      </c>
      <c r="DF66" s="26">
        <f>'WORKING WHOLESALE GRID'!DD41-('WORKING WHOLESALE GRID'!DD41*'READ THIS FIRST'!$F$3)</f>
        <v>24.87473644085167</v>
      </c>
      <c r="DG66" s="26">
        <f>'WORKING WHOLESALE GRID'!DE41-('WORKING WHOLESALE GRID'!DE41*'READ THIS FIRST'!$F$3)</f>
        <v>25.194736440851667</v>
      </c>
      <c r="DH66" s="26">
        <f>'WORKING WHOLESALE GRID'!DF41-('WORKING WHOLESALE GRID'!DF41*'READ THIS FIRST'!$F$3)</f>
        <v>25.514736440851667</v>
      </c>
      <c r="DI66" s="26">
        <f>'WORKING WHOLESALE GRID'!DG41-('WORKING WHOLESALE GRID'!DG41*'READ THIS FIRST'!$F$3)</f>
        <v>34.822671447464096</v>
      </c>
      <c r="DJ66" s="26">
        <f>'WORKING WHOLESALE GRID'!DH41-('WORKING WHOLESALE GRID'!DH41*'READ THIS FIRST'!$F$3)</f>
        <v>35.314979139771793</v>
      </c>
      <c r="DK66" s="26">
        <f>'WORKING WHOLESALE GRID'!DI41-('WORKING WHOLESALE GRID'!DI41*'READ THIS FIRST'!$F$3)</f>
        <v>35.807286832079484</v>
      </c>
      <c r="DL66" s="26">
        <f>'WORKING WHOLESALE GRID'!DJ41-('WORKING WHOLESALE GRID'!DJ41*'READ THIS FIRST'!$F$3)</f>
        <v>36.299594524387174</v>
      </c>
      <c r="DM66" s="26">
        <f>'WORKING WHOLESALE GRID'!DK41-('WORKING WHOLESALE GRID'!DK41*'READ THIS FIRST'!$F$3)</f>
        <v>36.791902216694872</v>
      </c>
      <c r="DN66" s="26">
        <f>'WORKING WHOLESALE GRID'!DL41-('WORKING WHOLESALE GRID'!DL41*'READ THIS FIRST'!$F$3)</f>
        <v>37.284209909002563</v>
      </c>
      <c r="DO66" s="26">
        <f>'WORKING WHOLESALE GRID'!DM41-('WORKING WHOLESALE GRID'!DM41*'READ THIS FIRST'!$F$3)</f>
        <v>37.776517601310253</v>
      </c>
      <c r="DP66" s="26">
        <f>'WORKING WHOLESALE GRID'!DN41-('WORKING WHOLESALE GRID'!DN41*'READ THIS FIRST'!$F$3)</f>
        <v>38.268825293617951</v>
      </c>
      <c r="DQ66" s="26">
        <f>'WORKING WHOLESALE GRID'!DO41-('WORKING WHOLESALE GRID'!DO41*'READ THIS FIRST'!$F$3)</f>
        <v>38.761132985925641</v>
      </c>
      <c r="DR66" s="26">
        <f>'WORKING WHOLESALE GRID'!DP41-('WORKING WHOLESALE GRID'!DP41*'READ THIS FIRST'!$F$3)</f>
        <v>39.253440678233332</v>
      </c>
      <c r="DS66" s="26">
        <f>'WORKING WHOLESALE GRID'!DQ41-('WORKING WHOLESALE GRID'!DQ41*'READ THIS FIRST'!$F$3)</f>
        <v>29.034736440851667</v>
      </c>
      <c r="DT66" s="26">
        <f>'WORKING WHOLESALE GRID'!DR41-('WORKING WHOLESALE GRID'!DR41*'READ THIS FIRST'!$F$3)</f>
        <v>29.354736440851674</v>
      </c>
      <c r="DU66" s="26">
        <f>'WORKING WHOLESALE GRID'!DS41-('WORKING WHOLESALE GRID'!DS41*'READ THIS FIRST'!$F$3)</f>
        <v>29.674736440851671</v>
      </c>
      <c r="DV66" s="26">
        <f>'WORKING WHOLESALE GRID'!DT41-('WORKING WHOLESALE GRID'!DT41*'READ THIS FIRST'!$F$3)</f>
        <v>29.994736440851668</v>
      </c>
      <c r="DW66" s="26">
        <f>'WORKING WHOLESALE GRID'!DU41-('WORKING WHOLESALE GRID'!DU41*'READ THIS FIRST'!$F$3)</f>
        <v>30.314736440851672</v>
      </c>
      <c r="DX66" s="26">
        <f>'WORKING WHOLESALE GRID'!DV41-('WORKING WHOLESALE GRID'!DV41*'READ THIS FIRST'!$F$3)</f>
        <v>30.634736440851672</v>
      </c>
      <c r="DY66" s="26">
        <f>'WORKING WHOLESALE GRID'!DW41-('WORKING WHOLESALE GRID'!DW41*'READ THIS FIRST'!$F$3)</f>
        <v>30.954736440851672</v>
      </c>
      <c r="DZ66" s="26">
        <f>'WORKING WHOLESALE GRID'!DX41-('WORKING WHOLESALE GRID'!DX41*'READ THIS FIRST'!$F$3)</f>
        <v>31.274736440851676</v>
      </c>
      <c r="EA66" s="26">
        <f>'WORKING WHOLESALE GRID'!DY41-('WORKING WHOLESALE GRID'!DY41*'READ THIS FIRST'!$F$3)</f>
        <v>31.594736440851673</v>
      </c>
      <c r="EB66" s="26">
        <f>'WORKING WHOLESALE GRID'!DZ41-('WORKING WHOLESALE GRID'!DZ41*'READ THIS FIRST'!$F$3)</f>
        <v>31.914736440851673</v>
      </c>
      <c r="EC66" s="26">
        <f>'WORKING WHOLESALE GRID'!EA41-('WORKING WHOLESALE GRID'!EA41*'READ THIS FIRST'!$F$3)</f>
        <v>32.23473644085167</v>
      </c>
      <c r="ED66" s="26">
        <f>'WORKING WHOLESALE GRID'!EB41-('WORKING WHOLESALE GRID'!EB41*'READ THIS FIRST'!$F$3)</f>
        <v>32.55473644085167</v>
      </c>
      <c r="EE66" s="26">
        <f>'WORKING WHOLESALE GRID'!EC41-('WORKING WHOLESALE GRID'!EC41*'READ THIS FIRST'!$F$3)</f>
        <v>32.87473644085167</v>
      </c>
      <c r="EF66" s="26">
        <f>'WORKING WHOLESALE GRID'!ED41-('WORKING WHOLESALE GRID'!ED41*'READ THIS FIRST'!$F$3)</f>
        <v>33.194736440851671</v>
      </c>
      <c r="EG66" s="26">
        <f>'WORKING WHOLESALE GRID'!EE41-('WORKING WHOLESALE GRID'!EE41*'READ THIS FIRST'!$F$3)</f>
        <v>33.514736440851671</v>
      </c>
      <c r="EH66" s="26">
        <f>'WORKING WHOLESALE GRID'!EF41-('WORKING WHOLESALE GRID'!EF41*'READ THIS FIRST'!$F$3)</f>
        <v>33.834736440851671</v>
      </c>
      <c r="EI66" s="26">
        <f>'WORKING WHOLESALE GRID'!EG41-('WORKING WHOLESALE GRID'!EG41*'READ THIS FIRST'!$F$3)</f>
        <v>34.154736440851678</v>
      </c>
      <c r="EJ66" s="26">
        <f>'WORKING WHOLESALE GRID'!EH41-('WORKING WHOLESALE GRID'!EH41*'READ THIS FIRST'!$F$3)</f>
        <v>34.474736440851672</v>
      </c>
      <c r="EK66" s="26">
        <f>'WORKING WHOLESALE GRID'!EI41-('WORKING WHOLESALE GRID'!EI41*'READ THIS FIRST'!$F$3)</f>
        <v>34.794736440851672</v>
      </c>
      <c r="EL66" s="26">
        <f>'WORKING WHOLESALE GRID'!EJ41-('WORKING WHOLESALE GRID'!EJ41*'READ THIS FIRST'!$F$3)</f>
        <v>35.114736440851672</v>
      </c>
      <c r="EM66" s="26">
        <f>'WORKING WHOLESALE GRID'!EK41-('WORKING WHOLESALE GRID'!EK41*'READ THIS FIRST'!$F$3)</f>
        <v>35.434736440851673</v>
      </c>
      <c r="EN66" s="26">
        <f>'WORKING WHOLESALE GRID'!EL41-('WORKING WHOLESALE GRID'!EL41*'READ THIS FIRST'!$F$3)</f>
        <v>35.754736440851673</v>
      </c>
      <c r="EO66" s="26">
        <f>'WORKING WHOLESALE GRID'!EM41-('WORKING WHOLESALE GRID'!EM41*'READ THIS FIRST'!$F$3)</f>
        <v>36.074736440851666</v>
      </c>
      <c r="EP66" s="26">
        <f>'WORKING WHOLESALE GRID'!EN41-('WORKING WHOLESALE GRID'!EN41*'READ THIS FIRST'!$F$3)</f>
        <v>36.394736440851673</v>
      </c>
      <c r="EQ66" s="26">
        <f>'WORKING WHOLESALE GRID'!EO41-('WORKING WHOLESALE GRID'!EO41*'READ THIS FIRST'!$F$3)</f>
        <v>36.714736440851674</v>
      </c>
      <c r="ER66" s="26">
        <f>'WORKING WHOLESALE GRID'!EP41-('WORKING WHOLESALE GRID'!EP41*'READ THIS FIRST'!$F$3)</f>
        <v>37.034736440851674</v>
      </c>
      <c r="ES66" s="26">
        <f>'WORKING WHOLESALE GRID'!EQ41-('WORKING WHOLESALE GRID'!EQ41*'READ THIS FIRST'!$F$3)</f>
        <v>37.354736440851674</v>
      </c>
      <c r="ET66" s="26">
        <f>'WORKING WHOLESALE GRID'!ER41-('WORKING WHOLESALE GRID'!ER41*'READ THIS FIRST'!$F$3)</f>
        <v>37.674736440851675</v>
      </c>
      <c r="EU66" s="26">
        <f>'WORKING WHOLESALE GRID'!ES41-('WORKING WHOLESALE GRID'!ES41*'READ THIS FIRST'!$F$3)</f>
        <v>37.994736440851675</v>
      </c>
      <c r="EV66" s="26">
        <f>'WORKING WHOLESALE GRID'!ET41-('WORKING WHOLESALE GRID'!ET41*'READ THIS FIRST'!$F$3)</f>
        <v>38.314736440851675</v>
      </c>
      <c r="EW66" s="26"/>
    </row>
    <row r="67" spans="2:153" hidden="1" x14ac:dyDescent="0.35">
      <c r="B67" s="62">
        <v>10000</v>
      </c>
      <c r="C67" s="436">
        <v>0</v>
      </c>
      <c r="D67" s="26">
        <f>'WORKING WHOLESALE GRID'!B42-('WORKING WHOLESALE GRID'!B42*'READ THIS FIRST'!$F$3)</f>
        <v>1.4947397277442087</v>
      </c>
      <c r="E67" s="26">
        <f>'WORKING WHOLESALE GRID'!C42-('WORKING WHOLESALE GRID'!C42*'READ THIS FIRST'!$F$3)</f>
        <v>1.4947397277442087</v>
      </c>
      <c r="F67" s="26">
        <f>'WORKING WHOLESALE GRID'!D42-('WORKING WHOLESALE GRID'!D42*'READ THIS FIRST'!$F$3)</f>
        <v>1.7020834983743343</v>
      </c>
      <c r="G67" s="26">
        <f>'WORKING WHOLESALE GRID'!E42-('WORKING WHOLESALE GRID'!E42*'READ THIS FIRST'!$F$3)</f>
        <v>1.9265670276680804</v>
      </c>
      <c r="H67" s="26">
        <f>'WORKING WHOLESALE GRID'!F42-('WORKING WHOLESALE GRID'!F42*'READ THIS FIRST'!$F$3)</f>
        <v>2.1510505569618275</v>
      </c>
      <c r="I67" s="26">
        <f>'WORKING WHOLESALE GRID'!G42-('WORKING WHOLESALE GRID'!G42*'READ THIS FIRST'!$F$3)</f>
        <v>2.3241148102647089</v>
      </c>
      <c r="J67" s="26">
        <f>'WORKING WHOLESALE GRID'!H42-('WORKING WHOLESALE GRID'!H42*'READ THIS FIRST'!$F$3)</f>
        <v>2.5314585808948338</v>
      </c>
      <c r="K67" s="26">
        <f>'WORKING WHOLESALE GRID'!I42-('WORKING WHOLESALE GRID'!I42*'READ THIS FIRST'!$F$3)</f>
        <v>2.7388023515249582</v>
      </c>
      <c r="L67" s="26">
        <f>'WORKING WHOLESALE GRID'!J42-('WORKING WHOLESALE GRID'!J42*'READ THIS FIRST'!$F$3)</f>
        <v>2.946146122155084</v>
      </c>
      <c r="M67" s="26">
        <f>'WORKING WHOLESALE GRID'!K42-('WORKING WHOLESALE GRID'!K42*'READ THIS FIRST'!$F$3)</f>
        <v>3.1534898927852097</v>
      </c>
      <c r="N67" s="26">
        <f>'WORKING WHOLESALE GRID'!L42-('WORKING WHOLESALE GRID'!L42*'READ THIS FIRST'!$F$3)</f>
        <v>3.3608336634153337</v>
      </c>
      <c r="O67" s="26">
        <f>'WORKING WHOLESALE GRID'!M42-('WORKING WHOLESALE GRID'!M42*'READ THIS FIRST'!$F$3)</f>
        <v>3.5681774340454595</v>
      </c>
      <c r="P67" s="26">
        <f>'WORKING WHOLESALE GRID'!N42-('WORKING WHOLESALE GRID'!N42*'READ THIS FIRST'!$F$3)</f>
        <v>3.7755212046755844</v>
      </c>
      <c r="Q67" s="26">
        <f>'WORKING WHOLESALE GRID'!O42-('WORKING WHOLESALE GRID'!O42*'READ THIS FIRST'!$F$3)</f>
        <v>3.9828649753057088</v>
      </c>
      <c r="R67" s="26">
        <f>'WORKING WHOLESALE GRID'!P42-('WORKING WHOLESALE GRID'!P42*'READ THIS FIRST'!$F$3)</f>
        <v>4.1902087459358341</v>
      </c>
      <c r="S67" s="26">
        <f>'WORKING WHOLESALE GRID'!Q42-('WORKING WHOLESALE GRID'!Q42*'READ THIS FIRST'!$F$3)</f>
        <v>4.397552516565959</v>
      </c>
      <c r="T67" s="26">
        <f>'WORKING WHOLESALE GRID'!R42-('WORKING WHOLESALE GRID'!R42*'READ THIS FIRST'!$F$3)</f>
        <v>4.6048962871960848</v>
      </c>
      <c r="U67" s="26">
        <f>'WORKING WHOLESALE GRID'!S42-('WORKING WHOLESALE GRID'!S42*'READ THIS FIRST'!$F$3)</f>
        <v>4.812240057826207</v>
      </c>
      <c r="V67" s="26">
        <f>'WORKING WHOLESALE GRID'!T42-('WORKING WHOLESALE GRID'!T42*'READ THIS FIRST'!$F$3)</f>
        <v>5.0195838284563346</v>
      </c>
      <c r="W67" s="26">
        <f>'WORKING WHOLESALE GRID'!U42-('WORKING WHOLESALE GRID'!U42*'READ THIS FIRST'!$F$3)</f>
        <v>5.2269275990864585</v>
      </c>
      <c r="X67" s="26">
        <f>'WORKING WHOLESALE GRID'!V42-('WORKING WHOLESALE GRID'!V42*'READ THIS FIRST'!$F$3)</f>
        <v>5.4342713697165834</v>
      </c>
      <c r="Y67" s="26">
        <f>'WORKING WHOLESALE GRID'!W42-('WORKING WHOLESALE GRID'!W42*'READ THIS FIRST'!$F$3)</f>
        <v>5.6416151403467083</v>
      </c>
      <c r="Z67" s="26">
        <f>'WORKING WHOLESALE GRID'!X42-('WORKING WHOLESALE GRID'!X42*'READ THIS FIRST'!$F$3)</f>
        <v>5.8489589109768367</v>
      </c>
      <c r="AA67" s="26">
        <f>'WORKING WHOLESALE GRID'!Y42-('WORKING WHOLESALE GRID'!Y42*'READ THIS FIRST'!$F$3)</f>
        <v>6.0563026816069598</v>
      </c>
      <c r="AB67" s="26">
        <f>'WORKING WHOLESALE GRID'!Z42-('WORKING WHOLESALE GRID'!Z42*'READ THIS FIRST'!$F$3)</f>
        <v>6.2636464522370865</v>
      </c>
      <c r="AC67" s="26">
        <f>'WORKING WHOLESALE GRID'!AA42-('WORKING WHOLESALE GRID'!AA42*'READ THIS FIRST'!$F$3)</f>
        <v>6.4709902228672114</v>
      </c>
      <c r="AD67" s="26">
        <f>'WORKING WHOLESALE GRID'!AB42-('WORKING WHOLESALE GRID'!AB42*'READ THIS FIRST'!$F$3)</f>
        <v>6.6783339934973363</v>
      </c>
      <c r="AE67" s="26">
        <f>'WORKING WHOLESALE GRID'!AC42-('WORKING WHOLESALE GRID'!AC42*'READ THIS FIRST'!$F$3)</f>
        <v>6.8856777641274594</v>
      </c>
      <c r="AF67" s="26">
        <f>'WORKING WHOLESALE GRID'!AD42-('WORKING WHOLESALE GRID'!AD42*'READ THIS FIRST'!$F$3)</f>
        <v>7.093021534757586</v>
      </c>
      <c r="AG67" s="26">
        <f>'WORKING WHOLESALE GRID'!AE42-('WORKING WHOLESALE GRID'!AE42*'READ THIS FIRST'!$F$3)</f>
        <v>7.3003653053877109</v>
      </c>
      <c r="AH67" s="26">
        <f>'WORKING WHOLESALE GRID'!AF42-('WORKING WHOLESALE GRID'!AF42*'READ THIS FIRST'!$F$3)</f>
        <v>7.5077090760178384</v>
      </c>
      <c r="AI67" s="26">
        <f>'WORKING WHOLESALE GRID'!AG42-('WORKING WHOLESALE GRID'!AG42*'READ THIS FIRST'!$F$3)</f>
        <v>7.7150528466479642</v>
      </c>
      <c r="AJ67" s="26">
        <f>'WORKING WHOLESALE GRID'!AH42-('WORKING WHOLESALE GRID'!AH42*'READ THIS FIRST'!$F$3)</f>
        <v>7.9223966172780882</v>
      </c>
      <c r="AK67" s="26">
        <f>'WORKING WHOLESALE GRID'!AI42-('WORKING WHOLESALE GRID'!AI42*'READ THIS FIRST'!$F$3)</f>
        <v>8.1297403879082157</v>
      </c>
      <c r="AL67" s="26">
        <f>'WORKING WHOLESALE GRID'!AJ42-('WORKING WHOLESALE GRID'!AJ42*'READ THIS FIRST'!$F$3)</f>
        <v>8.3370841585383442</v>
      </c>
      <c r="AM67" s="26">
        <f>'WORKING WHOLESALE GRID'!AK42-('WORKING WHOLESALE GRID'!AK42*'READ THIS FIRST'!$F$3)</f>
        <v>8.5444279291684673</v>
      </c>
      <c r="AN67" s="26">
        <f>'WORKING WHOLESALE GRID'!AL42-('WORKING WHOLESALE GRID'!AL42*'READ THIS FIRST'!$F$3)</f>
        <v>8.7517716997985904</v>
      </c>
      <c r="AO67" s="26">
        <f>'WORKING WHOLESALE GRID'!AM42-('WORKING WHOLESALE GRID'!AM42*'READ THIS FIRST'!$F$3)</f>
        <v>8.9591154704287206</v>
      </c>
      <c r="AP67" s="26">
        <f>'WORKING WHOLESALE GRID'!AN42-('WORKING WHOLESALE GRID'!AN42*'READ THIS FIRST'!$F$3)</f>
        <v>9.1664592410588401</v>
      </c>
      <c r="AQ67" s="26">
        <f>'WORKING WHOLESALE GRID'!AO42-('WORKING WHOLESALE GRID'!AO42*'READ THIS FIRST'!$F$3)</f>
        <v>9.785157219615888</v>
      </c>
      <c r="AR67" s="26">
        <f>'WORKING WHOLESALE GRID'!AP42-('WORKING WHOLESALE GRID'!AP42*'READ THIS FIRST'!$F$3)</f>
        <v>9.9925009902460129</v>
      </c>
      <c r="AS67" s="26">
        <f>'WORKING WHOLESALE GRID'!AQ42-('WORKING WHOLESALE GRID'!AQ42*'READ THIS FIRST'!$F$3)</f>
        <v>10.199844760876136</v>
      </c>
      <c r="AT67" s="26">
        <f>'WORKING WHOLESALE GRID'!AR42-('WORKING WHOLESALE GRID'!AR42*'READ THIS FIRST'!$F$3)</f>
        <v>10.407188531506261</v>
      </c>
      <c r="AU67" s="26">
        <f>'WORKING WHOLESALE GRID'!AS42-('WORKING WHOLESALE GRID'!AS42*'READ THIS FIRST'!$F$3)</f>
        <v>10.614532302136386</v>
      </c>
      <c r="AV67" s="26">
        <f>'WORKING WHOLESALE GRID'!AT42-('WORKING WHOLESALE GRID'!AT42*'READ THIS FIRST'!$F$3)</f>
        <v>10.821876072766514</v>
      </c>
      <c r="AW67" s="26">
        <f>'WORKING WHOLESALE GRID'!AU42-('WORKING WHOLESALE GRID'!AU42*'READ THIS FIRST'!$F$3)</f>
        <v>11.029219843396636</v>
      </c>
      <c r="AX67" s="26">
        <f>'WORKING WHOLESALE GRID'!AV42-('WORKING WHOLESALE GRID'!AV42*'READ THIS FIRST'!$F$3)</f>
        <v>11.236563614026769</v>
      </c>
      <c r="AY67" s="26">
        <f>'WORKING WHOLESALE GRID'!AW42-('WORKING WHOLESALE GRID'!AW42*'READ THIS FIRST'!$F$3)</f>
        <v>11.032553176729969</v>
      </c>
      <c r="AZ67" s="26">
        <f>'WORKING WHOLESALE GRID'!AX42-('WORKING WHOLESALE GRID'!AX42*'READ THIS FIRST'!$F$3)</f>
        <v>11.239896947360101</v>
      </c>
      <c r="BA67" s="26">
        <f>'WORKING WHOLESALE GRID'!AY42-('WORKING WHOLESALE GRID'!AY42*'READ THIS FIRST'!$F$3)</f>
        <v>11.447240717990224</v>
      </c>
      <c r="BB67" s="26">
        <f>'WORKING WHOLESALE GRID'!AZ42-('WORKING WHOLESALE GRID'!AZ42*'READ THIS FIRST'!$F$3)</f>
        <v>11.654584488620348</v>
      </c>
      <c r="BC67" s="26">
        <f>'WORKING WHOLESALE GRID'!BA42-('WORKING WHOLESALE GRID'!BA42*'READ THIS FIRST'!$F$3)</f>
        <v>11.861928259250476</v>
      </c>
      <c r="BD67" s="26">
        <f>'WORKING WHOLESALE GRID'!BB42-('WORKING WHOLESALE GRID'!BB42*'READ THIS FIRST'!$F$3)</f>
        <v>12.069272029880601</v>
      </c>
      <c r="BE67" s="26">
        <f>'WORKING WHOLESALE GRID'!BC42-('WORKING WHOLESALE GRID'!BC42*'READ THIS FIRST'!$F$3)</f>
        <v>12.276615800510733</v>
      </c>
      <c r="BF67" s="26">
        <f>'WORKING WHOLESALE GRID'!BD42-('WORKING WHOLESALE GRID'!BD42*'READ THIS FIRST'!$F$3)</f>
        <v>12.483959571140851</v>
      </c>
      <c r="BG67" s="26">
        <f>'WORKING WHOLESALE GRID'!BE42-('WORKING WHOLESALE GRID'!BE42*'READ THIS FIRST'!$F$3)</f>
        <v>12.691303341770979</v>
      </c>
      <c r="BH67" s="26">
        <f>'WORKING WHOLESALE GRID'!BF42-('WORKING WHOLESALE GRID'!BF42*'READ THIS FIRST'!$F$3)</f>
        <v>12.898647112401102</v>
      </c>
      <c r="BI67" s="26">
        <f>'WORKING WHOLESALE GRID'!BG42-('WORKING WHOLESALE GRID'!BG42*'READ THIS FIRST'!$F$3)</f>
        <v>13.105990883031231</v>
      </c>
      <c r="BJ67" s="26">
        <f>'WORKING WHOLESALE GRID'!BH42-('WORKING WHOLESALE GRID'!BH42*'READ THIS FIRST'!$F$3)</f>
        <v>13.313334653661354</v>
      </c>
      <c r="BK67" s="26">
        <f>'WORKING WHOLESALE GRID'!BI42-('WORKING WHOLESALE GRID'!BI42*'READ THIS FIRST'!$F$3)</f>
        <v>13.520678424291475</v>
      </c>
      <c r="BL67" s="26">
        <f>'WORKING WHOLESALE GRID'!BJ42-('WORKING WHOLESALE GRID'!BJ42*'READ THIS FIRST'!$F$3)</f>
        <v>13.728022194921605</v>
      </c>
      <c r="BM67" s="26">
        <f>'WORKING WHOLESALE GRID'!BK42-('WORKING WHOLESALE GRID'!BK42*'READ THIS FIRST'!$F$3)</f>
        <v>13.935365965551732</v>
      </c>
      <c r="BN67" s="26">
        <f>'WORKING WHOLESALE GRID'!BL42-('WORKING WHOLESALE GRID'!BL42*'READ THIS FIRST'!$F$3)</f>
        <v>14.142709736181857</v>
      </c>
      <c r="BO67" s="26">
        <f>'WORKING WHOLESALE GRID'!BM42-('WORKING WHOLESALE GRID'!BM42*'READ THIS FIRST'!$F$3)</f>
        <v>14.350053506811983</v>
      </c>
      <c r="BP67" s="26">
        <f>'WORKING WHOLESALE GRID'!BN42-('WORKING WHOLESALE GRID'!BN42*'READ THIS FIRST'!$F$3)</f>
        <v>14.557397277442107</v>
      </c>
      <c r="BQ67" s="26">
        <f>'WORKING WHOLESALE GRID'!BO42-('WORKING WHOLESALE GRID'!BO42*'READ THIS FIRST'!$F$3)</f>
        <v>14.764741048072231</v>
      </c>
      <c r="BR67" s="26">
        <f>'WORKING WHOLESALE GRID'!BP42-('WORKING WHOLESALE GRID'!BP42*'READ THIS FIRST'!$F$3)</f>
        <v>14.972084818702358</v>
      </c>
      <c r="BS67" s="26">
        <f>'WORKING WHOLESALE GRID'!BQ42-('WORKING WHOLESALE GRID'!BQ42*'READ THIS FIRST'!$F$3)</f>
        <v>15.179428589332481</v>
      </c>
      <c r="BT67" s="26">
        <f>'WORKING WHOLESALE GRID'!BR42-('WORKING WHOLESALE GRID'!BR42*'READ THIS FIRST'!$F$3)</f>
        <v>15.386772359962608</v>
      </c>
      <c r="BU67" s="26">
        <f>'WORKING WHOLESALE GRID'!BS42-('WORKING WHOLESALE GRID'!BS42*'READ THIS FIRST'!$F$3)</f>
        <v>15.594116130592736</v>
      </c>
      <c r="BV67" s="26">
        <f>'WORKING WHOLESALE GRID'!BT42-('WORKING WHOLESALE GRID'!BT42*'READ THIS FIRST'!$F$3)</f>
        <v>15.801459901222863</v>
      </c>
      <c r="BW67" s="26">
        <f>'WORKING WHOLESALE GRID'!BU42-('WORKING WHOLESALE GRID'!BU42*'READ THIS FIRST'!$F$3)</f>
        <v>16.008803671852984</v>
      </c>
      <c r="BX67" s="26">
        <f>'WORKING WHOLESALE GRID'!BV42-('WORKING WHOLESALE GRID'!BV42*'READ THIS FIRST'!$F$3)</f>
        <v>16.216147442483116</v>
      </c>
      <c r="BY67" s="26">
        <f>'WORKING WHOLESALE GRID'!BW42-('WORKING WHOLESALE GRID'!BW42*'READ THIS FIRST'!$F$3)</f>
        <v>16.423491213113238</v>
      </c>
      <c r="BZ67" s="26">
        <f>'WORKING WHOLESALE GRID'!BX42-('WORKING WHOLESALE GRID'!BX42*'READ THIS FIRST'!$F$3)</f>
        <v>16.630834983743362</v>
      </c>
      <c r="CA67" s="26">
        <f>'WORKING WHOLESALE GRID'!BY42-('WORKING WHOLESALE GRID'!BY42*'READ THIS FIRST'!$F$3)</f>
        <v>16.838178754373487</v>
      </c>
      <c r="CB67" s="26">
        <f>'WORKING WHOLESALE GRID'!BZ42-('WORKING WHOLESALE GRID'!BZ42*'READ THIS FIRST'!$F$3)</f>
        <v>17.045522525003612</v>
      </c>
      <c r="CC67" s="26">
        <f>'WORKING WHOLESALE GRID'!CA42-('WORKING WHOLESALE GRID'!CA42*'READ THIS FIRST'!$F$3)</f>
        <v>17.252866295633741</v>
      </c>
      <c r="CD67" s="26">
        <f>'WORKING WHOLESALE GRID'!CB42-('WORKING WHOLESALE GRID'!CB42*'READ THIS FIRST'!$F$3)</f>
        <v>17.460210066263862</v>
      </c>
      <c r="CE67" s="26">
        <f>'WORKING WHOLESALE GRID'!CC42-('WORKING WHOLESALE GRID'!CC42*'READ THIS FIRST'!$F$3)</f>
        <v>17.667553836893994</v>
      </c>
      <c r="CF67" s="26">
        <f>'WORKING WHOLESALE GRID'!CD42-('WORKING WHOLESALE GRID'!CD42*'READ THIS FIRST'!$F$3)</f>
        <v>17.874897607524112</v>
      </c>
      <c r="CG67" s="26">
        <f>'WORKING WHOLESALE GRID'!CE42-('WORKING WHOLESALE GRID'!CE42*'READ THIS FIRST'!$F$3)</f>
        <v>18.082241378154237</v>
      </c>
      <c r="CH67" s="26">
        <f>'WORKING WHOLESALE GRID'!CF42-('WORKING WHOLESALE GRID'!CF42*'READ THIS FIRST'!$F$3)</f>
        <v>18.289585148784365</v>
      </c>
      <c r="CI67" s="26">
        <f>'WORKING WHOLESALE GRID'!CG42-('WORKING WHOLESALE GRID'!CG42*'READ THIS FIRST'!$F$3)</f>
        <v>18.496928919414493</v>
      </c>
      <c r="CJ67" s="26">
        <f>'WORKING WHOLESALE GRID'!CH42-('WORKING WHOLESALE GRID'!CH42*'READ THIS FIRST'!$F$3)</f>
        <v>18.704272690044622</v>
      </c>
      <c r="CK67" s="26">
        <f>'WORKING WHOLESALE GRID'!CI42-('WORKING WHOLESALE GRID'!CI42*'READ THIS FIRST'!$F$3)</f>
        <v>18.911616460674736</v>
      </c>
      <c r="CL67" s="26">
        <f>'WORKING WHOLESALE GRID'!CJ42-('WORKING WHOLESALE GRID'!CJ42*'READ THIS FIRST'!$F$3)</f>
        <v>19.118960231304875</v>
      </c>
      <c r="CM67" s="26">
        <f>'WORKING WHOLESALE GRID'!CK42-('WORKING WHOLESALE GRID'!CK42*'READ THIS FIRST'!$F$3)</f>
        <v>19.326304001934997</v>
      </c>
      <c r="CN67" s="26">
        <f>'WORKING WHOLESALE GRID'!CL42-('WORKING WHOLESALE GRID'!CL42*'READ THIS FIRST'!$F$3)</f>
        <v>19.533647772565118</v>
      </c>
      <c r="CO67" s="26">
        <f>'WORKING WHOLESALE GRID'!CM42-('WORKING WHOLESALE GRID'!CM42*'READ THIS FIRST'!$F$3)</f>
        <v>19.74099154319525</v>
      </c>
      <c r="CP67" s="26">
        <f>'WORKING WHOLESALE GRID'!CN42-('WORKING WHOLESALE GRID'!CN42*'READ THIS FIRST'!$F$3)</f>
        <v>19.948335313825378</v>
      </c>
      <c r="CQ67" s="26">
        <f>'WORKING WHOLESALE GRID'!CO42-('WORKING WHOLESALE GRID'!CO42*'READ THIS FIRST'!$F$3)</f>
        <v>20.1556790844555</v>
      </c>
      <c r="CR67" s="26">
        <f>'WORKING WHOLESALE GRID'!CP42-('WORKING WHOLESALE GRID'!CP42*'READ THIS FIRST'!$F$3)</f>
        <v>20.363022855085621</v>
      </c>
      <c r="CS67" s="26">
        <f>'WORKING WHOLESALE GRID'!CQ42-('WORKING WHOLESALE GRID'!CQ42*'READ THIS FIRST'!$F$3)</f>
        <v>20.570366625715749</v>
      </c>
      <c r="CT67" s="26">
        <f>'WORKING WHOLESALE GRID'!CR42-('WORKING WHOLESALE GRID'!CR42*'READ THIS FIRST'!$F$3)</f>
        <v>20.777710396345874</v>
      </c>
      <c r="CU67" s="26">
        <f>'WORKING WHOLESALE GRID'!CS42-('WORKING WHOLESALE GRID'!CS42*'READ THIS FIRST'!$F$3)</f>
        <v>20.985054166975999</v>
      </c>
      <c r="CV67" s="26">
        <f>'WORKING WHOLESALE GRID'!CT42-('WORKING WHOLESALE GRID'!CT42*'READ THIS FIRST'!$F$3)</f>
        <v>21.192397937606124</v>
      </c>
      <c r="CW67" s="26">
        <f>'WORKING WHOLESALE GRID'!CU42-('WORKING WHOLESALE GRID'!CU42*'READ THIS FIRST'!$F$3)</f>
        <v>21.399741708236249</v>
      </c>
      <c r="CX67" s="26">
        <f>'WORKING WHOLESALE GRID'!CV42-('WORKING WHOLESALE GRID'!CV42*'READ THIS FIRST'!$F$3)</f>
        <v>21.607085478866381</v>
      </c>
      <c r="CY67" s="26">
        <f>'WORKING WHOLESALE GRID'!CW42-('WORKING WHOLESALE GRID'!CW42*'READ THIS FIRST'!$F$3)</f>
        <v>21.91708547886638</v>
      </c>
      <c r="CZ67" s="26">
        <f>'WORKING WHOLESALE GRID'!CX42-('WORKING WHOLESALE GRID'!CX42*'READ THIS FIRST'!$F$3)</f>
        <v>22.227085478866378</v>
      </c>
      <c r="DA67" s="26">
        <f>'WORKING WHOLESALE GRID'!CY42-('WORKING WHOLESALE GRID'!CY42*'READ THIS FIRST'!$F$3)</f>
        <v>22.537085478866381</v>
      </c>
      <c r="DB67" s="26">
        <f>'WORKING WHOLESALE GRID'!CZ42-('WORKING WHOLESALE GRID'!CZ42*'READ THIS FIRST'!$F$3)</f>
        <v>22.847085478866376</v>
      </c>
      <c r="DC67" s="26">
        <f>'WORKING WHOLESALE GRID'!DA42-('WORKING WHOLESALE GRID'!DA42*'READ THIS FIRST'!$F$3)</f>
        <v>23.157085478866378</v>
      </c>
      <c r="DD67" s="26">
        <f>'WORKING WHOLESALE GRID'!DB42-('WORKING WHOLESALE GRID'!DB42*'READ THIS FIRST'!$F$3)</f>
        <v>23.467085478866373</v>
      </c>
      <c r="DE67" s="26">
        <f>'WORKING WHOLESALE GRID'!DC42-('WORKING WHOLESALE GRID'!DC42*'READ THIS FIRST'!$F$3)</f>
        <v>23.777085478866375</v>
      </c>
      <c r="DF67" s="26">
        <f>'WORKING WHOLESALE GRID'!DD42-('WORKING WHOLESALE GRID'!DD42*'READ THIS FIRST'!$F$3)</f>
        <v>24.087085478866371</v>
      </c>
      <c r="DG67" s="26">
        <f>'WORKING WHOLESALE GRID'!DE42-('WORKING WHOLESALE GRID'!DE42*'READ THIS FIRST'!$F$3)</f>
        <v>24.397085478866373</v>
      </c>
      <c r="DH67" s="26">
        <f>'WORKING WHOLESALE GRID'!DF42-('WORKING WHOLESALE GRID'!DF42*'READ THIS FIRST'!$F$3)</f>
        <v>24.707085478866368</v>
      </c>
      <c r="DI67" s="26">
        <f>'WORKING WHOLESALE GRID'!DG42-('WORKING WHOLESALE GRID'!DG42*'READ THIS FIRST'!$F$3)</f>
        <v>33.718593044409815</v>
      </c>
      <c r="DJ67" s="26">
        <f>'WORKING WHOLESALE GRID'!DH42-('WORKING WHOLESALE GRID'!DH42*'READ THIS FIRST'!$F$3)</f>
        <v>34.195516121332886</v>
      </c>
      <c r="DK67" s="26">
        <f>'WORKING WHOLESALE GRID'!DI42-('WORKING WHOLESALE GRID'!DI42*'READ THIS FIRST'!$F$3)</f>
        <v>34.672439198255965</v>
      </c>
      <c r="DL67" s="26">
        <f>'WORKING WHOLESALE GRID'!DJ42-('WORKING WHOLESALE GRID'!DJ42*'READ THIS FIRST'!$F$3)</f>
        <v>35.149362275179037</v>
      </c>
      <c r="DM67" s="26">
        <f>'WORKING WHOLESALE GRID'!DK42-('WORKING WHOLESALE GRID'!DK42*'READ THIS FIRST'!$F$3)</f>
        <v>35.626285352102116</v>
      </c>
      <c r="DN67" s="26">
        <f>'WORKING WHOLESALE GRID'!DL42-('WORKING WHOLESALE GRID'!DL42*'READ THIS FIRST'!$F$3)</f>
        <v>36.103208429025187</v>
      </c>
      <c r="DO67" s="26">
        <f>'WORKING WHOLESALE GRID'!DM42-('WORKING WHOLESALE GRID'!DM42*'READ THIS FIRST'!$F$3)</f>
        <v>36.580131505948266</v>
      </c>
      <c r="DP67" s="26">
        <f>'WORKING WHOLESALE GRID'!DN42-('WORKING WHOLESALE GRID'!DN42*'READ THIS FIRST'!$F$3)</f>
        <v>37.057054582871345</v>
      </c>
      <c r="DQ67" s="26">
        <f>'WORKING WHOLESALE GRID'!DO42-('WORKING WHOLESALE GRID'!DO42*'READ THIS FIRST'!$F$3)</f>
        <v>37.533977659794417</v>
      </c>
      <c r="DR67" s="26">
        <f>'WORKING WHOLESALE GRID'!DP42-('WORKING WHOLESALE GRID'!DP42*'READ THIS FIRST'!$F$3)</f>
        <v>38.010900736717488</v>
      </c>
      <c r="DS67" s="26">
        <f>'WORKING WHOLESALE GRID'!DQ42-('WORKING WHOLESALE GRID'!DQ42*'READ THIS FIRST'!$F$3)</f>
        <v>28.117085478866354</v>
      </c>
      <c r="DT67" s="26">
        <f>'WORKING WHOLESALE GRID'!DR42-('WORKING WHOLESALE GRID'!DR42*'READ THIS FIRST'!$F$3)</f>
        <v>28.427085478866353</v>
      </c>
      <c r="DU67" s="26">
        <f>'WORKING WHOLESALE GRID'!DS42-('WORKING WHOLESALE GRID'!DS42*'READ THIS FIRST'!$F$3)</f>
        <v>28.737085478866351</v>
      </c>
      <c r="DV67" s="26">
        <f>'WORKING WHOLESALE GRID'!DT42-('WORKING WHOLESALE GRID'!DT42*'READ THIS FIRST'!$F$3)</f>
        <v>29.04708547886635</v>
      </c>
      <c r="DW67" s="26">
        <f>'WORKING WHOLESALE GRID'!DU42-('WORKING WHOLESALE GRID'!DU42*'READ THIS FIRST'!$F$3)</f>
        <v>29.357085478866349</v>
      </c>
      <c r="DX67" s="26">
        <f>'WORKING WHOLESALE GRID'!DV42-('WORKING WHOLESALE GRID'!DV42*'READ THIS FIRST'!$F$3)</f>
        <v>29.667085478866348</v>
      </c>
      <c r="DY67" s="26">
        <f>'WORKING WHOLESALE GRID'!DW42-('WORKING WHOLESALE GRID'!DW42*'READ THIS FIRST'!$F$3)</f>
        <v>29.977085478866346</v>
      </c>
      <c r="DZ67" s="26">
        <f>'WORKING WHOLESALE GRID'!DX42-('WORKING WHOLESALE GRID'!DX42*'READ THIS FIRST'!$F$3)</f>
        <v>30.287085478866345</v>
      </c>
      <c r="EA67" s="26">
        <f>'WORKING WHOLESALE GRID'!DY42-('WORKING WHOLESALE GRID'!DY42*'READ THIS FIRST'!$F$3)</f>
        <v>30.597085478866344</v>
      </c>
      <c r="EB67" s="26">
        <f>'WORKING WHOLESALE GRID'!DZ42-('WORKING WHOLESALE GRID'!DZ42*'READ THIS FIRST'!$F$3)</f>
        <v>30.907085478866342</v>
      </c>
      <c r="EC67" s="26">
        <f>'WORKING WHOLESALE GRID'!EA42-('WORKING WHOLESALE GRID'!EA42*'READ THIS FIRST'!$F$3)</f>
        <v>31.217085478866345</v>
      </c>
      <c r="ED67" s="26">
        <f>'WORKING WHOLESALE GRID'!EB42-('WORKING WHOLESALE GRID'!EB42*'READ THIS FIRST'!$F$3)</f>
        <v>31.52708547886634</v>
      </c>
      <c r="EE67" s="26">
        <f>'WORKING WHOLESALE GRID'!EC42-('WORKING WHOLESALE GRID'!EC42*'READ THIS FIRST'!$F$3)</f>
        <v>31.837085478866342</v>
      </c>
      <c r="EF67" s="26">
        <f>'WORKING WHOLESALE GRID'!ED42-('WORKING WHOLESALE GRID'!ED42*'READ THIS FIRST'!$F$3)</f>
        <v>32.147085478866337</v>
      </c>
      <c r="EG67" s="26">
        <f>'WORKING WHOLESALE GRID'!EE42-('WORKING WHOLESALE GRID'!EE42*'READ THIS FIRST'!$F$3)</f>
        <v>32.45708547886634</v>
      </c>
      <c r="EH67" s="26">
        <f>'WORKING WHOLESALE GRID'!EF42-('WORKING WHOLESALE GRID'!EF42*'READ THIS FIRST'!$F$3)</f>
        <v>32.767085478866335</v>
      </c>
      <c r="EI67" s="26">
        <f>'WORKING WHOLESALE GRID'!EG42-('WORKING WHOLESALE GRID'!EG42*'READ THIS FIRST'!$F$3)</f>
        <v>33.077085478866344</v>
      </c>
      <c r="EJ67" s="26">
        <f>'WORKING WHOLESALE GRID'!EH42-('WORKING WHOLESALE GRID'!EH42*'READ THIS FIRST'!$F$3)</f>
        <v>33.387085478866346</v>
      </c>
      <c r="EK67" s="26">
        <f>'WORKING WHOLESALE GRID'!EI42-('WORKING WHOLESALE GRID'!EI42*'READ THIS FIRST'!$F$3)</f>
        <v>33.697085478866349</v>
      </c>
      <c r="EL67" s="26">
        <f>'WORKING WHOLESALE GRID'!EJ42-('WORKING WHOLESALE GRID'!EJ42*'READ THIS FIRST'!$F$3)</f>
        <v>34.007085478866351</v>
      </c>
      <c r="EM67" s="26">
        <f>'WORKING WHOLESALE GRID'!EK42-('WORKING WHOLESALE GRID'!EK42*'READ THIS FIRST'!$F$3)</f>
        <v>34.31708547886636</v>
      </c>
      <c r="EN67" s="26">
        <f>'WORKING WHOLESALE GRID'!EL42-('WORKING WHOLESALE GRID'!EL42*'READ THIS FIRST'!$F$3)</f>
        <v>34.627085478866356</v>
      </c>
      <c r="EO67" s="26">
        <f>'WORKING WHOLESALE GRID'!EM42-('WORKING WHOLESALE GRID'!EM42*'READ THIS FIRST'!$F$3)</f>
        <v>34.937085478866358</v>
      </c>
      <c r="EP67" s="26">
        <f>'WORKING WHOLESALE GRID'!EN42-('WORKING WHOLESALE GRID'!EN42*'READ THIS FIRST'!$F$3)</f>
        <v>35.24708547886636</v>
      </c>
      <c r="EQ67" s="26">
        <f>'WORKING WHOLESALE GRID'!EO42-('WORKING WHOLESALE GRID'!EO42*'READ THIS FIRST'!$F$3)</f>
        <v>35.557085478866369</v>
      </c>
      <c r="ER67" s="26">
        <f>'WORKING WHOLESALE GRID'!EP42-('WORKING WHOLESALE GRID'!EP42*'READ THIS FIRST'!$F$3)</f>
        <v>35.867085478866365</v>
      </c>
      <c r="ES67" s="26">
        <f>'WORKING WHOLESALE GRID'!EQ42-('WORKING WHOLESALE GRID'!EQ42*'READ THIS FIRST'!$F$3)</f>
        <v>36.177085478866367</v>
      </c>
      <c r="ET67" s="26">
        <f>'WORKING WHOLESALE GRID'!ER42-('WORKING WHOLESALE GRID'!ER42*'READ THIS FIRST'!$F$3)</f>
        <v>36.487085478866369</v>
      </c>
      <c r="EU67" s="26">
        <f>'WORKING WHOLESALE GRID'!ES42-('WORKING WHOLESALE GRID'!ES42*'READ THIS FIRST'!$F$3)</f>
        <v>36.797085478866364</v>
      </c>
      <c r="EV67" s="26">
        <f>'WORKING WHOLESALE GRID'!ET42-('WORKING WHOLESALE GRID'!ET42*'READ THIS FIRST'!$F$3)</f>
        <v>37.107085478866374</v>
      </c>
      <c r="EW67" s="26"/>
    </row>
    <row r="68" spans="2:153" ht="62.5" hidden="1" x14ac:dyDescent="0.35">
      <c r="B68" s="115" t="s">
        <v>789</v>
      </c>
      <c r="C68" s="115" t="s">
        <v>72</v>
      </c>
      <c r="D68" s="105" t="s">
        <v>92</v>
      </c>
      <c r="E68" s="105" t="s">
        <v>93</v>
      </c>
      <c r="F68" s="105" t="s">
        <v>94</v>
      </c>
      <c r="G68" s="105" t="s">
        <v>95</v>
      </c>
      <c r="H68" s="105" t="s">
        <v>96</v>
      </c>
      <c r="I68" s="105" t="s">
        <v>97</v>
      </c>
      <c r="J68" s="105" t="s">
        <v>98</v>
      </c>
      <c r="K68" s="105" t="s">
        <v>99</v>
      </c>
      <c r="L68" s="105" t="s">
        <v>100</v>
      </c>
      <c r="M68" s="105" t="s">
        <v>101</v>
      </c>
      <c r="N68" s="105" t="s">
        <v>102</v>
      </c>
      <c r="O68" s="105" t="s">
        <v>103</v>
      </c>
      <c r="P68" s="105" t="s">
        <v>104</v>
      </c>
      <c r="Q68" s="105" t="s">
        <v>105</v>
      </c>
      <c r="R68" s="105" t="s">
        <v>106</v>
      </c>
      <c r="S68" s="105" t="s">
        <v>107</v>
      </c>
      <c r="T68" s="105" t="s">
        <v>108</v>
      </c>
      <c r="U68" s="105" t="s">
        <v>109</v>
      </c>
      <c r="V68" s="105" t="s">
        <v>110</v>
      </c>
      <c r="W68" s="106" t="s">
        <v>111</v>
      </c>
      <c r="X68" s="105" t="s">
        <v>112</v>
      </c>
      <c r="Y68" s="106" t="s">
        <v>113</v>
      </c>
      <c r="Z68" s="106" t="s">
        <v>114</v>
      </c>
      <c r="AA68" s="106" t="s">
        <v>115</v>
      </c>
      <c r="AB68" s="105" t="s">
        <v>116</v>
      </c>
      <c r="AC68" s="106" t="s">
        <v>117</v>
      </c>
      <c r="AD68" s="106" t="s">
        <v>118</v>
      </c>
      <c r="AE68" s="106" t="s">
        <v>119</v>
      </c>
      <c r="AF68" s="105" t="s">
        <v>120</v>
      </c>
      <c r="AG68" s="106" t="s">
        <v>121</v>
      </c>
      <c r="AH68" s="106" t="s">
        <v>122</v>
      </c>
      <c r="AI68" s="106" t="s">
        <v>123</v>
      </c>
      <c r="AJ68" s="105" t="s">
        <v>124</v>
      </c>
      <c r="AK68" s="106" t="s">
        <v>125</v>
      </c>
      <c r="AL68" s="106" t="s">
        <v>126</v>
      </c>
      <c r="AM68" s="106" t="s">
        <v>127</v>
      </c>
      <c r="AN68" s="105" t="s">
        <v>128</v>
      </c>
      <c r="AO68" s="106" t="s">
        <v>129</v>
      </c>
      <c r="AP68" s="106" t="s">
        <v>130</v>
      </c>
      <c r="AQ68" s="106" t="s">
        <v>131</v>
      </c>
      <c r="AR68" s="105" t="s">
        <v>132</v>
      </c>
      <c r="AS68" s="106" t="s">
        <v>133</v>
      </c>
      <c r="AT68" s="106" t="s">
        <v>134</v>
      </c>
      <c r="AU68" s="106" t="s">
        <v>135</v>
      </c>
      <c r="AV68" s="105" t="s">
        <v>136</v>
      </c>
      <c r="AW68" s="106" t="s">
        <v>137</v>
      </c>
      <c r="AX68" s="106" t="s">
        <v>138</v>
      </c>
      <c r="AY68" s="106" t="s">
        <v>139</v>
      </c>
      <c r="AZ68" s="105" t="s">
        <v>140</v>
      </c>
      <c r="BA68" s="106" t="s">
        <v>141</v>
      </c>
      <c r="BB68" s="106" t="s">
        <v>142</v>
      </c>
      <c r="BC68" s="106" t="s">
        <v>143</v>
      </c>
      <c r="BD68" s="105" t="s">
        <v>144</v>
      </c>
      <c r="BE68" s="106" t="s">
        <v>145</v>
      </c>
      <c r="BF68" s="106" t="s">
        <v>146</v>
      </c>
      <c r="BG68" s="106" t="s">
        <v>147</v>
      </c>
      <c r="BH68" s="105" t="s">
        <v>148</v>
      </c>
      <c r="BI68" s="106" t="s">
        <v>149</v>
      </c>
      <c r="BJ68" s="106" t="s">
        <v>150</v>
      </c>
      <c r="BK68" s="106" t="s">
        <v>151</v>
      </c>
      <c r="BL68" s="105" t="s">
        <v>152</v>
      </c>
      <c r="BM68" s="106" t="s">
        <v>153</v>
      </c>
      <c r="BN68" s="106" t="s">
        <v>154</v>
      </c>
      <c r="BO68" s="106" t="s">
        <v>155</v>
      </c>
      <c r="BP68" s="105" t="s">
        <v>156</v>
      </c>
      <c r="BQ68" s="106" t="s">
        <v>157</v>
      </c>
      <c r="BR68" s="106" t="s">
        <v>158</v>
      </c>
      <c r="BS68" s="106" t="s">
        <v>159</v>
      </c>
      <c r="BT68" s="105" t="s">
        <v>160</v>
      </c>
      <c r="BU68" s="106" t="s">
        <v>161</v>
      </c>
      <c r="BV68" s="106" t="s">
        <v>162</v>
      </c>
      <c r="BW68" s="106" t="s">
        <v>163</v>
      </c>
      <c r="BX68" s="105" t="s">
        <v>164</v>
      </c>
      <c r="BY68" s="106" t="s">
        <v>165</v>
      </c>
      <c r="BZ68" s="106" t="s">
        <v>166</v>
      </c>
      <c r="CA68" s="106" t="s">
        <v>167</v>
      </c>
      <c r="CB68" s="105" t="s">
        <v>168</v>
      </c>
      <c r="CC68" s="106" t="s">
        <v>169</v>
      </c>
      <c r="CD68" s="106" t="s">
        <v>170</v>
      </c>
      <c r="CE68" s="106" t="s">
        <v>171</v>
      </c>
      <c r="CF68" s="105" t="s">
        <v>172</v>
      </c>
      <c r="CG68" s="106" t="s">
        <v>173</v>
      </c>
      <c r="CH68" s="106" t="s">
        <v>174</v>
      </c>
      <c r="CI68" s="106" t="s">
        <v>175</v>
      </c>
      <c r="CJ68" s="105" t="s">
        <v>176</v>
      </c>
      <c r="CK68" s="106" t="s">
        <v>177</v>
      </c>
      <c r="CL68" s="106" t="s">
        <v>178</v>
      </c>
      <c r="CM68" s="106" t="s">
        <v>179</v>
      </c>
      <c r="CN68" s="105" t="s">
        <v>180</v>
      </c>
      <c r="CO68" s="106" t="s">
        <v>181</v>
      </c>
      <c r="CP68" s="106" t="s">
        <v>182</v>
      </c>
      <c r="CQ68" s="106" t="s">
        <v>183</v>
      </c>
      <c r="CR68" s="105" t="s">
        <v>184</v>
      </c>
      <c r="CS68" s="106" t="s">
        <v>185</v>
      </c>
      <c r="CT68" s="106" t="s">
        <v>186</v>
      </c>
      <c r="CU68" s="106" t="s">
        <v>187</v>
      </c>
      <c r="CV68" s="105" t="s">
        <v>188</v>
      </c>
      <c r="CW68" s="106" t="s">
        <v>189</v>
      </c>
      <c r="CX68" s="106" t="s">
        <v>190</v>
      </c>
      <c r="CY68" s="107" t="s">
        <v>719</v>
      </c>
      <c r="CZ68" s="107" t="s">
        <v>720</v>
      </c>
      <c r="DA68" s="107" t="s">
        <v>721</v>
      </c>
      <c r="DB68" s="107" t="s">
        <v>722</v>
      </c>
      <c r="DC68" s="107" t="s">
        <v>723</v>
      </c>
      <c r="DD68" s="107" t="s">
        <v>724</v>
      </c>
      <c r="DE68" s="107" t="s">
        <v>725</v>
      </c>
      <c r="DF68" s="107" t="s">
        <v>726</v>
      </c>
      <c r="DG68" s="107" t="s">
        <v>727</v>
      </c>
      <c r="DH68" s="107" t="s">
        <v>728</v>
      </c>
      <c r="DI68" s="4" t="s">
        <v>729</v>
      </c>
      <c r="DJ68" s="4" t="s">
        <v>730</v>
      </c>
      <c r="DK68" s="4" t="s">
        <v>731</v>
      </c>
      <c r="DL68" s="4" t="s">
        <v>732</v>
      </c>
      <c r="DM68" s="4" t="s">
        <v>733</v>
      </c>
      <c r="DN68" s="4" t="s">
        <v>734</v>
      </c>
      <c r="DO68" s="4" t="s">
        <v>735</v>
      </c>
      <c r="DP68" s="97" t="s">
        <v>736</v>
      </c>
      <c r="DQ68" s="97" t="s">
        <v>737</v>
      </c>
      <c r="DR68" s="97" t="s">
        <v>738</v>
      </c>
      <c r="DS68" s="97" t="s">
        <v>739</v>
      </c>
      <c r="DT68" s="97" t="s">
        <v>740</v>
      </c>
      <c r="DU68" s="97" t="s">
        <v>741</v>
      </c>
      <c r="DV68" s="97" t="s">
        <v>742</v>
      </c>
      <c r="DW68" s="97" t="s">
        <v>743</v>
      </c>
      <c r="DX68" s="97" t="s">
        <v>744</v>
      </c>
      <c r="DY68" s="97" t="s">
        <v>745</v>
      </c>
      <c r="DZ68" s="97" t="s">
        <v>746</v>
      </c>
      <c r="EA68" s="97" t="s">
        <v>747</v>
      </c>
      <c r="EB68" s="97" t="s">
        <v>748</v>
      </c>
      <c r="EC68" s="97" t="s">
        <v>749</v>
      </c>
      <c r="ED68" s="97" t="s">
        <v>750</v>
      </c>
      <c r="EE68" s="97" t="s">
        <v>751</v>
      </c>
      <c r="EF68" s="97" t="s">
        <v>752</v>
      </c>
      <c r="EG68" s="97" t="s">
        <v>753</v>
      </c>
      <c r="EH68" s="97" t="s">
        <v>754</v>
      </c>
      <c r="EI68" s="97" t="s">
        <v>755</v>
      </c>
      <c r="EJ68" s="97" t="s">
        <v>756</v>
      </c>
      <c r="EK68" s="97" t="s">
        <v>757</v>
      </c>
      <c r="EL68" s="97" t="s">
        <v>758</v>
      </c>
      <c r="EM68" s="97" t="s">
        <v>759</v>
      </c>
      <c r="EN68" s="97" t="s">
        <v>760</v>
      </c>
      <c r="EO68" s="97" t="s">
        <v>761</v>
      </c>
      <c r="EP68" s="97" t="s">
        <v>762</v>
      </c>
      <c r="EQ68" s="97" t="s">
        <v>763</v>
      </c>
      <c r="ER68" s="97" t="s">
        <v>764</v>
      </c>
      <c r="ES68" s="97" t="s">
        <v>765</v>
      </c>
      <c r="ET68" s="97" t="s">
        <v>766</v>
      </c>
      <c r="EU68" s="97" t="s">
        <v>767</v>
      </c>
      <c r="EV68" s="97" t="s">
        <v>768</v>
      </c>
    </row>
    <row r="69" spans="2:153" hidden="1" x14ac:dyDescent="0.35">
      <c r="B69" s="65" t="s">
        <v>706</v>
      </c>
      <c r="C69" s="437">
        <v>0</v>
      </c>
      <c r="D69" s="111">
        <f>'WORKING WHOLESALE GRID'!B44-('WORKING WHOLESALE GRID'!B44*'READ THIS FIRST'!$F$3)</f>
        <v>27.857142857142861</v>
      </c>
      <c r="E69" s="111">
        <f>'WORKING WHOLESALE GRID'!C44-('WORKING WHOLESALE GRID'!C44*'READ THIS FIRST'!$F$3)</f>
        <v>27.857142857142861</v>
      </c>
      <c r="F69" s="111">
        <f>'WORKING WHOLESALE GRID'!D44-('WORKING WHOLESALE GRID'!D44*'READ THIS FIRST'!$F$3)</f>
        <v>27.857142857142861</v>
      </c>
      <c r="G69" s="111">
        <f>'WORKING WHOLESALE GRID'!E44-('WORKING WHOLESALE GRID'!E44*'READ THIS FIRST'!$F$3)</f>
        <v>27.857142857142861</v>
      </c>
      <c r="H69" s="111">
        <f>'WORKING WHOLESALE GRID'!F44-('WORKING WHOLESALE GRID'!F44*'READ THIS FIRST'!$F$3)</f>
        <v>27.857142857142861</v>
      </c>
      <c r="I69" s="111">
        <f>'WORKING WHOLESALE GRID'!G44-('WORKING WHOLESALE GRID'!G44*'READ THIS FIRST'!$F$3)</f>
        <v>27.857142857142861</v>
      </c>
      <c r="J69" s="111">
        <f>'WORKING WHOLESALE GRID'!H44-('WORKING WHOLESALE GRID'!H44*'READ THIS FIRST'!$F$3)</f>
        <v>27.857142857142861</v>
      </c>
      <c r="K69" s="111">
        <f>'WORKING WHOLESALE GRID'!I44-('WORKING WHOLESALE GRID'!I44*'READ THIS FIRST'!$F$3)</f>
        <v>27.857142857142861</v>
      </c>
      <c r="L69" s="111">
        <f>'WORKING WHOLESALE GRID'!J44-('WORKING WHOLESALE GRID'!J44*'READ THIS FIRST'!$F$3)</f>
        <v>27.857142857142861</v>
      </c>
      <c r="M69" s="111">
        <f>'WORKING WHOLESALE GRID'!K44-('WORKING WHOLESALE GRID'!K44*'READ THIS FIRST'!$F$3)</f>
        <v>32.5</v>
      </c>
      <c r="N69" s="111">
        <f>'WORKING WHOLESALE GRID'!L44-('WORKING WHOLESALE GRID'!L44*'READ THIS FIRST'!$F$3)</f>
        <v>32.5</v>
      </c>
      <c r="O69" s="111">
        <f>'WORKING WHOLESALE GRID'!M44-('WORKING WHOLESALE GRID'!M44*'READ THIS FIRST'!$F$3)</f>
        <v>32.5</v>
      </c>
      <c r="P69" s="111">
        <f>'WORKING WHOLESALE GRID'!N44-('WORKING WHOLESALE GRID'!N44*'READ THIS FIRST'!$F$3)</f>
        <v>32.5</v>
      </c>
      <c r="Q69" s="111">
        <f>'WORKING WHOLESALE GRID'!O44-('WORKING WHOLESALE GRID'!O44*'READ THIS FIRST'!$F$3)</f>
        <v>32.5</v>
      </c>
      <c r="R69" s="111">
        <f>'WORKING WHOLESALE GRID'!P44-('WORKING WHOLESALE GRID'!P44*'READ THIS FIRST'!$F$3)</f>
        <v>32.5</v>
      </c>
      <c r="S69" s="111">
        <f>'WORKING WHOLESALE GRID'!Q44-('WORKING WHOLESALE GRID'!Q44*'READ THIS FIRST'!$F$3)</f>
        <v>32.5</v>
      </c>
      <c r="T69" s="111">
        <f>'WORKING WHOLESALE GRID'!R44-('WORKING WHOLESALE GRID'!R44*'READ THIS FIRST'!$F$3)</f>
        <v>32.5</v>
      </c>
      <c r="U69" s="111">
        <f>'WORKING WHOLESALE GRID'!S44-('WORKING WHOLESALE GRID'!S44*'READ THIS FIRST'!$F$3)</f>
        <v>32.5</v>
      </c>
      <c r="V69" s="111">
        <f>'WORKING WHOLESALE GRID'!T44-('WORKING WHOLESALE GRID'!T44*'READ THIS FIRST'!$F$3)</f>
        <v>32.5</v>
      </c>
      <c r="W69" s="111">
        <f>'WORKING WHOLESALE GRID'!U44-('WORKING WHOLESALE GRID'!U44*'READ THIS FIRST'!$F$3)</f>
        <v>37.142857142857146</v>
      </c>
      <c r="X69" s="111">
        <f>'WORKING WHOLESALE GRID'!V44-('WORKING WHOLESALE GRID'!V44*'READ THIS FIRST'!$F$3)</f>
        <v>37.142857142857146</v>
      </c>
      <c r="Y69" s="111">
        <f>'WORKING WHOLESALE GRID'!W44-('WORKING WHOLESALE GRID'!W44*'READ THIS FIRST'!$F$3)</f>
        <v>37.142857142857146</v>
      </c>
      <c r="Z69" s="111">
        <f>'WORKING WHOLESALE GRID'!X44-('WORKING WHOLESALE GRID'!X44*'READ THIS FIRST'!$F$3)</f>
        <v>37.142857142857146</v>
      </c>
      <c r="AA69" s="111">
        <f>'WORKING WHOLESALE GRID'!Y44-('WORKING WHOLESALE GRID'!Y44*'READ THIS FIRST'!$F$3)</f>
        <v>37.142857142857146</v>
      </c>
      <c r="AB69" s="111">
        <f>'WORKING WHOLESALE GRID'!Z44-('WORKING WHOLESALE GRID'!Z44*'READ THIS FIRST'!$F$3)</f>
        <v>37.142857142857146</v>
      </c>
      <c r="AC69" s="111">
        <f>'WORKING WHOLESALE GRID'!AA44-('WORKING WHOLESALE GRID'!AA44*'READ THIS FIRST'!$F$3)</f>
        <v>37.142857142857146</v>
      </c>
      <c r="AD69" s="111">
        <f>'WORKING WHOLESALE GRID'!AB44-('WORKING WHOLESALE GRID'!AB44*'READ THIS FIRST'!$F$3)</f>
        <v>37.142857142857146</v>
      </c>
      <c r="AE69" s="111">
        <f>'WORKING WHOLESALE GRID'!AC44-('WORKING WHOLESALE GRID'!AC44*'READ THIS FIRST'!$F$3)</f>
        <v>37.142857142857146</v>
      </c>
      <c r="AF69" s="111">
        <f>'WORKING WHOLESALE GRID'!AD44-('WORKING WHOLESALE GRID'!AD44*'READ THIS FIRST'!$F$3)</f>
        <v>37.142857142857146</v>
      </c>
      <c r="AG69" s="111">
        <f>'WORKING WHOLESALE GRID'!AE44-('WORKING WHOLESALE GRID'!AE44*'READ THIS FIRST'!$F$3)</f>
        <v>41.785714285714292</v>
      </c>
      <c r="AH69" s="111">
        <f>'WORKING WHOLESALE GRID'!AF44-('WORKING WHOLESALE GRID'!AF44*'READ THIS FIRST'!$F$3)</f>
        <v>41.785714285714292</v>
      </c>
      <c r="AI69" s="111">
        <f>'WORKING WHOLESALE GRID'!AG44-('WORKING WHOLESALE GRID'!AG44*'READ THIS FIRST'!$F$3)</f>
        <v>41.785714285714292</v>
      </c>
      <c r="AJ69" s="111">
        <f>'WORKING WHOLESALE GRID'!AH44-('WORKING WHOLESALE GRID'!AH44*'READ THIS FIRST'!$F$3)</f>
        <v>41.785714285714292</v>
      </c>
      <c r="AK69" s="111">
        <f>'WORKING WHOLESALE GRID'!AI44-('WORKING WHOLESALE GRID'!AI44*'READ THIS FIRST'!$F$3)</f>
        <v>41.785714285714292</v>
      </c>
      <c r="AL69" s="111">
        <f>'WORKING WHOLESALE GRID'!AJ44-('WORKING WHOLESALE GRID'!AJ44*'READ THIS FIRST'!$F$3)</f>
        <v>41.785714285714292</v>
      </c>
      <c r="AM69" s="111">
        <f>'WORKING WHOLESALE GRID'!AK44-('WORKING WHOLESALE GRID'!AK44*'READ THIS FIRST'!$F$3)</f>
        <v>41.785714285714292</v>
      </c>
      <c r="AN69" s="111">
        <f>'WORKING WHOLESALE GRID'!AL44-('WORKING WHOLESALE GRID'!AL44*'READ THIS FIRST'!$F$3)</f>
        <v>41.785714285714292</v>
      </c>
      <c r="AO69" s="111">
        <f>'WORKING WHOLESALE GRID'!AM44-('WORKING WHOLESALE GRID'!AM44*'READ THIS FIRST'!$F$3)</f>
        <v>41.785714285714292</v>
      </c>
      <c r="AP69" s="111">
        <f>'WORKING WHOLESALE GRID'!AN44-('WORKING WHOLESALE GRID'!AN44*'READ THIS FIRST'!$F$3)</f>
        <v>41.785714285714292</v>
      </c>
      <c r="AQ69" s="111">
        <f>'WORKING WHOLESALE GRID'!AO44-('WORKING WHOLESALE GRID'!AO44*'READ THIS FIRST'!$F$3)</f>
        <v>46.428571428571431</v>
      </c>
      <c r="AR69" s="111">
        <f>'WORKING WHOLESALE GRID'!AP44-('WORKING WHOLESALE GRID'!AP44*'READ THIS FIRST'!$F$3)</f>
        <v>46.428571428571431</v>
      </c>
      <c r="AS69" s="111">
        <f>'WORKING WHOLESALE GRID'!AQ44-('WORKING WHOLESALE GRID'!AQ44*'READ THIS FIRST'!$F$3)</f>
        <v>46.428571428571431</v>
      </c>
      <c r="AT69" s="111">
        <f>'WORKING WHOLESALE GRID'!AR44-('WORKING WHOLESALE GRID'!AR44*'READ THIS FIRST'!$F$3)</f>
        <v>46.428571428571431</v>
      </c>
      <c r="AU69" s="111">
        <f>'WORKING WHOLESALE GRID'!AS44-('WORKING WHOLESALE GRID'!AS44*'READ THIS FIRST'!$F$3)</f>
        <v>46.428571428571431</v>
      </c>
      <c r="AV69" s="111">
        <f>'WORKING WHOLESALE GRID'!AT44-('WORKING WHOLESALE GRID'!AT44*'READ THIS FIRST'!$F$3)</f>
        <v>46.428571428571431</v>
      </c>
      <c r="AW69" s="111">
        <f>'WORKING WHOLESALE GRID'!AU44-('WORKING WHOLESALE GRID'!AU44*'READ THIS FIRST'!$F$3)</f>
        <v>46.428571428571431</v>
      </c>
      <c r="AX69" s="111">
        <f>'WORKING WHOLESALE GRID'!AV44-('WORKING WHOLESALE GRID'!AV44*'READ THIS FIRST'!$F$3)</f>
        <v>46.428571428571431</v>
      </c>
      <c r="AY69" s="111">
        <f>'WORKING WHOLESALE GRID'!AW44-('WORKING WHOLESALE GRID'!AW44*'READ THIS FIRST'!$F$3)</f>
        <v>46.428571428571431</v>
      </c>
      <c r="AZ69" s="111">
        <f>'WORKING WHOLESALE GRID'!AX44-('WORKING WHOLESALE GRID'!AX44*'READ THIS FIRST'!$F$3)</f>
        <v>46.428571428571431</v>
      </c>
      <c r="BA69" s="111">
        <f>'WORKING WHOLESALE GRID'!AY44-('WORKING WHOLESALE GRID'!AY44*'READ THIS FIRST'!$F$3)</f>
        <v>51.071428571428569</v>
      </c>
      <c r="BB69" s="111">
        <f>'WORKING WHOLESALE GRID'!AZ44-('WORKING WHOLESALE GRID'!AZ44*'READ THIS FIRST'!$F$3)</f>
        <v>51.071428571428569</v>
      </c>
      <c r="BC69" s="111">
        <f>'WORKING WHOLESALE GRID'!BA44-('WORKING WHOLESALE GRID'!BA44*'READ THIS FIRST'!$F$3)</f>
        <v>51.071428571428569</v>
      </c>
      <c r="BD69" s="111">
        <f>'WORKING WHOLESALE GRID'!BB44-('WORKING WHOLESALE GRID'!BB44*'READ THIS FIRST'!$F$3)</f>
        <v>51.071428571428569</v>
      </c>
      <c r="BE69" s="111">
        <f>'WORKING WHOLESALE GRID'!BC44-('WORKING WHOLESALE GRID'!BC44*'READ THIS FIRST'!$F$3)</f>
        <v>51.071428571428569</v>
      </c>
      <c r="BF69" s="111">
        <f>'WORKING WHOLESALE GRID'!BD44-('WORKING WHOLESALE GRID'!BD44*'READ THIS FIRST'!$F$3)</f>
        <v>51.071428571428569</v>
      </c>
      <c r="BG69" s="111">
        <f>'WORKING WHOLESALE GRID'!BE44-('WORKING WHOLESALE GRID'!BE44*'READ THIS FIRST'!$F$3)</f>
        <v>51.071428571428569</v>
      </c>
      <c r="BH69" s="111">
        <f>'WORKING WHOLESALE GRID'!BF44-('WORKING WHOLESALE GRID'!BF44*'READ THIS FIRST'!$F$3)</f>
        <v>51.071428571428569</v>
      </c>
      <c r="BI69" s="111">
        <f>'WORKING WHOLESALE GRID'!BG44-('WORKING WHOLESALE GRID'!BG44*'READ THIS FIRST'!$F$3)</f>
        <v>51.071428571428569</v>
      </c>
      <c r="BJ69" s="111">
        <f>'WORKING WHOLESALE GRID'!BH44-('WORKING WHOLESALE GRID'!BH44*'READ THIS FIRST'!$F$3)</f>
        <v>51.071428571428569</v>
      </c>
      <c r="BK69" s="111">
        <f>'WORKING WHOLESALE GRID'!BI44-('WORKING WHOLESALE GRID'!BI44*'READ THIS FIRST'!$F$3)</f>
        <v>55.714285714285722</v>
      </c>
      <c r="BL69" s="111">
        <f>'WORKING WHOLESALE GRID'!BJ44-('WORKING WHOLESALE GRID'!BJ44*'READ THIS FIRST'!$F$3)</f>
        <v>55.714285714285722</v>
      </c>
      <c r="BM69" s="111">
        <f>'WORKING WHOLESALE GRID'!BK44-('WORKING WHOLESALE GRID'!BK44*'READ THIS FIRST'!$F$3)</f>
        <v>55.714285714285722</v>
      </c>
      <c r="BN69" s="111">
        <f>'WORKING WHOLESALE GRID'!BL44-('WORKING WHOLESALE GRID'!BL44*'READ THIS FIRST'!$F$3)</f>
        <v>55.714285714285722</v>
      </c>
      <c r="BO69" s="111">
        <f>'WORKING WHOLESALE GRID'!BM44-('WORKING WHOLESALE GRID'!BM44*'READ THIS FIRST'!$F$3)</f>
        <v>55.714285714285722</v>
      </c>
      <c r="BP69" s="111">
        <f>'WORKING WHOLESALE GRID'!BN44-('WORKING WHOLESALE GRID'!BN44*'READ THIS FIRST'!$F$3)</f>
        <v>55.714285714285722</v>
      </c>
      <c r="BQ69" s="111">
        <f>'WORKING WHOLESALE GRID'!BO44-('WORKING WHOLESALE GRID'!BO44*'READ THIS FIRST'!$F$3)</f>
        <v>55.714285714285722</v>
      </c>
      <c r="BR69" s="111">
        <f>'WORKING WHOLESALE GRID'!BP44-('WORKING WHOLESALE GRID'!BP44*'READ THIS FIRST'!$F$3)</f>
        <v>55.714285714285722</v>
      </c>
      <c r="BS69" s="111">
        <f>'WORKING WHOLESALE GRID'!BQ44-('WORKING WHOLESALE GRID'!BQ44*'READ THIS FIRST'!$F$3)</f>
        <v>55.714285714285722</v>
      </c>
      <c r="BT69" s="111">
        <f>'WORKING WHOLESALE GRID'!BR44-('WORKING WHOLESALE GRID'!BR44*'READ THIS FIRST'!$F$3)</f>
        <v>55.714285714285722</v>
      </c>
      <c r="BU69" s="111">
        <f>'WORKING WHOLESALE GRID'!BS44-('WORKING WHOLESALE GRID'!BS44*'READ THIS FIRST'!$F$3)</f>
        <v>60.357142857142861</v>
      </c>
      <c r="BV69" s="111">
        <f>'WORKING WHOLESALE GRID'!BT44-('WORKING WHOLESALE GRID'!BT44*'READ THIS FIRST'!$F$3)</f>
        <v>60.357142857142861</v>
      </c>
      <c r="BW69" s="111">
        <f>'WORKING WHOLESALE GRID'!BU44-('WORKING WHOLESALE GRID'!BU44*'READ THIS FIRST'!$F$3)</f>
        <v>60.357142857142861</v>
      </c>
      <c r="BX69" s="111">
        <f>'WORKING WHOLESALE GRID'!BV44-('WORKING WHOLESALE GRID'!BV44*'READ THIS FIRST'!$F$3)</f>
        <v>60.357142857142861</v>
      </c>
      <c r="BY69" s="111">
        <f>'WORKING WHOLESALE GRID'!BW44-('WORKING WHOLESALE GRID'!BW44*'READ THIS FIRST'!$F$3)</f>
        <v>60.357142857142861</v>
      </c>
      <c r="BZ69" s="111">
        <f>'WORKING WHOLESALE GRID'!BX44-('WORKING WHOLESALE GRID'!BX44*'READ THIS FIRST'!$F$3)</f>
        <v>60.357142857142861</v>
      </c>
      <c r="CA69" s="111">
        <f>'WORKING WHOLESALE GRID'!BY44-('WORKING WHOLESALE GRID'!BY44*'READ THIS FIRST'!$F$3)</f>
        <v>60.357142857142861</v>
      </c>
      <c r="CB69" s="111">
        <f>'WORKING WHOLESALE GRID'!BZ44-('WORKING WHOLESALE GRID'!BZ44*'READ THIS FIRST'!$F$3)</f>
        <v>60.357142857142861</v>
      </c>
      <c r="CC69" s="111">
        <f>'WORKING WHOLESALE GRID'!CA44-('WORKING WHOLESALE GRID'!CA44*'READ THIS FIRST'!$F$3)</f>
        <v>60.357142857142861</v>
      </c>
      <c r="CD69" s="111">
        <f>'WORKING WHOLESALE GRID'!CB44-('WORKING WHOLESALE GRID'!CB44*'READ THIS FIRST'!$F$3)</f>
        <v>60.357142857142861</v>
      </c>
      <c r="CE69" s="111">
        <f>'WORKING WHOLESALE GRID'!CC44-('WORKING WHOLESALE GRID'!CC44*'READ THIS FIRST'!$F$3)</f>
        <v>65</v>
      </c>
      <c r="CF69" s="111">
        <f>'WORKING WHOLESALE GRID'!CD44-('WORKING WHOLESALE GRID'!CD44*'READ THIS FIRST'!$F$3)</f>
        <v>65</v>
      </c>
      <c r="CG69" s="111">
        <f>'WORKING WHOLESALE GRID'!CE44-('WORKING WHOLESALE GRID'!CE44*'READ THIS FIRST'!$F$3)</f>
        <v>65</v>
      </c>
      <c r="CH69" s="111">
        <f>'WORKING WHOLESALE GRID'!CF44-('WORKING WHOLESALE GRID'!CF44*'READ THIS FIRST'!$F$3)</f>
        <v>65</v>
      </c>
      <c r="CI69" s="111">
        <f>'WORKING WHOLESALE GRID'!CG44-('WORKING WHOLESALE GRID'!CG44*'READ THIS FIRST'!$F$3)</f>
        <v>65</v>
      </c>
      <c r="CJ69" s="111">
        <f>'WORKING WHOLESALE GRID'!CH44-('WORKING WHOLESALE GRID'!CH44*'READ THIS FIRST'!$F$3)</f>
        <v>65</v>
      </c>
      <c r="CK69" s="111">
        <f>'WORKING WHOLESALE GRID'!CI44-('WORKING WHOLESALE GRID'!CI44*'READ THIS FIRST'!$F$3)</f>
        <v>65</v>
      </c>
      <c r="CL69" s="111">
        <f>'WORKING WHOLESALE GRID'!CJ44-('WORKING WHOLESALE GRID'!CJ44*'READ THIS FIRST'!$F$3)</f>
        <v>65</v>
      </c>
      <c r="CM69" s="111">
        <f>'WORKING WHOLESALE GRID'!CK44-('WORKING WHOLESALE GRID'!CK44*'READ THIS FIRST'!$F$3)</f>
        <v>65</v>
      </c>
      <c r="CN69" s="111">
        <f>'WORKING WHOLESALE GRID'!CL44-('WORKING WHOLESALE GRID'!CL44*'READ THIS FIRST'!$F$3)</f>
        <v>65</v>
      </c>
      <c r="CO69" s="111">
        <f>'WORKING WHOLESALE GRID'!CM44-('WORKING WHOLESALE GRID'!CM44*'READ THIS FIRST'!$F$3)</f>
        <v>69.642857142857153</v>
      </c>
      <c r="CP69" s="111">
        <f>'WORKING WHOLESALE GRID'!CN44-('WORKING WHOLESALE GRID'!CN44*'READ THIS FIRST'!$F$3)</f>
        <v>69.642857142857153</v>
      </c>
      <c r="CQ69" s="111">
        <f>'WORKING WHOLESALE GRID'!CO44-('WORKING WHOLESALE GRID'!CO44*'READ THIS FIRST'!$F$3)</f>
        <v>69.642857142857153</v>
      </c>
      <c r="CR69" s="111">
        <f>'WORKING WHOLESALE GRID'!CP44-('WORKING WHOLESALE GRID'!CP44*'READ THIS FIRST'!$F$3)</f>
        <v>69.642857142857153</v>
      </c>
      <c r="CS69" s="111">
        <f>'WORKING WHOLESALE GRID'!CQ44-('WORKING WHOLESALE GRID'!CQ44*'READ THIS FIRST'!$F$3)</f>
        <v>69.642857142857153</v>
      </c>
      <c r="CT69" s="111">
        <f>'WORKING WHOLESALE GRID'!CR44-('WORKING WHOLESALE GRID'!CR44*'READ THIS FIRST'!$F$3)</f>
        <v>69.642857142857153</v>
      </c>
      <c r="CU69" s="111">
        <f>'WORKING WHOLESALE GRID'!CS44-('WORKING WHOLESALE GRID'!CS44*'READ THIS FIRST'!$F$3)</f>
        <v>69.642857142857153</v>
      </c>
      <c r="CV69" s="111">
        <f>'WORKING WHOLESALE GRID'!CT44-('WORKING WHOLESALE GRID'!CT44*'READ THIS FIRST'!$F$3)</f>
        <v>69.642857142857153</v>
      </c>
      <c r="CW69" s="111">
        <f>'WORKING WHOLESALE GRID'!CU44-('WORKING WHOLESALE GRID'!CU44*'READ THIS FIRST'!$F$3)</f>
        <v>69.642857142857153</v>
      </c>
      <c r="CX69" s="111">
        <f>'WORKING WHOLESALE GRID'!CV44-('WORKING WHOLESALE GRID'!CV44*'READ THIS FIRST'!$F$3)</f>
        <v>69.642857142857153</v>
      </c>
      <c r="CY69" s="111">
        <f>'WORKING WHOLESALE GRID'!CW44-('WORKING WHOLESALE GRID'!CW44*'READ THIS FIRST'!$F$3)</f>
        <v>74.285714285714292</v>
      </c>
      <c r="CZ69" s="111">
        <f>'WORKING WHOLESALE GRID'!CX44-('WORKING WHOLESALE GRID'!CX44*'READ THIS FIRST'!$F$3)</f>
        <v>74.285714285714292</v>
      </c>
      <c r="DA69" s="111">
        <f>'WORKING WHOLESALE GRID'!CY44-('WORKING WHOLESALE GRID'!CY44*'READ THIS FIRST'!$F$3)</f>
        <v>74.285714285714292</v>
      </c>
      <c r="DB69" s="111">
        <f>'WORKING WHOLESALE GRID'!CZ44-('WORKING WHOLESALE GRID'!CZ44*'READ THIS FIRST'!$F$3)</f>
        <v>74.285714285714292</v>
      </c>
      <c r="DC69" s="111">
        <f>'WORKING WHOLESALE GRID'!DA44-('WORKING WHOLESALE GRID'!DA44*'READ THIS FIRST'!$F$3)</f>
        <v>74.285714285714292</v>
      </c>
      <c r="DD69" s="111">
        <f>'WORKING WHOLESALE GRID'!DB44-('WORKING WHOLESALE GRID'!DB44*'READ THIS FIRST'!$F$3)</f>
        <v>74.285714285714292</v>
      </c>
      <c r="DE69" s="111">
        <f>'WORKING WHOLESALE GRID'!DC44-('WORKING WHOLESALE GRID'!DC44*'READ THIS FIRST'!$F$3)</f>
        <v>74.285714285714292</v>
      </c>
      <c r="DF69" s="111">
        <f>'WORKING WHOLESALE GRID'!DD44-('WORKING WHOLESALE GRID'!DD44*'READ THIS FIRST'!$F$3)</f>
        <v>74.285714285714292</v>
      </c>
      <c r="DG69" s="111">
        <f>'WORKING WHOLESALE GRID'!DE44-('WORKING WHOLESALE GRID'!DE44*'READ THIS FIRST'!$F$3)</f>
        <v>74.285714285714292</v>
      </c>
      <c r="DH69" s="111">
        <f>'WORKING WHOLESALE GRID'!DF44-('WORKING WHOLESALE GRID'!DF44*'READ THIS FIRST'!$F$3)</f>
        <v>74.285714285714292</v>
      </c>
      <c r="DI69" s="111">
        <f>'WORKING WHOLESALE GRID'!DG44-('WORKING WHOLESALE GRID'!DG44*'READ THIS FIRST'!$F$3)</f>
        <v>78.928571428571431</v>
      </c>
      <c r="DJ69" s="111">
        <f>'WORKING WHOLESALE GRID'!DH44-('WORKING WHOLESALE GRID'!DH44*'READ THIS FIRST'!$F$3)</f>
        <v>78.928571428571431</v>
      </c>
      <c r="DK69" s="111">
        <f>'WORKING WHOLESALE GRID'!DI44-('WORKING WHOLESALE GRID'!DI44*'READ THIS FIRST'!$F$3)</f>
        <v>78.928571428571431</v>
      </c>
      <c r="DL69" s="111">
        <f>'WORKING WHOLESALE GRID'!DJ44-('WORKING WHOLESALE GRID'!DJ44*'READ THIS FIRST'!$F$3)</f>
        <v>78.928571428571431</v>
      </c>
      <c r="DM69" s="111">
        <f>'WORKING WHOLESALE GRID'!DK44-('WORKING WHOLESALE GRID'!DK44*'READ THIS FIRST'!$F$3)</f>
        <v>78.928571428571431</v>
      </c>
      <c r="DN69" s="111">
        <f>'WORKING WHOLESALE GRID'!DL44-('WORKING WHOLESALE GRID'!DL44*'READ THIS FIRST'!$F$3)</f>
        <v>78.928571428571431</v>
      </c>
      <c r="DO69" s="111">
        <f>'WORKING WHOLESALE GRID'!DM44-('WORKING WHOLESALE GRID'!DM44*'READ THIS FIRST'!$F$3)</f>
        <v>78.928571428571431</v>
      </c>
      <c r="DP69" s="111">
        <f>'WORKING WHOLESALE GRID'!DN44-('WORKING WHOLESALE GRID'!DN44*'READ THIS FIRST'!$F$3)</f>
        <v>78.928571428571431</v>
      </c>
      <c r="DQ69" s="111">
        <f>'WORKING WHOLESALE GRID'!DO44-('WORKING WHOLESALE GRID'!DO44*'READ THIS FIRST'!$F$3)</f>
        <v>78.928571428571431</v>
      </c>
      <c r="DR69" s="111">
        <f>'WORKING WHOLESALE GRID'!DP44-('WORKING WHOLESALE GRID'!DP44*'READ THIS FIRST'!$F$3)</f>
        <v>78.928571428571431</v>
      </c>
      <c r="DS69" s="111">
        <f>'WORKING WHOLESALE GRID'!DQ44-('WORKING WHOLESALE GRID'!DQ44*'READ THIS FIRST'!$F$3)</f>
        <v>83.570499999999996</v>
      </c>
      <c r="DT69" s="111">
        <f>'WORKING WHOLESALE GRID'!DR44-('WORKING WHOLESALE GRID'!DR44*'READ THIS FIRST'!$F$3)</f>
        <v>83.570499999999996</v>
      </c>
      <c r="DU69" s="111">
        <f>'WORKING WHOLESALE GRID'!DS44-('WORKING WHOLESALE GRID'!DS44*'READ THIS FIRST'!$F$3)</f>
        <v>83.570499999999996</v>
      </c>
      <c r="DV69" s="111">
        <f>'WORKING WHOLESALE GRID'!DT44-('WORKING WHOLESALE GRID'!DT44*'READ THIS FIRST'!$F$3)</f>
        <v>83.570499999999996</v>
      </c>
      <c r="DW69" s="111">
        <f>'WORKING WHOLESALE GRID'!DU44-('WORKING WHOLESALE GRID'!DU44*'READ THIS FIRST'!$F$3)</f>
        <v>83.570499999999996</v>
      </c>
      <c r="DX69" s="111">
        <f>'WORKING WHOLESALE GRID'!DV44-('WORKING WHOLESALE GRID'!DV44*'READ THIS FIRST'!$F$3)</f>
        <v>83.570499999999996</v>
      </c>
      <c r="DY69" s="111">
        <f>'WORKING WHOLESALE GRID'!DW44-('WORKING WHOLESALE GRID'!DW44*'READ THIS FIRST'!$F$3)</f>
        <v>83.570499999999996</v>
      </c>
      <c r="DZ69" s="111">
        <f>'WORKING WHOLESALE GRID'!DX44-('WORKING WHOLESALE GRID'!DX44*'READ THIS FIRST'!$F$3)</f>
        <v>83.570499999999996</v>
      </c>
      <c r="EA69" s="111">
        <f>'WORKING WHOLESALE GRID'!DY44-('WORKING WHOLESALE GRID'!DY44*'READ THIS FIRST'!$F$3)</f>
        <v>83.570499999999996</v>
      </c>
      <c r="EB69" s="111">
        <f>'WORKING WHOLESALE GRID'!DZ44-('WORKING WHOLESALE GRID'!DZ44*'READ THIS FIRST'!$F$3)</f>
        <v>83.570499999999996</v>
      </c>
      <c r="EC69" s="111">
        <f>'WORKING WHOLESALE GRID'!EA44-('WORKING WHOLESALE GRID'!EA44*'READ THIS FIRST'!$F$3)</f>
        <v>88.211500000000001</v>
      </c>
      <c r="ED69" s="111">
        <f>'WORKING WHOLESALE GRID'!EB44-('WORKING WHOLESALE GRID'!EB44*'READ THIS FIRST'!$F$3)</f>
        <v>88.211500000000001</v>
      </c>
      <c r="EE69" s="111">
        <f>'WORKING WHOLESALE GRID'!EC44-('WORKING WHOLESALE GRID'!EC44*'READ THIS FIRST'!$F$3)</f>
        <v>88.211500000000001</v>
      </c>
      <c r="EF69" s="111">
        <f>'WORKING WHOLESALE GRID'!ED44-('WORKING WHOLESALE GRID'!ED44*'READ THIS FIRST'!$F$3)</f>
        <v>88.211500000000001</v>
      </c>
      <c r="EG69" s="111">
        <f>'WORKING WHOLESALE GRID'!EE44-('WORKING WHOLESALE GRID'!EE44*'READ THIS FIRST'!$F$3)</f>
        <v>88.211500000000001</v>
      </c>
      <c r="EH69" s="111">
        <f>'WORKING WHOLESALE GRID'!EF44-('WORKING WHOLESALE GRID'!EF44*'READ THIS FIRST'!$F$3)</f>
        <v>88.211500000000001</v>
      </c>
      <c r="EI69" s="111">
        <f>'WORKING WHOLESALE GRID'!EG44-('WORKING WHOLESALE GRID'!EG44*'READ THIS FIRST'!$F$3)</f>
        <v>88.211500000000001</v>
      </c>
      <c r="EJ69" s="111">
        <f>'WORKING WHOLESALE GRID'!EH44-('WORKING WHOLESALE GRID'!EH44*'READ THIS FIRST'!$F$3)</f>
        <v>88.211500000000001</v>
      </c>
      <c r="EK69" s="111">
        <f>'WORKING WHOLESALE GRID'!EI44-('WORKING WHOLESALE GRID'!EI44*'READ THIS FIRST'!$F$3)</f>
        <v>88.211500000000001</v>
      </c>
      <c r="EL69" s="111">
        <f>'WORKING WHOLESALE GRID'!EJ44-('WORKING WHOLESALE GRID'!EJ44*'READ THIS FIRST'!$F$3)</f>
        <v>88.211500000000001</v>
      </c>
      <c r="EM69" s="111">
        <f>'WORKING WHOLESALE GRID'!EK44-('WORKING WHOLESALE GRID'!EK44*'READ THIS FIRST'!$F$3)</f>
        <v>92.859000000000009</v>
      </c>
      <c r="EN69" s="111">
        <f>'WORKING WHOLESALE GRID'!EL44-('WORKING WHOLESALE GRID'!EL44*'READ THIS FIRST'!$F$3)</f>
        <v>92.859000000000009</v>
      </c>
      <c r="EO69" s="111">
        <f>'WORKING WHOLESALE GRID'!EM44-('WORKING WHOLESALE GRID'!EM44*'READ THIS FIRST'!$F$3)</f>
        <v>92.859000000000009</v>
      </c>
      <c r="EP69" s="111">
        <f>'WORKING WHOLESALE GRID'!EN44-('WORKING WHOLESALE GRID'!EN44*'READ THIS FIRST'!$F$3)</f>
        <v>92.859000000000009</v>
      </c>
      <c r="EQ69" s="111">
        <f>'WORKING WHOLESALE GRID'!EO44-('WORKING WHOLESALE GRID'!EO44*'READ THIS FIRST'!$F$3)</f>
        <v>92.859000000000009</v>
      </c>
      <c r="ER69" s="111">
        <f>'WORKING WHOLESALE GRID'!EP44-('WORKING WHOLESALE GRID'!EP44*'READ THIS FIRST'!$F$3)</f>
        <v>92.859000000000009</v>
      </c>
      <c r="ES69" s="111">
        <f>'WORKING WHOLESALE GRID'!EQ44-('WORKING WHOLESALE GRID'!EQ44*'READ THIS FIRST'!$F$3)</f>
        <v>92.859000000000009</v>
      </c>
      <c r="ET69" s="111">
        <f>'WORKING WHOLESALE GRID'!ER44-('WORKING WHOLESALE GRID'!ER44*'READ THIS FIRST'!$F$3)</f>
        <v>92.859000000000009</v>
      </c>
      <c r="EU69" s="111">
        <f>'WORKING WHOLESALE GRID'!ES44-('WORKING WHOLESALE GRID'!ES44*'READ THIS FIRST'!$F$3)</f>
        <v>92.859000000000009</v>
      </c>
      <c r="EV69" s="111">
        <f>'WORKING WHOLESALE GRID'!ET44-('WORKING WHOLESALE GRID'!ET44*'READ THIS FIRST'!$F$3)</f>
        <v>92.859000000000009</v>
      </c>
    </row>
    <row r="70" spans="2:153" hidden="1" x14ac:dyDescent="0.35">
      <c r="B70" s="65" t="s">
        <v>191</v>
      </c>
      <c r="C70" s="437">
        <v>0</v>
      </c>
      <c r="D70" s="111">
        <f>'WORKING WHOLESALE GRID'!B45-('WORKING WHOLESALE GRID'!B45*'READ THIS FIRST'!$F$3)</f>
        <v>13.928571428571431</v>
      </c>
      <c r="E70" s="111">
        <f>'WORKING WHOLESALE GRID'!C45-('WORKING WHOLESALE GRID'!C45*'READ THIS FIRST'!$F$3)</f>
        <v>13.928571428571431</v>
      </c>
      <c r="F70" s="111">
        <f>'WORKING WHOLESALE GRID'!D45-('WORKING WHOLESALE GRID'!D45*'READ THIS FIRST'!$F$3)</f>
        <v>13.928571428571431</v>
      </c>
      <c r="G70" s="111">
        <f>'WORKING WHOLESALE GRID'!E45-('WORKING WHOLESALE GRID'!E45*'READ THIS FIRST'!$F$3)</f>
        <v>13.928571428571431</v>
      </c>
      <c r="H70" s="111">
        <f>'WORKING WHOLESALE GRID'!F45-('WORKING WHOLESALE GRID'!F45*'READ THIS FIRST'!$F$3)</f>
        <v>13.928571428571431</v>
      </c>
      <c r="I70" s="111">
        <f>'WORKING WHOLESALE GRID'!G45-('WORKING WHOLESALE GRID'!G45*'READ THIS FIRST'!$F$3)</f>
        <v>13.928571428571431</v>
      </c>
      <c r="J70" s="111">
        <f>'WORKING WHOLESALE GRID'!H45-('WORKING WHOLESALE GRID'!H45*'READ THIS FIRST'!$F$3)</f>
        <v>13.928571428571431</v>
      </c>
      <c r="K70" s="111">
        <f>'WORKING WHOLESALE GRID'!I45-('WORKING WHOLESALE GRID'!I45*'READ THIS FIRST'!$F$3)</f>
        <v>13.928571428571431</v>
      </c>
      <c r="L70" s="111">
        <f>'WORKING WHOLESALE GRID'!J45-('WORKING WHOLESALE GRID'!J45*'READ THIS FIRST'!$F$3)</f>
        <v>13.928571428571431</v>
      </c>
      <c r="M70" s="111">
        <f>'WORKING WHOLESALE GRID'!K45-('WORKING WHOLESALE GRID'!K45*'READ THIS FIRST'!$F$3)</f>
        <v>16.25</v>
      </c>
      <c r="N70" s="111">
        <f>'WORKING WHOLESALE GRID'!L45-('WORKING WHOLESALE GRID'!L45*'READ THIS FIRST'!$F$3)</f>
        <v>16.25</v>
      </c>
      <c r="O70" s="111">
        <f>'WORKING WHOLESALE GRID'!M45-('WORKING WHOLESALE GRID'!M45*'READ THIS FIRST'!$F$3)</f>
        <v>16.25</v>
      </c>
      <c r="P70" s="111">
        <f>'WORKING WHOLESALE GRID'!N45-('WORKING WHOLESALE GRID'!N45*'READ THIS FIRST'!$F$3)</f>
        <v>16.25</v>
      </c>
      <c r="Q70" s="111">
        <f>'WORKING WHOLESALE GRID'!O45-('WORKING WHOLESALE GRID'!O45*'READ THIS FIRST'!$F$3)</f>
        <v>16.25</v>
      </c>
      <c r="R70" s="111">
        <f>'WORKING WHOLESALE GRID'!P45-('WORKING WHOLESALE GRID'!P45*'READ THIS FIRST'!$F$3)</f>
        <v>16.25</v>
      </c>
      <c r="S70" s="111">
        <f>'WORKING WHOLESALE GRID'!Q45-('WORKING WHOLESALE GRID'!Q45*'READ THIS FIRST'!$F$3)</f>
        <v>16.25</v>
      </c>
      <c r="T70" s="111">
        <f>'WORKING WHOLESALE GRID'!R45-('WORKING WHOLESALE GRID'!R45*'READ THIS FIRST'!$F$3)</f>
        <v>16.25</v>
      </c>
      <c r="U70" s="111">
        <f>'WORKING WHOLESALE GRID'!S45-('WORKING WHOLESALE GRID'!S45*'READ THIS FIRST'!$F$3)</f>
        <v>16.25</v>
      </c>
      <c r="V70" s="111">
        <f>'WORKING WHOLESALE GRID'!T45-('WORKING WHOLESALE GRID'!T45*'READ THIS FIRST'!$F$3)</f>
        <v>16.25</v>
      </c>
      <c r="W70" s="111">
        <f>'WORKING WHOLESALE GRID'!U45-('WORKING WHOLESALE GRID'!U45*'READ THIS FIRST'!$F$3)</f>
        <v>18.571428571428573</v>
      </c>
      <c r="X70" s="111">
        <f>'WORKING WHOLESALE GRID'!V45-('WORKING WHOLESALE GRID'!V45*'READ THIS FIRST'!$F$3)</f>
        <v>18.571428571428573</v>
      </c>
      <c r="Y70" s="111">
        <f>'WORKING WHOLESALE GRID'!W45-('WORKING WHOLESALE GRID'!W45*'READ THIS FIRST'!$F$3)</f>
        <v>18.571428571428573</v>
      </c>
      <c r="Z70" s="111">
        <f>'WORKING WHOLESALE GRID'!X45-('WORKING WHOLESALE GRID'!X45*'READ THIS FIRST'!$F$3)</f>
        <v>18.571428571428573</v>
      </c>
      <c r="AA70" s="111">
        <f>'WORKING WHOLESALE GRID'!Y45-('WORKING WHOLESALE GRID'!Y45*'READ THIS FIRST'!$F$3)</f>
        <v>18.571428571428573</v>
      </c>
      <c r="AB70" s="111">
        <f>'WORKING WHOLESALE GRID'!Z45-('WORKING WHOLESALE GRID'!Z45*'READ THIS FIRST'!$F$3)</f>
        <v>18.571428571428573</v>
      </c>
      <c r="AC70" s="111">
        <f>'WORKING WHOLESALE GRID'!AA45-('WORKING WHOLESALE GRID'!AA45*'READ THIS FIRST'!$F$3)</f>
        <v>18.571428571428573</v>
      </c>
      <c r="AD70" s="111">
        <f>'WORKING WHOLESALE GRID'!AB45-('WORKING WHOLESALE GRID'!AB45*'READ THIS FIRST'!$F$3)</f>
        <v>18.571428571428573</v>
      </c>
      <c r="AE70" s="111">
        <f>'WORKING WHOLESALE GRID'!AC45-('WORKING WHOLESALE GRID'!AC45*'READ THIS FIRST'!$F$3)</f>
        <v>18.571428571428573</v>
      </c>
      <c r="AF70" s="111">
        <f>'WORKING WHOLESALE GRID'!AD45-('WORKING WHOLESALE GRID'!AD45*'READ THIS FIRST'!$F$3)</f>
        <v>18.571428571428573</v>
      </c>
      <c r="AG70" s="111">
        <f>'WORKING WHOLESALE GRID'!AE45-('WORKING WHOLESALE GRID'!AE45*'READ THIS FIRST'!$F$3)</f>
        <v>20.892857142857146</v>
      </c>
      <c r="AH70" s="111">
        <f>'WORKING WHOLESALE GRID'!AF45-('WORKING WHOLESALE GRID'!AF45*'READ THIS FIRST'!$F$3)</f>
        <v>20.892857142857146</v>
      </c>
      <c r="AI70" s="111">
        <f>'WORKING WHOLESALE GRID'!AG45-('WORKING WHOLESALE GRID'!AG45*'READ THIS FIRST'!$F$3)</f>
        <v>20.892857142857146</v>
      </c>
      <c r="AJ70" s="111">
        <f>'WORKING WHOLESALE GRID'!AH45-('WORKING WHOLESALE GRID'!AH45*'READ THIS FIRST'!$F$3)</f>
        <v>20.892857142857146</v>
      </c>
      <c r="AK70" s="111">
        <f>'WORKING WHOLESALE GRID'!AI45-('WORKING WHOLESALE GRID'!AI45*'READ THIS FIRST'!$F$3)</f>
        <v>20.892857142857146</v>
      </c>
      <c r="AL70" s="111">
        <f>'WORKING WHOLESALE GRID'!AJ45-('WORKING WHOLESALE GRID'!AJ45*'READ THIS FIRST'!$F$3)</f>
        <v>20.892857142857146</v>
      </c>
      <c r="AM70" s="111">
        <f>'WORKING WHOLESALE GRID'!AK45-('WORKING WHOLESALE GRID'!AK45*'READ THIS FIRST'!$F$3)</f>
        <v>20.892857142857146</v>
      </c>
      <c r="AN70" s="111">
        <f>'WORKING WHOLESALE GRID'!AL45-('WORKING WHOLESALE GRID'!AL45*'READ THIS FIRST'!$F$3)</f>
        <v>20.892857142857146</v>
      </c>
      <c r="AO70" s="111">
        <f>'WORKING WHOLESALE GRID'!AM45-('WORKING WHOLESALE GRID'!AM45*'READ THIS FIRST'!$F$3)</f>
        <v>20.892857142857146</v>
      </c>
      <c r="AP70" s="111">
        <f>'WORKING WHOLESALE GRID'!AN45-('WORKING WHOLESALE GRID'!AN45*'READ THIS FIRST'!$F$3)</f>
        <v>20.892857142857146</v>
      </c>
      <c r="AQ70" s="111">
        <f>'WORKING WHOLESALE GRID'!AO45-('WORKING WHOLESALE GRID'!AO45*'READ THIS FIRST'!$F$3)</f>
        <v>23.214285714285715</v>
      </c>
      <c r="AR70" s="111">
        <f>'WORKING WHOLESALE GRID'!AP45-('WORKING WHOLESALE GRID'!AP45*'READ THIS FIRST'!$F$3)</f>
        <v>23.214285714285715</v>
      </c>
      <c r="AS70" s="111">
        <f>'WORKING WHOLESALE GRID'!AQ45-('WORKING WHOLESALE GRID'!AQ45*'READ THIS FIRST'!$F$3)</f>
        <v>23.214285714285715</v>
      </c>
      <c r="AT70" s="111">
        <f>'WORKING WHOLESALE GRID'!AR45-('WORKING WHOLESALE GRID'!AR45*'READ THIS FIRST'!$F$3)</f>
        <v>23.214285714285715</v>
      </c>
      <c r="AU70" s="111">
        <f>'WORKING WHOLESALE GRID'!AS45-('WORKING WHOLESALE GRID'!AS45*'READ THIS FIRST'!$F$3)</f>
        <v>23.214285714285715</v>
      </c>
      <c r="AV70" s="111">
        <f>'WORKING WHOLESALE GRID'!AT45-('WORKING WHOLESALE GRID'!AT45*'READ THIS FIRST'!$F$3)</f>
        <v>23.214285714285715</v>
      </c>
      <c r="AW70" s="111">
        <f>'WORKING WHOLESALE GRID'!AU45-('WORKING WHOLESALE GRID'!AU45*'READ THIS FIRST'!$F$3)</f>
        <v>23.214285714285715</v>
      </c>
      <c r="AX70" s="111">
        <f>'WORKING WHOLESALE GRID'!AV45-('WORKING WHOLESALE GRID'!AV45*'READ THIS FIRST'!$F$3)</f>
        <v>23.214285714285715</v>
      </c>
      <c r="AY70" s="111">
        <f>'WORKING WHOLESALE GRID'!AW45-('WORKING WHOLESALE GRID'!AW45*'READ THIS FIRST'!$F$3)</f>
        <v>23.214285714285715</v>
      </c>
      <c r="AZ70" s="111">
        <f>'WORKING WHOLESALE GRID'!AX45-('WORKING WHOLESALE GRID'!AX45*'READ THIS FIRST'!$F$3)</f>
        <v>23.214285714285715</v>
      </c>
      <c r="BA70" s="111">
        <f>'WORKING WHOLESALE GRID'!AY45-('WORKING WHOLESALE GRID'!AY45*'READ THIS FIRST'!$F$3)</f>
        <v>25.535714285714285</v>
      </c>
      <c r="BB70" s="111">
        <f>'WORKING WHOLESALE GRID'!AZ45-('WORKING WHOLESALE GRID'!AZ45*'READ THIS FIRST'!$F$3)</f>
        <v>25.535714285714285</v>
      </c>
      <c r="BC70" s="111">
        <f>'WORKING WHOLESALE GRID'!BA45-('WORKING WHOLESALE GRID'!BA45*'READ THIS FIRST'!$F$3)</f>
        <v>25.535714285714285</v>
      </c>
      <c r="BD70" s="111">
        <f>'WORKING WHOLESALE GRID'!BB45-('WORKING WHOLESALE GRID'!BB45*'READ THIS FIRST'!$F$3)</f>
        <v>25.535714285714285</v>
      </c>
      <c r="BE70" s="111">
        <f>'WORKING WHOLESALE GRID'!BC45-('WORKING WHOLESALE GRID'!BC45*'READ THIS FIRST'!$F$3)</f>
        <v>25.535714285714285</v>
      </c>
      <c r="BF70" s="111">
        <f>'WORKING WHOLESALE GRID'!BD45-('WORKING WHOLESALE GRID'!BD45*'READ THIS FIRST'!$F$3)</f>
        <v>25.535714285714285</v>
      </c>
      <c r="BG70" s="111">
        <f>'WORKING WHOLESALE GRID'!BE45-('WORKING WHOLESALE GRID'!BE45*'READ THIS FIRST'!$F$3)</f>
        <v>25.535714285714285</v>
      </c>
      <c r="BH70" s="111">
        <f>'WORKING WHOLESALE GRID'!BF45-('WORKING WHOLESALE GRID'!BF45*'READ THIS FIRST'!$F$3)</f>
        <v>25.535714285714285</v>
      </c>
      <c r="BI70" s="111">
        <f>'WORKING WHOLESALE GRID'!BG45-('WORKING WHOLESALE GRID'!BG45*'READ THIS FIRST'!$F$3)</f>
        <v>25.535714285714285</v>
      </c>
      <c r="BJ70" s="111">
        <f>'WORKING WHOLESALE GRID'!BH45-('WORKING WHOLESALE GRID'!BH45*'READ THIS FIRST'!$F$3)</f>
        <v>25.535714285714285</v>
      </c>
      <c r="BK70" s="111">
        <f>'WORKING WHOLESALE GRID'!BI45-('WORKING WHOLESALE GRID'!BI45*'READ THIS FIRST'!$F$3)</f>
        <v>27.857142857142861</v>
      </c>
      <c r="BL70" s="111">
        <f>'WORKING WHOLESALE GRID'!BJ45-('WORKING WHOLESALE GRID'!BJ45*'READ THIS FIRST'!$F$3)</f>
        <v>27.857142857142861</v>
      </c>
      <c r="BM70" s="111">
        <f>'WORKING WHOLESALE GRID'!BK45-('WORKING WHOLESALE GRID'!BK45*'READ THIS FIRST'!$F$3)</f>
        <v>27.857142857142861</v>
      </c>
      <c r="BN70" s="111">
        <f>'WORKING WHOLESALE GRID'!BL45-('WORKING WHOLESALE GRID'!BL45*'READ THIS FIRST'!$F$3)</f>
        <v>27.857142857142861</v>
      </c>
      <c r="BO70" s="111">
        <f>'WORKING WHOLESALE GRID'!BM45-('WORKING WHOLESALE GRID'!BM45*'READ THIS FIRST'!$F$3)</f>
        <v>27.857142857142861</v>
      </c>
      <c r="BP70" s="111">
        <f>'WORKING WHOLESALE GRID'!BN45-('WORKING WHOLESALE GRID'!BN45*'READ THIS FIRST'!$F$3)</f>
        <v>27.857142857142861</v>
      </c>
      <c r="BQ70" s="111">
        <f>'WORKING WHOLESALE GRID'!BO45-('WORKING WHOLESALE GRID'!BO45*'READ THIS FIRST'!$F$3)</f>
        <v>27.857142857142861</v>
      </c>
      <c r="BR70" s="111">
        <f>'WORKING WHOLESALE GRID'!BP45-('WORKING WHOLESALE GRID'!BP45*'READ THIS FIRST'!$F$3)</f>
        <v>27.857142857142861</v>
      </c>
      <c r="BS70" s="111">
        <f>'WORKING WHOLESALE GRID'!BQ45-('WORKING WHOLESALE GRID'!BQ45*'READ THIS FIRST'!$F$3)</f>
        <v>27.857142857142861</v>
      </c>
      <c r="BT70" s="111">
        <f>'WORKING WHOLESALE GRID'!BR45-('WORKING WHOLESALE GRID'!BR45*'READ THIS FIRST'!$F$3)</f>
        <v>27.857142857142861</v>
      </c>
      <c r="BU70" s="111">
        <f>'WORKING WHOLESALE GRID'!BS45-('WORKING WHOLESALE GRID'!BS45*'READ THIS FIRST'!$F$3)</f>
        <v>30.178571428571431</v>
      </c>
      <c r="BV70" s="111">
        <f>'WORKING WHOLESALE GRID'!BT45-('WORKING WHOLESALE GRID'!BT45*'READ THIS FIRST'!$F$3)</f>
        <v>30.178571428571431</v>
      </c>
      <c r="BW70" s="111">
        <f>'WORKING WHOLESALE GRID'!BU45-('WORKING WHOLESALE GRID'!BU45*'READ THIS FIRST'!$F$3)</f>
        <v>30.178571428571431</v>
      </c>
      <c r="BX70" s="111">
        <f>'WORKING WHOLESALE GRID'!BV45-('WORKING WHOLESALE GRID'!BV45*'READ THIS FIRST'!$F$3)</f>
        <v>30.178571428571431</v>
      </c>
      <c r="BY70" s="111">
        <f>'WORKING WHOLESALE GRID'!BW45-('WORKING WHOLESALE GRID'!BW45*'READ THIS FIRST'!$F$3)</f>
        <v>30.178571428571431</v>
      </c>
      <c r="BZ70" s="111">
        <f>'WORKING WHOLESALE GRID'!BX45-('WORKING WHOLESALE GRID'!BX45*'READ THIS FIRST'!$F$3)</f>
        <v>30.178571428571431</v>
      </c>
      <c r="CA70" s="111">
        <f>'WORKING WHOLESALE GRID'!BY45-('WORKING WHOLESALE GRID'!BY45*'READ THIS FIRST'!$F$3)</f>
        <v>30.178571428571431</v>
      </c>
      <c r="CB70" s="111">
        <f>'WORKING WHOLESALE GRID'!BZ45-('WORKING WHOLESALE GRID'!BZ45*'READ THIS FIRST'!$F$3)</f>
        <v>30.178571428571431</v>
      </c>
      <c r="CC70" s="111">
        <f>'WORKING WHOLESALE GRID'!CA45-('WORKING WHOLESALE GRID'!CA45*'READ THIS FIRST'!$F$3)</f>
        <v>30.178571428571431</v>
      </c>
      <c r="CD70" s="111">
        <f>'WORKING WHOLESALE GRID'!CB45-('WORKING WHOLESALE GRID'!CB45*'READ THIS FIRST'!$F$3)</f>
        <v>30.178571428571431</v>
      </c>
      <c r="CE70" s="111">
        <f>'WORKING WHOLESALE GRID'!CC45-('WORKING WHOLESALE GRID'!CC45*'READ THIS FIRST'!$F$3)</f>
        <v>32.5</v>
      </c>
      <c r="CF70" s="111">
        <f>'WORKING WHOLESALE GRID'!CD45-('WORKING WHOLESALE GRID'!CD45*'READ THIS FIRST'!$F$3)</f>
        <v>32.5</v>
      </c>
      <c r="CG70" s="111">
        <f>'WORKING WHOLESALE GRID'!CE45-('WORKING WHOLESALE GRID'!CE45*'READ THIS FIRST'!$F$3)</f>
        <v>32.5</v>
      </c>
      <c r="CH70" s="111">
        <f>'WORKING WHOLESALE GRID'!CF45-('WORKING WHOLESALE GRID'!CF45*'READ THIS FIRST'!$F$3)</f>
        <v>32.5</v>
      </c>
      <c r="CI70" s="111">
        <f>'WORKING WHOLESALE GRID'!CG45-('WORKING WHOLESALE GRID'!CG45*'READ THIS FIRST'!$F$3)</f>
        <v>32.5</v>
      </c>
      <c r="CJ70" s="111">
        <f>'WORKING WHOLESALE GRID'!CH45-('WORKING WHOLESALE GRID'!CH45*'READ THIS FIRST'!$F$3)</f>
        <v>32.5</v>
      </c>
      <c r="CK70" s="111">
        <f>'WORKING WHOLESALE GRID'!CI45-('WORKING WHOLESALE GRID'!CI45*'READ THIS FIRST'!$F$3)</f>
        <v>32.5</v>
      </c>
      <c r="CL70" s="111">
        <f>'WORKING WHOLESALE GRID'!CJ45-('WORKING WHOLESALE GRID'!CJ45*'READ THIS FIRST'!$F$3)</f>
        <v>32.5</v>
      </c>
      <c r="CM70" s="111">
        <f>'WORKING WHOLESALE GRID'!CK45-('WORKING WHOLESALE GRID'!CK45*'READ THIS FIRST'!$F$3)</f>
        <v>32.5</v>
      </c>
      <c r="CN70" s="111">
        <f>'WORKING WHOLESALE GRID'!CL45-('WORKING WHOLESALE GRID'!CL45*'READ THIS FIRST'!$F$3)</f>
        <v>32.5</v>
      </c>
      <c r="CO70" s="111">
        <f>'WORKING WHOLESALE GRID'!CM45-('WORKING WHOLESALE GRID'!CM45*'READ THIS FIRST'!$F$3)</f>
        <v>34.821428571428577</v>
      </c>
      <c r="CP70" s="111">
        <f>'WORKING WHOLESALE GRID'!CN45-('WORKING WHOLESALE GRID'!CN45*'READ THIS FIRST'!$F$3)</f>
        <v>34.821428571428577</v>
      </c>
      <c r="CQ70" s="111">
        <f>'WORKING WHOLESALE GRID'!CO45-('WORKING WHOLESALE GRID'!CO45*'READ THIS FIRST'!$F$3)</f>
        <v>34.821428571428577</v>
      </c>
      <c r="CR70" s="111">
        <f>'WORKING WHOLESALE GRID'!CP45-('WORKING WHOLESALE GRID'!CP45*'READ THIS FIRST'!$F$3)</f>
        <v>34.821428571428577</v>
      </c>
      <c r="CS70" s="111">
        <f>'WORKING WHOLESALE GRID'!CQ45-('WORKING WHOLESALE GRID'!CQ45*'READ THIS FIRST'!$F$3)</f>
        <v>34.821428571428577</v>
      </c>
      <c r="CT70" s="111">
        <f>'WORKING WHOLESALE GRID'!CR45-('WORKING WHOLESALE GRID'!CR45*'READ THIS FIRST'!$F$3)</f>
        <v>34.821428571428577</v>
      </c>
      <c r="CU70" s="111">
        <f>'WORKING WHOLESALE GRID'!CS45-('WORKING WHOLESALE GRID'!CS45*'READ THIS FIRST'!$F$3)</f>
        <v>34.821428571428577</v>
      </c>
      <c r="CV70" s="111">
        <f>'WORKING WHOLESALE GRID'!CT45-('WORKING WHOLESALE GRID'!CT45*'READ THIS FIRST'!$F$3)</f>
        <v>34.821428571428577</v>
      </c>
      <c r="CW70" s="111">
        <f>'WORKING WHOLESALE GRID'!CU45-('WORKING WHOLESALE GRID'!CU45*'READ THIS FIRST'!$F$3)</f>
        <v>34.821428571428577</v>
      </c>
      <c r="CX70" s="111">
        <f>'WORKING WHOLESALE GRID'!CV45-('WORKING WHOLESALE GRID'!CV45*'READ THIS FIRST'!$F$3)</f>
        <v>34.821428571428577</v>
      </c>
      <c r="CY70" s="111">
        <f>'WORKING WHOLESALE GRID'!CW45-('WORKING WHOLESALE GRID'!CW45*'READ THIS FIRST'!$F$3)</f>
        <v>37.142857142857146</v>
      </c>
      <c r="CZ70" s="111">
        <f>'WORKING WHOLESALE GRID'!CX45-('WORKING WHOLESALE GRID'!CX45*'READ THIS FIRST'!$F$3)</f>
        <v>37.142857142857146</v>
      </c>
      <c r="DA70" s="111">
        <f>'WORKING WHOLESALE GRID'!CY45-('WORKING WHOLESALE GRID'!CY45*'READ THIS FIRST'!$F$3)</f>
        <v>37.142857142857146</v>
      </c>
      <c r="DB70" s="111">
        <f>'WORKING WHOLESALE GRID'!CZ45-('WORKING WHOLESALE GRID'!CZ45*'READ THIS FIRST'!$F$3)</f>
        <v>37.142857142857146</v>
      </c>
      <c r="DC70" s="111">
        <f>'WORKING WHOLESALE GRID'!DA45-('WORKING WHOLESALE GRID'!DA45*'READ THIS FIRST'!$F$3)</f>
        <v>37.142857142857146</v>
      </c>
      <c r="DD70" s="111">
        <f>'WORKING WHOLESALE GRID'!DB45-('WORKING WHOLESALE GRID'!DB45*'READ THIS FIRST'!$F$3)</f>
        <v>37.142857142857146</v>
      </c>
      <c r="DE70" s="111">
        <f>'WORKING WHOLESALE GRID'!DC45-('WORKING WHOLESALE GRID'!DC45*'READ THIS FIRST'!$F$3)</f>
        <v>37.142857142857146</v>
      </c>
      <c r="DF70" s="111">
        <f>'WORKING WHOLESALE GRID'!DD45-('WORKING WHOLESALE GRID'!DD45*'READ THIS FIRST'!$F$3)</f>
        <v>37.142857142857146</v>
      </c>
      <c r="DG70" s="111">
        <f>'WORKING WHOLESALE GRID'!DE45-('WORKING WHOLESALE GRID'!DE45*'READ THIS FIRST'!$F$3)</f>
        <v>37.142857142857146</v>
      </c>
      <c r="DH70" s="111">
        <f>'WORKING WHOLESALE GRID'!DF45-('WORKING WHOLESALE GRID'!DF45*'READ THIS FIRST'!$F$3)</f>
        <v>37.142857142857146</v>
      </c>
      <c r="DI70" s="111">
        <f>'WORKING WHOLESALE GRID'!DG45-('WORKING WHOLESALE GRID'!DG45*'READ THIS FIRST'!$F$3)</f>
        <v>39.464285714285715</v>
      </c>
      <c r="DJ70" s="111">
        <f>'WORKING WHOLESALE GRID'!DH45-('WORKING WHOLESALE GRID'!DH45*'READ THIS FIRST'!$F$3)</f>
        <v>39.464285714285715</v>
      </c>
      <c r="DK70" s="111">
        <f>'WORKING WHOLESALE GRID'!DI45-('WORKING WHOLESALE GRID'!DI45*'READ THIS FIRST'!$F$3)</f>
        <v>39.464285714285715</v>
      </c>
      <c r="DL70" s="111">
        <f>'WORKING WHOLESALE GRID'!DJ45-('WORKING WHOLESALE GRID'!DJ45*'READ THIS FIRST'!$F$3)</f>
        <v>39.464285714285715</v>
      </c>
      <c r="DM70" s="111">
        <f>'WORKING WHOLESALE GRID'!DK45-('WORKING WHOLESALE GRID'!DK45*'READ THIS FIRST'!$F$3)</f>
        <v>39.464285714285715</v>
      </c>
      <c r="DN70" s="111">
        <f>'WORKING WHOLESALE GRID'!DL45-('WORKING WHOLESALE GRID'!DL45*'READ THIS FIRST'!$F$3)</f>
        <v>39.464285714285715</v>
      </c>
      <c r="DO70" s="111">
        <f>'WORKING WHOLESALE GRID'!DM45-('WORKING WHOLESALE GRID'!DM45*'READ THIS FIRST'!$F$3)</f>
        <v>39.464285714285715</v>
      </c>
      <c r="DP70" s="111">
        <f>'WORKING WHOLESALE GRID'!DN45-('WORKING WHOLESALE GRID'!DN45*'READ THIS FIRST'!$F$3)</f>
        <v>39.464285714285715</v>
      </c>
      <c r="DQ70" s="111">
        <f>'WORKING WHOLESALE GRID'!DO45-('WORKING WHOLESALE GRID'!DO45*'READ THIS FIRST'!$F$3)</f>
        <v>39.464285714285715</v>
      </c>
      <c r="DR70" s="111">
        <f>'WORKING WHOLESALE GRID'!DP45-('WORKING WHOLESALE GRID'!DP45*'READ THIS FIRST'!$F$3)</f>
        <v>39.464285714285715</v>
      </c>
      <c r="DS70" s="111">
        <f>'WORKING WHOLESALE GRID'!DQ45-('WORKING WHOLESALE GRID'!DQ45*'READ THIS FIRST'!$F$3)</f>
        <v>41.785249999999998</v>
      </c>
      <c r="DT70" s="111">
        <f>'WORKING WHOLESALE GRID'!DR45-('WORKING WHOLESALE GRID'!DR45*'READ THIS FIRST'!$F$3)</f>
        <v>41.785249999999998</v>
      </c>
      <c r="DU70" s="111">
        <f>'WORKING WHOLESALE GRID'!DS45-('WORKING WHOLESALE GRID'!DS45*'READ THIS FIRST'!$F$3)</f>
        <v>41.785249999999998</v>
      </c>
      <c r="DV70" s="111">
        <f>'WORKING WHOLESALE GRID'!DT45-('WORKING WHOLESALE GRID'!DT45*'READ THIS FIRST'!$F$3)</f>
        <v>41.785249999999998</v>
      </c>
      <c r="DW70" s="111">
        <f>'WORKING WHOLESALE GRID'!DU45-('WORKING WHOLESALE GRID'!DU45*'READ THIS FIRST'!$F$3)</f>
        <v>41.785249999999998</v>
      </c>
      <c r="DX70" s="111">
        <f>'WORKING WHOLESALE GRID'!DV45-('WORKING WHOLESALE GRID'!DV45*'READ THIS FIRST'!$F$3)</f>
        <v>41.785249999999998</v>
      </c>
      <c r="DY70" s="111">
        <f>'WORKING WHOLESALE GRID'!DW45-('WORKING WHOLESALE GRID'!DW45*'READ THIS FIRST'!$F$3)</f>
        <v>41.785249999999998</v>
      </c>
      <c r="DZ70" s="111">
        <f>'WORKING WHOLESALE GRID'!DX45-('WORKING WHOLESALE GRID'!DX45*'READ THIS FIRST'!$F$3)</f>
        <v>41.785249999999998</v>
      </c>
      <c r="EA70" s="111">
        <f>'WORKING WHOLESALE GRID'!DY45-('WORKING WHOLESALE GRID'!DY45*'READ THIS FIRST'!$F$3)</f>
        <v>41.785249999999998</v>
      </c>
      <c r="EB70" s="111">
        <f>'WORKING WHOLESALE GRID'!DZ45-('WORKING WHOLESALE GRID'!DZ45*'READ THIS FIRST'!$F$3)</f>
        <v>41.785249999999998</v>
      </c>
      <c r="EC70" s="111">
        <f>'WORKING WHOLESALE GRID'!EA45-('WORKING WHOLESALE GRID'!EA45*'READ THIS FIRST'!$F$3)</f>
        <v>44.10575</v>
      </c>
      <c r="ED70" s="111">
        <f>'WORKING WHOLESALE GRID'!EB45-('WORKING WHOLESALE GRID'!EB45*'READ THIS FIRST'!$F$3)</f>
        <v>44.10575</v>
      </c>
      <c r="EE70" s="111">
        <f>'WORKING WHOLESALE GRID'!EC45-('WORKING WHOLESALE GRID'!EC45*'READ THIS FIRST'!$F$3)</f>
        <v>44.10575</v>
      </c>
      <c r="EF70" s="111">
        <f>'WORKING WHOLESALE GRID'!ED45-('WORKING WHOLESALE GRID'!ED45*'READ THIS FIRST'!$F$3)</f>
        <v>44.10575</v>
      </c>
      <c r="EG70" s="111">
        <f>'WORKING WHOLESALE GRID'!EE45-('WORKING WHOLESALE GRID'!EE45*'READ THIS FIRST'!$F$3)</f>
        <v>44.10575</v>
      </c>
      <c r="EH70" s="111">
        <f>'WORKING WHOLESALE GRID'!EF45-('WORKING WHOLESALE GRID'!EF45*'READ THIS FIRST'!$F$3)</f>
        <v>44.10575</v>
      </c>
      <c r="EI70" s="111">
        <f>'WORKING WHOLESALE GRID'!EG45-('WORKING WHOLESALE GRID'!EG45*'READ THIS FIRST'!$F$3)</f>
        <v>44.10575</v>
      </c>
      <c r="EJ70" s="111">
        <f>'WORKING WHOLESALE GRID'!EH45-('WORKING WHOLESALE GRID'!EH45*'READ THIS FIRST'!$F$3)</f>
        <v>44.10575</v>
      </c>
      <c r="EK70" s="111">
        <f>'WORKING WHOLESALE GRID'!EI45-('WORKING WHOLESALE GRID'!EI45*'READ THIS FIRST'!$F$3)</f>
        <v>44.10575</v>
      </c>
      <c r="EL70" s="111">
        <f>'WORKING WHOLESALE GRID'!EJ45-('WORKING WHOLESALE GRID'!EJ45*'READ THIS FIRST'!$F$3)</f>
        <v>44.10575</v>
      </c>
      <c r="EM70" s="111">
        <f>'WORKING WHOLESALE GRID'!EK45-('WORKING WHOLESALE GRID'!EK45*'READ THIS FIRST'!$F$3)</f>
        <v>46.429500000000004</v>
      </c>
      <c r="EN70" s="111">
        <f>'WORKING WHOLESALE GRID'!EL45-('WORKING WHOLESALE GRID'!EL45*'READ THIS FIRST'!$F$3)</f>
        <v>46.429500000000004</v>
      </c>
      <c r="EO70" s="111">
        <f>'WORKING WHOLESALE GRID'!EM45-('WORKING WHOLESALE GRID'!EM45*'READ THIS FIRST'!$F$3)</f>
        <v>46.429500000000004</v>
      </c>
      <c r="EP70" s="111">
        <f>'WORKING WHOLESALE GRID'!EN45-('WORKING WHOLESALE GRID'!EN45*'READ THIS FIRST'!$F$3)</f>
        <v>46.429500000000004</v>
      </c>
      <c r="EQ70" s="111">
        <f>'WORKING WHOLESALE GRID'!EO45-('WORKING WHOLESALE GRID'!EO45*'READ THIS FIRST'!$F$3)</f>
        <v>46.429500000000004</v>
      </c>
      <c r="ER70" s="111">
        <f>'WORKING WHOLESALE GRID'!EP45-('WORKING WHOLESALE GRID'!EP45*'READ THIS FIRST'!$F$3)</f>
        <v>46.429500000000004</v>
      </c>
      <c r="ES70" s="111">
        <f>'WORKING WHOLESALE GRID'!EQ45-('WORKING WHOLESALE GRID'!EQ45*'READ THIS FIRST'!$F$3)</f>
        <v>46.429500000000004</v>
      </c>
      <c r="ET70" s="111">
        <f>'WORKING WHOLESALE GRID'!ER45-('WORKING WHOLESALE GRID'!ER45*'READ THIS FIRST'!$F$3)</f>
        <v>46.429500000000004</v>
      </c>
      <c r="EU70" s="111">
        <f>'WORKING WHOLESALE GRID'!ES45-('WORKING WHOLESALE GRID'!ES45*'READ THIS FIRST'!$F$3)</f>
        <v>46.429500000000004</v>
      </c>
      <c r="EV70" s="111">
        <f>'WORKING WHOLESALE GRID'!ET45-('WORKING WHOLESALE GRID'!ET45*'READ THIS FIRST'!$F$3)</f>
        <v>46.429500000000004</v>
      </c>
    </row>
    <row r="71" spans="2:153" hidden="1" x14ac:dyDescent="0.35">
      <c r="B71" s="65" t="s">
        <v>192</v>
      </c>
      <c r="C71" s="437">
        <v>0</v>
      </c>
      <c r="D71" s="111">
        <f>'WORKING WHOLESALE GRID'!B46-('WORKING WHOLESALE GRID'!B46*'READ THIS FIRST'!$F$3)</f>
        <v>0</v>
      </c>
      <c r="E71" s="111">
        <f>'WORKING WHOLESALE GRID'!C46-('WORKING WHOLESALE GRID'!C46*'READ THIS FIRST'!$F$3)</f>
        <v>0</v>
      </c>
      <c r="F71" s="111">
        <f>'WORKING WHOLESALE GRID'!D46-('WORKING WHOLESALE GRID'!D46*'READ THIS FIRST'!$F$3)</f>
        <v>0</v>
      </c>
      <c r="G71" s="111">
        <f>'WORKING WHOLESALE GRID'!E46-('WORKING WHOLESALE GRID'!E46*'READ THIS FIRST'!$F$3)</f>
        <v>0</v>
      </c>
      <c r="H71" s="111">
        <f>'WORKING WHOLESALE GRID'!F46-('WORKING WHOLESALE GRID'!F46*'READ THIS FIRST'!$F$3)</f>
        <v>0</v>
      </c>
      <c r="I71" s="111">
        <f>'WORKING WHOLESALE GRID'!G46-('WORKING WHOLESALE GRID'!G46*'READ THIS FIRST'!$F$3)</f>
        <v>0</v>
      </c>
      <c r="J71" s="111">
        <f>'WORKING WHOLESALE GRID'!H46-('WORKING WHOLESALE GRID'!H46*'READ THIS FIRST'!$F$3)</f>
        <v>0</v>
      </c>
      <c r="K71" s="111">
        <f>'WORKING WHOLESALE GRID'!I46-('WORKING WHOLESALE GRID'!I46*'READ THIS FIRST'!$F$3)</f>
        <v>0</v>
      </c>
      <c r="L71" s="111">
        <f>'WORKING WHOLESALE GRID'!J46-('WORKING WHOLESALE GRID'!J46*'READ THIS FIRST'!$F$3)</f>
        <v>0</v>
      </c>
      <c r="M71" s="111">
        <f>'WORKING WHOLESALE GRID'!K46-('WORKING WHOLESALE GRID'!K46*'READ THIS FIRST'!$F$3)</f>
        <v>0</v>
      </c>
      <c r="N71" s="111">
        <f>'WORKING WHOLESALE GRID'!L46-('WORKING WHOLESALE GRID'!L46*'READ THIS FIRST'!$F$3)</f>
        <v>0</v>
      </c>
      <c r="O71" s="111">
        <f>'WORKING WHOLESALE GRID'!M46-('WORKING WHOLESALE GRID'!M46*'READ THIS FIRST'!$F$3)</f>
        <v>0</v>
      </c>
      <c r="P71" s="111">
        <f>'WORKING WHOLESALE GRID'!N46-('WORKING WHOLESALE GRID'!N46*'READ THIS FIRST'!$F$3)</f>
        <v>0</v>
      </c>
      <c r="Q71" s="111">
        <f>'WORKING WHOLESALE GRID'!O46-('WORKING WHOLESALE GRID'!O46*'READ THIS FIRST'!$F$3)</f>
        <v>0</v>
      </c>
      <c r="R71" s="111">
        <f>'WORKING WHOLESALE GRID'!P46-('WORKING WHOLESALE GRID'!P46*'READ THIS FIRST'!$F$3)</f>
        <v>0</v>
      </c>
      <c r="S71" s="111">
        <f>'WORKING WHOLESALE GRID'!Q46-('WORKING WHOLESALE GRID'!Q46*'READ THIS FIRST'!$F$3)</f>
        <v>0</v>
      </c>
      <c r="T71" s="111">
        <f>'WORKING WHOLESALE GRID'!R46-('WORKING WHOLESALE GRID'!R46*'READ THIS FIRST'!$F$3)</f>
        <v>0</v>
      </c>
      <c r="U71" s="111">
        <f>'WORKING WHOLESALE GRID'!S46-('WORKING WHOLESALE GRID'!S46*'READ THIS FIRST'!$F$3)</f>
        <v>0</v>
      </c>
      <c r="V71" s="111">
        <f>'WORKING WHOLESALE GRID'!T46-('WORKING WHOLESALE GRID'!T46*'READ THIS FIRST'!$F$3)</f>
        <v>0</v>
      </c>
      <c r="W71" s="111">
        <f>'WORKING WHOLESALE GRID'!U46-('WORKING WHOLESALE GRID'!U46*'READ THIS FIRST'!$F$3)</f>
        <v>0</v>
      </c>
      <c r="X71" s="111">
        <f>'WORKING WHOLESALE GRID'!V46-('WORKING WHOLESALE GRID'!V46*'READ THIS FIRST'!$F$3)</f>
        <v>0</v>
      </c>
      <c r="Y71" s="111">
        <f>'WORKING WHOLESALE GRID'!W46-('WORKING WHOLESALE GRID'!W46*'READ THIS FIRST'!$F$3)</f>
        <v>0</v>
      </c>
      <c r="Z71" s="111">
        <f>'WORKING WHOLESALE GRID'!X46-('WORKING WHOLESALE GRID'!X46*'READ THIS FIRST'!$F$3)</f>
        <v>0</v>
      </c>
      <c r="AA71" s="111">
        <f>'WORKING WHOLESALE GRID'!Y46-('WORKING WHOLESALE GRID'!Y46*'READ THIS FIRST'!$F$3)</f>
        <v>0</v>
      </c>
      <c r="AB71" s="111">
        <f>'WORKING WHOLESALE GRID'!Z46-('WORKING WHOLESALE GRID'!Z46*'READ THIS FIRST'!$F$3)</f>
        <v>0</v>
      </c>
      <c r="AC71" s="111">
        <f>'WORKING WHOLESALE GRID'!AA46-('WORKING WHOLESALE GRID'!AA46*'READ THIS FIRST'!$F$3)</f>
        <v>0</v>
      </c>
      <c r="AD71" s="111">
        <f>'WORKING WHOLESALE GRID'!AB46-('WORKING WHOLESALE GRID'!AB46*'READ THIS FIRST'!$F$3)</f>
        <v>0</v>
      </c>
      <c r="AE71" s="111">
        <f>'WORKING WHOLESALE GRID'!AC46-('WORKING WHOLESALE GRID'!AC46*'READ THIS FIRST'!$F$3)</f>
        <v>0</v>
      </c>
      <c r="AF71" s="111">
        <f>'WORKING WHOLESALE GRID'!AD46-('WORKING WHOLESALE GRID'!AD46*'READ THIS FIRST'!$F$3)</f>
        <v>0</v>
      </c>
      <c r="AG71" s="111">
        <f>'WORKING WHOLESALE GRID'!AE46-('WORKING WHOLESALE GRID'!AE46*'READ THIS FIRST'!$F$3)</f>
        <v>0</v>
      </c>
      <c r="AH71" s="111">
        <f>'WORKING WHOLESALE GRID'!AF46-('WORKING WHOLESALE GRID'!AF46*'READ THIS FIRST'!$F$3)</f>
        <v>0</v>
      </c>
      <c r="AI71" s="111">
        <f>'WORKING WHOLESALE GRID'!AG46-('WORKING WHOLESALE GRID'!AG46*'READ THIS FIRST'!$F$3)</f>
        <v>0</v>
      </c>
      <c r="AJ71" s="111">
        <f>'WORKING WHOLESALE GRID'!AH46-('WORKING WHOLESALE GRID'!AH46*'READ THIS FIRST'!$F$3)</f>
        <v>0</v>
      </c>
      <c r="AK71" s="111">
        <f>'WORKING WHOLESALE GRID'!AI46-('WORKING WHOLESALE GRID'!AI46*'READ THIS FIRST'!$F$3)</f>
        <v>0</v>
      </c>
      <c r="AL71" s="111">
        <f>'WORKING WHOLESALE GRID'!AJ46-('WORKING WHOLESALE GRID'!AJ46*'READ THIS FIRST'!$F$3)</f>
        <v>0</v>
      </c>
      <c r="AM71" s="111">
        <f>'WORKING WHOLESALE GRID'!AK46-('WORKING WHOLESALE GRID'!AK46*'READ THIS FIRST'!$F$3)</f>
        <v>0</v>
      </c>
      <c r="AN71" s="111">
        <f>'WORKING WHOLESALE GRID'!AL46-('WORKING WHOLESALE GRID'!AL46*'READ THIS FIRST'!$F$3)</f>
        <v>0</v>
      </c>
      <c r="AO71" s="111">
        <f>'WORKING WHOLESALE GRID'!AM46-('WORKING WHOLESALE GRID'!AM46*'READ THIS FIRST'!$F$3)</f>
        <v>0</v>
      </c>
      <c r="AP71" s="111">
        <f>'WORKING WHOLESALE GRID'!AN46-('WORKING WHOLESALE GRID'!AN46*'READ THIS FIRST'!$F$3)</f>
        <v>0</v>
      </c>
      <c r="AQ71" s="111">
        <f>'WORKING WHOLESALE GRID'!AO46-('WORKING WHOLESALE GRID'!AO46*'READ THIS FIRST'!$F$3)</f>
        <v>0</v>
      </c>
      <c r="AR71" s="111">
        <f>'WORKING WHOLESALE GRID'!AP46-('WORKING WHOLESALE GRID'!AP46*'READ THIS FIRST'!$F$3)</f>
        <v>0</v>
      </c>
      <c r="AS71" s="111">
        <f>'WORKING WHOLESALE GRID'!AQ46-('WORKING WHOLESALE GRID'!AQ46*'READ THIS FIRST'!$F$3)</f>
        <v>0</v>
      </c>
      <c r="AT71" s="111">
        <f>'WORKING WHOLESALE GRID'!AR46-('WORKING WHOLESALE GRID'!AR46*'READ THIS FIRST'!$F$3)</f>
        <v>0</v>
      </c>
      <c r="AU71" s="111">
        <f>'WORKING WHOLESALE GRID'!AS46-('WORKING WHOLESALE GRID'!AS46*'READ THIS FIRST'!$F$3)</f>
        <v>0</v>
      </c>
      <c r="AV71" s="111">
        <f>'WORKING WHOLESALE GRID'!AT46-('WORKING WHOLESALE GRID'!AT46*'READ THIS FIRST'!$F$3)</f>
        <v>0</v>
      </c>
      <c r="AW71" s="111">
        <f>'WORKING WHOLESALE GRID'!AU46-('WORKING WHOLESALE GRID'!AU46*'READ THIS FIRST'!$F$3)</f>
        <v>0</v>
      </c>
      <c r="AX71" s="111">
        <f>'WORKING WHOLESALE GRID'!AV46-('WORKING WHOLESALE GRID'!AV46*'READ THIS FIRST'!$F$3)</f>
        <v>0</v>
      </c>
      <c r="AY71" s="111">
        <f>'WORKING WHOLESALE GRID'!AW46-('WORKING WHOLESALE GRID'!AW46*'READ THIS FIRST'!$F$3)</f>
        <v>0</v>
      </c>
      <c r="AZ71" s="111">
        <f>'WORKING WHOLESALE GRID'!AX46-('WORKING WHOLESALE GRID'!AX46*'READ THIS FIRST'!$F$3)</f>
        <v>0</v>
      </c>
      <c r="BA71" s="111">
        <f>'WORKING WHOLESALE GRID'!AY46-('WORKING WHOLESALE GRID'!AY46*'READ THIS FIRST'!$F$3)</f>
        <v>0</v>
      </c>
      <c r="BB71" s="111">
        <f>'WORKING WHOLESALE GRID'!AZ46-('WORKING WHOLESALE GRID'!AZ46*'READ THIS FIRST'!$F$3)</f>
        <v>0</v>
      </c>
      <c r="BC71" s="111">
        <f>'WORKING WHOLESALE GRID'!BA46-('WORKING WHOLESALE GRID'!BA46*'READ THIS FIRST'!$F$3)</f>
        <v>0</v>
      </c>
      <c r="BD71" s="111">
        <f>'WORKING WHOLESALE GRID'!BB46-('WORKING WHOLESALE GRID'!BB46*'READ THIS FIRST'!$F$3)</f>
        <v>0</v>
      </c>
      <c r="BE71" s="111">
        <f>'WORKING WHOLESALE GRID'!BC46-('WORKING WHOLESALE GRID'!BC46*'READ THIS FIRST'!$F$3)</f>
        <v>0</v>
      </c>
      <c r="BF71" s="111">
        <f>'WORKING WHOLESALE GRID'!BD46-('WORKING WHOLESALE GRID'!BD46*'READ THIS FIRST'!$F$3)</f>
        <v>0</v>
      </c>
      <c r="BG71" s="111">
        <f>'WORKING WHOLESALE GRID'!BE46-('WORKING WHOLESALE GRID'!BE46*'READ THIS FIRST'!$F$3)</f>
        <v>0</v>
      </c>
      <c r="BH71" s="111">
        <f>'WORKING WHOLESALE GRID'!BF46-('WORKING WHOLESALE GRID'!BF46*'READ THIS FIRST'!$F$3)</f>
        <v>0</v>
      </c>
      <c r="BI71" s="111">
        <f>'WORKING WHOLESALE GRID'!BG46-('WORKING WHOLESALE GRID'!BG46*'READ THIS FIRST'!$F$3)</f>
        <v>0</v>
      </c>
      <c r="BJ71" s="111">
        <f>'WORKING WHOLESALE GRID'!BH46-('WORKING WHOLESALE GRID'!BH46*'READ THIS FIRST'!$F$3)</f>
        <v>0</v>
      </c>
      <c r="BK71" s="111">
        <f>'WORKING WHOLESALE GRID'!BI46-('WORKING WHOLESALE GRID'!BI46*'READ THIS FIRST'!$F$3)</f>
        <v>0</v>
      </c>
      <c r="BL71" s="111">
        <f>'WORKING WHOLESALE GRID'!BJ46-('WORKING WHOLESALE GRID'!BJ46*'READ THIS FIRST'!$F$3)</f>
        <v>0</v>
      </c>
      <c r="BM71" s="111">
        <f>'WORKING WHOLESALE GRID'!BK46-('WORKING WHOLESALE GRID'!BK46*'READ THIS FIRST'!$F$3)</f>
        <v>0</v>
      </c>
      <c r="BN71" s="111">
        <f>'WORKING WHOLESALE GRID'!BL46-('WORKING WHOLESALE GRID'!BL46*'READ THIS FIRST'!$F$3)</f>
        <v>0</v>
      </c>
      <c r="BO71" s="111">
        <f>'WORKING WHOLESALE GRID'!BM46-('WORKING WHOLESALE GRID'!BM46*'READ THIS FIRST'!$F$3)</f>
        <v>0</v>
      </c>
      <c r="BP71" s="111">
        <f>'WORKING WHOLESALE GRID'!BN46-('WORKING WHOLESALE GRID'!BN46*'READ THIS FIRST'!$F$3)</f>
        <v>0</v>
      </c>
      <c r="BQ71" s="111">
        <f>'WORKING WHOLESALE GRID'!BO46-('WORKING WHOLESALE GRID'!BO46*'READ THIS FIRST'!$F$3)</f>
        <v>0</v>
      </c>
      <c r="BR71" s="111">
        <f>'WORKING WHOLESALE GRID'!BP46-('WORKING WHOLESALE GRID'!BP46*'READ THIS FIRST'!$F$3)</f>
        <v>0</v>
      </c>
      <c r="BS71" s="111">
        <f>'WORKING WHOLESALE GRID'!BQ46-('WORKING WHOLESALE GRID'!BQ46*'READ THIS FIRST'!$F$3)</f>
        <v>0</v>
      </c>
      <c r="BT71" s="111">
        <f>'WORKING WHOLESALE GRID'!BR46-('WORKING WHOLESALE GRID'!BR46*'READ THIS FIRST'!$F$3)</f>
        <v>0</v>
      </c>
      <c r="BU71" s="111">
        <f>'WORKING WHOLESALE GRID'!BS46-('WORKING WHOLESALE GRID'!BS46*'READ THIS FIRST'!$F$3)</f>
        <v>0</v>
      </c>
      <c r="BV71" s="111">
        <f>'WORKING WHOLESALE GRID'!BT46-('WORKING WHOLESALE GRID'!BT46*'READ THIS FIRST'!$F$3)</f>
        <v>0</v>
      </c>
      <c r="BW71" s="111">
        <f>'WORKING WHOLESALE GRID'!BU46-('WORKING WHOLESALE GRID'!BU46*'READ THIS FIRST'!$F$3)</f>
        <v>0</v>
      </c>
      <c r="BX71" s="111">
        <f>'WORKING WHOLESALE GRID'!BV46-('WORKING WHOLESALE GRID'!BV46*'READ THIS FIRST'!$F$3)</f>
        <v>0</v>
      </c>
      <c r="BY71" s="111">
        <f>'WORKING WHOLESALE GRID'!BW46-('WORKING WHOLESALE GRID'!BW46*'READ THIS FIRST'!$F$3)</f>
        <v>0</v>
      </c>
      <c r="BZ71" s="111">
        <f>'WORKING WHOLESALE GRID'!BX46-('WORKING WHOLESALE GRID'!BX46*'READ THIS FIRST'!$F$3)</f>
        <v>0</v>
      </c>
      <c r="CA71" s="111">
        <f>'WORKING WHOLESALE GRID'!BY46-('WORKING WHOLESALE GRID'!BY46*'READ THIS FIRST'!$F$3)</f>
        <v>0</v>
      </c>
      <c r="CB71" s="111">
        <f>'WORKING WHOLESALE GRID'!BZ46-('WORKING WHOLESALE GRID'!BZ46*'READ THIS FIRST'!$F$3)</f>
        <v>0</v>
      </c>
      <c r="CC71" s="111">
        <f>'WORKING WHOLESALE GRID'!CA46-('WORKING WHOLESALE GRID'!CA46*'READ THIS FIRST'!$F$3)</f>
        <v>0</v>
      </c>
      <c r="CD71" s="111">
        <f>'WORKING WHOLESALE GRID'!CB46-('WORKING WHOLESALE GRID'!CB46*'READ THIS FIRST'!$F$3)</f>
        <v>0</v>
      </c>
      <c r="CE71" s="111">
        <f>'WORKING WHOLESALE GRID'!CC46-('WORKING WHOLESALE GRID'!CC46*'READ THIS FIRST'!$F$3)</f>
        <v>0</v>
      </c>
      <c r="CF71" s="111">
        <f>'WORKING WHOLESALE GRID'!CD46-('WORKING WHOLESALE GRID'!CD46*'READ THIS FIRST'!$F$3)</f>
        <v>0</v>
      </c>
      <c r="CG71" s="111">
        <f>'WORKING WHOLESALE GRID'!CE46-('WORKING WHOLESALE GRID'!CE46*'READ THIS FIRST'!$F$3)</f>
        <v>0</v>
      </c>
      <c r="CH71" s="111">
        <f>'WORKING WHOLESALE GRID'!CF46-('WORKING WHOLESALE GRID'!CF46*'READ THIS FIRST'!$F$3)</f>
        <v>0</v>
      </c>
      <c r="CI71" s="111">
        <f>'WORKING WHOLESALE GRID'!CG46-('WORKING WHOLESALE GRID'!CG46*'READ THIS FIRST'!$F$3)</f>
        <v>0</v>
      </c>
      <c r="CJ71" s="111">
        <f>'WORKING WHOLESALE GRID'!CH46-('WORKING WHOLESALE GRID'!CH46*'READ THIS FIRST'!$F$3)</f>
        <v>0</v>
      </c>
      <c r="CK71" s="111">
        <f>'WORKING WHOLESALE GRID'!CI46-('WORKING WHOLESALE GRID'!CI46*'READ THIS FIRST'!$F$3)</f>
        <v>0</v>
      </c>
      <c r="CL71" s="111">
        <f>'WORKING WHOLESALE GRID'!CJ46-('WORKING WHOLESALE GRID'!CJ46*'READ THIS FIRST'!$F$3)</f>
        <v>0</v>
      </c>
      <c r="CM71" s="111">
        <f>'WORKING WHOLESALE GRID'!CK46-('WORKING WHOLESALE GRID'!CK46*'READ THIS FIRST'!$F$3)</f>
        <v>0</v>
      </c>
      <c r="CN71" s="111">
        <f>'WORKING WHOLESALE GRID'!CL46-('WORKING WHOLESALE GRID'!CL46*'READ THIS FIRST'!$F$3)</f>
        <v>0</v>
      </c>
      <c r="CO71" s="111">
        <f>'WORKING WHOLESALE GRID'!CM46-('WORKING WHOLESALE GRID'!CM46*'READ THIS FIRST'!$F$3)</f>
        <v>0</v>
      </c>
      <c r="CP71" s="111">
        <f>'WORKING WHOLESALE GRID'!CN46-('WORKING WHOLESALE GRID'!CN46*'READ THIS FIRST'!$F$3)</f>
        <v>0</v>
      </c>
      <c r="CQ71" s="111">
        <f>'WORKING WHOLESALE GRID'!CO46-('WORKING WHOLESALE GRID'!CO46*'READ THIS FIRST'!$F$3)</f>
        <v>0</v>
      </c>
      <c r="CR71" s="111">
        <f>'WORKING WHOLESALE GRID'!CP46-('WORKING WHOLESALE GRID'!CP46*'READ THIS FIRST'!$F$3)</f>
        <v>0</v>
      </c>
      <c r="CS71" s="111">
        <f>'WORKING WHOLESALE GRID'!CQ46-('WORKING WHOLESALE GRID'!CQ46*'READ THIS FIRST'!$F$3)</f>
        <v>0</v>
      </c>
      <c r="CT71" s="111">
        <f>'WORKING WHOLESALE GRID'!CR46-('WORKING WHOLESALE GRID'!CR46*'READ THIS FIRST'!$F$3)</f>
        <v>0</v>
      </c>
      <c r="CU71" s="111">
        <f>'WORKING WHOLESALE GRID'!CS46-('WORKING WHOLESALE GRID'!CS46*'READ THIS FIRST'!$F$3)</f>
        <v>0</v>
      </c>
      <c r="CV71" s="111">
        <f>'WORKING WHOLESALE GRID'!CT46-('WORKING WHOLESALE GRID'!CT46*'READ THIS FIRST'!$F$3)</f>
        <v>0</v>
      </c>
      <c r="CW71" s="111">
        <f>'WORKING WHOLESALE GRID'!CU46-('WORKING WHOLESALE GRID'!CU46*'READ THIS FIRST'!$F$3)</f>
        <v>0</v>
      </c>
      <c r="CX71" s="111">
        <f>'WORKING WHOLESALE GRID'!CV46-('WORKING WHOLESALE GRID'!CV46*'READ THIS FIRST'!$F$3)</f>
        <v>0</v>
      </c>
      <c r="CY71" s="111">
        <f>'WORKING WHOLESALE GRID'!CW46-('WORKING WHOLESALE GRID'!CW46*'READ THIS FIRST'!$F$3)</f>
        <v>0</v>
      </c>
      <c r="CZ71" s="111">
        <f>'WORKING WHOLESALE GRID'!CX46-('WORKING WHOLESALE GRID'!CX46*'READ THIS FIRST'!$F$3)</f>
        <v>0</v>
      </c>
      <c r="DA71" s="111">
        <f>'WORKING WHOLESALE GRID'!CY46-('WORKING WHOLESALE GRID'!CY46*'READ THIS FIRST'!$F$3)</f>
        <v>0</v>
      </c>
      <c r="DB71" s="111">
        <f>'WORKING WHOLESALE GRID'!CZ46-('WORKING WHOLESALE GRID'!CZ46*'READ THIS FIRST'!$F$3)</f>
        <v>0</v>
      </c>
      <c r="DC71" s="111">
        <f>'WORKING WHOLESALE GRID'!DA46-('WORKING WHOLESALE GRID'!DA46*'READ THIS FIRST'!$F$3)</f>
        <v>0</v>
      </c>
      <c r="DD71" s="111">
        <f>'WORKING WHOLESALE GRID'!DB46-('WORKING WHOLESALE GRID'!DB46*'READ THIS FIRST'!$F$3)</f>
        <v>0</v>
      </c>
      <c r="DE71" s="111">
        <f>'WORKING WHOLESALE GRID'!DC46-('WORKING WHOLESALE GRID'!DC46*'READ THIS FIRST'!$F$3)</f>
        <v>0</v>
      </c>
      <c r="DF71" s="111">
        <f>'WORKING WHOLESALE GRID'!DD46-('WORKING WHOLESALE GRID'!DD46*'READ THIS FIRST'!$F$3)</f>
        <v>0</v>
      </c>
      <c r="DG71" s="111">
        <f>'WORKING WHOLESALE GRID'!DE46-('WORKING WHOLESALE GRID'!DE46*'READ THIS FIRST'!$F$3)</f>
        <v>0</v>
      </c>
      <c r="DH71" s="111">
        <f>'WORKING WHOLESALE GRID'!DF46-('WORKING WHOLESALE GRID'!DF46*'READ THIS FIRST'!$F$3)</f>
        <v>0</v>
      </c>
      <c r="DI71" s="111">
        <f>'WORKING WHOLESALE GRID'!DG46-('WORKING WHOLESALE GRID'!DG46*'READ THIS FIRST'!$F$3)</f>
        <v>0</v>
      </c>
      <c r="DJ71" s="111">
        <f>'WORKING WHOLESALE GRID'!DH46-('WORKING WHOLESALE GRID'!DH46*'READ THIS FIRST'!$F$3)</f>
        <v>0</v>
      </c>
      <c r="DK71" s="111">
        <f>'WORKING WHOLESALE GRID'!DI46-('WORKING WHOLESALE GRID'!DI46*'READ THIS FIRST'!$F$3)</f>
        <v>0</v>
      </c>
      <c r="DL71" s="111">
        <f>'WORKING WHOLESALE GRID'!DJ46-('WORKING WHOLESALE GRID'!DJ46*'READ THIS FIRST'!$F$3)</f>
        <v>0</v>
      </c>
      <c r="DM71" s="111">
        <f>'WORKING WHOLESALE GRID'!DK46-('WORKING WHOLESALE GRID'!DK46*'READ THIS FIRST'!$F$3)</f>
        <v>0</v>
      </c>
      <c r="DN71" s="111">
        <f>'WORKING WHOLESALE GRID'!DL46-('WORKING WHOLESALE GRID'!DL46*'READ THIS FIRST'!$F$3)</f>
        <v>0</v>
      </c>
      <c r="DO71" s="111">
        <f>'WORKING WHOLESALE GRID'!DM46-('WORKING WHOLESALE GRID'!DM46*'READ THIS FIRST'!$F$3)</f>
        <v>0</v>
      </c>
      <c r="DP71" s="111">
        <f>'WORKING WHOLESALE GRID'!DN46-('WORKING WHOLESALE GRID'!DN46*'READ THIS FIRST'!$F$3)</f>
        <v>0</v>
      </c>
      <c r="DQ71" s="111">
        <f>'WORKING WHOLESALE GRID'!DO46-('WORKING WHOLESALE GRID'!DO46*'READ THIS FIRST'!$F$3)</f>
        <v>0</v>
      </c>
      <c r="DR71" s="111">
        <f>'WORKING WHOLESALE GRID'!DP46-('WORKING WHOLESALE GRID'!DP46*'READ THIS FIRST'!$F$3)</f>
        <v>0</v>
      </c>
      <c r="DS71" s="111">
        <f>'WORKING WHOLESALE GRID'!DQ46-('WORKING WHOLESALE GRID'!DQ46*'READ THIS FIRST'!$F$3)</f>
        <v>0</v>
      </c>
      <c r="DT71" s="111">
        <f>'WORKING WHOLESALE GRID'!DR46-('WORKING WHOLESALE GRID'!DR46*'READ THIS FIRST'!$F$3)</f>
        <v>0</v>
      </c>
      <c r="DU71" s="111">
        <f>'WORKING WHOLESALE GRID'!DS46-('WORKING WHOLESALE GRID'!DS46*'READ THIS FIRST'!$F$3)</f>
        <v>0</v>
      </c>
      <c r="DV71" s="111">
        <f>'WORKING WHOLESALE GRID'!DT46-('WORKING WHOLESALE GRID'!DT46*'READ THIS FIRST'!$F$3)</f>
        <v>0</v>
      </c>
      <c r="DW71" s="111">
        <f>'WORKING WHOLESALE GRID'!DU46-('WORKING WHOLESALE GRID'!DU46*'READ THIS FIRST'!$F$3)</f>
        <v>0</v>
      </c>
      <c r="DX71" s="111">
        <f>'WORKING WHOLESALE GRID'!DV46-('WORKING WHOLESALE GRID'!DV46*'READ THIS FIRST'!$F$3)</f>
        <v>0</v>
      </c>
      <c r="DY71" s="111">
        <f>'WORKING WHOLESALE GRID'!DW46-('WORKING WHOLESALE GRID'!DW46*'READ THIS FIRST'!$F$3)</f>
        <v>0</v>
      </c>
      <c r="DZ71" s="111">
        <f>'WORKING WHOLESALE GRID'!DX46-('WORKING WHOLESALE GRID'!DX46*'READ THIS FIRST'!$F$3)</f>
        <v>0</v>
      </c>
      <c r="EA71" s="111">
        <f>'WORKING WHOLESALE GRID'!DY46-('WORKING WHOLESALE GRID'!DY46*'READ THIS FIRST'!$F$3)</f>
        <v>0</v>
      </c>
      <c r="EB71" s="111">
        <f>'WORKING WHOLESALE GRID'!DZ46-('WORKING WHOLESALE GRID'!DZ46*'READ THIS FIRST'!$F$3)</f>
        <v>0</v>
      </c>
      <c r="EC71" s="111">
        <f>'WORKING WHOLESALE GRID'!EA46-('WORKING WHOLESALE GRID'!EA46*'READ THIS FIRST'!$F$3)</f>
        <v>0</v>
      </c>
      <c r="ED71" s="111">
        <f>'WORKING WHOLESALE GRID'!EB46-('WORKING WHOLESALE GRID'!EB46*'READ THIS FIRST'!$F$3)</f>
        <v>0</v>
      </c>
      <c r="EE71" s="111">
        <f>'WORKING WHOLESALE GRID'!EC46-('WORKING WHOLESALE GRID'!EC46*'READ THIS FIRST'!$F$3)</f>
        <v>0</v>
      </c>
      <c r="EF71" s="111">
        <f>'WORKING WHOLESALE GRID'!ED46-('WORKING WHOLESALE GRID'!ED46*'READ THIS FIRST'!$F$3)</f>
        <v>0</v>
      </c>
      <c r="EG71" s="111">
        <f>'WORKING WHOLESALE GRID'!EE46-('WORKING WHOLESALE GRID'!EE46*'READ THIS FIRST'!$F$3)</f>
        <v>0</v>
      </c>
      <c r="EH71" s="111">
        <f>'WORKING WHOLESALE GRID'!EF46-('WORKING WHOLESALE GRID'!EF46*'READ THIS FIRST'!$F$3)</f>
        <v>0</v>
      </c>
      <c r="EI71" s="111">
        <f>'WORKING WHOLESALE GRID'!EG46-('WORKING WHOLESALE GRID'!EG46*'READ THIS FIRST'!$F$3)</f>
        <v>0</v>
      </c>
      <c r="EJ71" s="111">
        <f>'WORKING WHOLESALE GRID'!EH46-('WORKING WHOLESALE GRID'!EH46*'READ THIS FIRST'!$F$3)</f>
        <v>0</v>
      </c>
      <c r="EK71" s="111">
        <f>'WORKING WHOLESALE GRID'!EI46-('WORKING WHOLESALE GRID'!EI46*'READ THIS FIRST'!$F$3)</f>
        <v>0</v>
      </c>
      <c r="EL71" s="111">
        <f>'WORKING WHOLESALE GRID'!EJ46-('WORKING WHOLESALE GRID'!EJ46*'READ THIS FIRST'!$F$3)</f>
        <v>0</v>
      </c>
      <c r="EM71" s="111">
        <f>'WORKING WHOLESALE GRID'!EK46-('WORKING WHOLESALE GRID'!EK46*'READ THIS FIRST'!$F$3)</f>
        <v>0</v>
      </c>
      <c r="EN71" s="111">
        <f>'WORKING WHOLESALE GRID'!EL46-('WORKING WHOLESALE GRID'!EL46*'READ THIS FIRST'!$F$3)</f>
        <v>0</v>
      </c>
      <c r="EO71" s="111">
        <f>'WORKING WHOLESALE GRID'!EM46-('WORKING WHOLESALE GRID'!EM46*'READ THIS FIRST'!$F$3)</f>
        <v>0</v>
      </c>
      <c r="EP71" s="111">
        <f>'WORKING WHOLESALE GRID'!EN46-('WORKING WHOLESALE GRID'!EN46*'READ THIS FIRST'!$F$3)</f>
        <v>0</v>
      </c>
      <c r="EQ71" s="111">
        <f>'WORKING WHOLESALE GRID'!EO46-('WORKING WHOLESALE GRID'!EO46*'READ THIS FIRST'!$F$3)</f>
        <v>0</v>
      </c>
      <c r="ER71" s="111">
        <f>'WORKING WHOLESALE GRID'!EP46-('WORKING WHOLESALE GRID'!EP46*'READ THIS FIRST'!$F$3)</f>
        <v>0</v>
      </c>
      <c r="ES71" s="111">
        <f>'WORKING WHOLESALE GRID'!EQ46-('WORKING WHOLESALE GRID'!EQ46*'READ THIS FIRST'!$F$3)</f>
        <v>0</v>
      </c>
      <c r="ET71" s="111">
        <f>'WORKING WHOLESALE GRID'!ER46-('WORKING WHOLESALE GRID'!ER46*'READ THIS FIRST'!$F$3)</f>
        <v>0</v>
      </c>
      <c r="EU71" s="111">
        <f>'WORKING WHOLESALE GRID'!ES46-('WORKING WHOLESALE GRID'!ES46*'READ THIS FIRST'!$F$3)</f>
        <v>0</v>
      </c>
      <c r="EV71" s="111">
        <f>'WORKING WHOLESALE GRID'!ET46-('WORKING WHOLESALE GRID'!ET46*'READ THIS FIRST'!$F$3)</f>
        <v>0</v>
      </c>
    </row>
    <row r="72" spans="2:153" hidden="1" x14ac:dyDescent="0.35">
      <c r="C72" s="26"/>
    </row>
    <row r="73" spans="2:153" hidden="1" x14ac:dyDescent="0.35">
      <c r="B73" s="65" t="s">
        <v>790</v>
      </c>
      <c r="C73" s="104"/>
      <c r="D73" s="65"/>
      <c r="E73" s="112" t="s">
        <v>786</v>
      </c>
      <c r="F73" s="112"/>
    </row>
    <row r="74" spans="2:153" hidden="1" x14ac:dyDescent="0.35">
      <c r="B74" t="s">
        <v>776</v>
      </c>
      <c r="C74" s="26"/>
      <c r="D74" t="s">
        <v>779</v>
      </c>
      <c r="F74" t="s">
        <v>826</v>
      </c>
    </row>
    <row r="75" spans="2:153" hidden="1" x14ac:dyDescent="0.35">
      <c r="B75" s="65"/>
      <c r="C75" s="26">
        <v>0</v>
      </c>
      <c r="D75" t="s">
        <v>379</v>
      </c>
      <c r="E75">
        <v>0</v>
      </c>
      <c r="F75" t="s">
        <v>379</v>
      </c>
      <c r="G75">
        <v>0</v>
      </c>
      <c r="I75" s="98" t="s">
        <v>72</v>
      </c>
      <c r="J75">
        <f>'WORKING WHOLESALE GRID'!I51-('WORKING WHOLESALE GRID'!I51*'READ THIS FIRST'!$F$3)</f>
        <v>0</v>
      </c>
    </row>
    <row r="76" spans="2:153" hidden="1" x14ac:dyDescent="0.35">
      <c r="B76" t="s">
        <v>379</v>
      </c>
      <c r="C76" s="26">
        <v>0</v>
      </c>
      <c r="D76" t="s">
        <v>365</v>
      </c>
      <c r="E76">
        <v>0</v>
      </c>
      <c r="F76" t="s">
        <v>380</v>
      </c>
      <c r="G76">
        <v>0.25</v>
      </c>
      <c r="I76" s="98" t="s">
        <v>771</v>
      </c>
      <c r="J76">
        <f>'WORKING WHOLESALE GRID'!I52-('WORKING WHOLESALE GRID'!I52*'READ THIS FIRST'!$F$3)</f>
        <v>5</v>
      </c>
    </row>
    <row r="77" spans="2:153" hidden="1" x14ac:dyDescent="0.35">
      <c r="B77" t="s">
        <v>824</v>
      </c>
      <c r="C77" s="26">
        <f>'WORKING WHOLESALE GRID'!B52-'WORKING WHOLESALE GRID'!B52*'READ THIS FIRST'!$F$3</f>
        <v>1.4300000000000002</v>
      </c>
      <c r="D77" t="s">
        <v>780</v>
      </c>
      <c r="E77" s="3">
        <f>'WORKING WHOLESALE GRID'!D52</f>
        <v>1.5329444000000008</v>
      </c>
      <c r="I77" s="98" t="s">
        <v>832</v>
      </c>
      <c r="J77">
        <f>'WORKING WHOLESALE GRID'!I53-('WORKING WHOLESALE GRID'!I53*'READ THIS FIRST'!$F$3)</f>
        <v>6</v>
      </c>
    </row>
    <row r="78" spans="2:153" hidden="1" x14ac:dyDescent="0.35">
      <c r="B78" t="s">
        <v>825</v>
      </c>
      <c r="C78" s="26">
        <f>'WORKING WHOLESALE GRID'!B53-'WORKING WHOLESALE GRID'!B53*'READ THIS FIRST'!$F$3</f>
        <v>2.6</v>
      </c>
      <c r="D78" t="s">
        <v>399</v>
      </c>
      <c r="E78" s="3">
        <f>'WORKING WHOLESALE GRID'!D53</f>
        <v>1.8034640000000008</v>
      </c>
      <c r="I78" s="99" t="s">
        <v>772</v>
      </c>
      <c r="J78">
        <f>'WORKING WHOLESALE GRID'!I54-('WORKING WHOLESALE GRID'!I54*'READ THIS FIRST'!$F$3)</f>
        <v>5</v>
      </c>
    </row>
    <row r="79" spans="2:153" hidden="1" x14ac:dyDescent="0.35">
      <c r="B79" t="s">
        <v>778</v>
      </c>
      <c r="C79" s="26">
        <f>'WORKING WHOLESALE GRID'!B54-'WORKING WHOLESALE GRID'!B54*'READ THIS FIRST'!$F$3</f>
        <v>1.8525</v>
      </c>
      <c r="I79" s="100" t="s">
        <v>833</v>
      </c>
      <c r="J79">
        <f>'WORKING WHOLESALE GRID'!I55-('WORKING WHOLESALE GRID'!I55*'READ THIS FIRST'!$F$3)</f>
        <v>6</v>
      </c>
    </row>
    <row r="80" spans="2:153" hidden="1" x14ac:dyDescent="0.35">
      <c r="C80" s="26"/>
      <c r="E80" t="s">
        <v>91</v>
      </c>
      <c r="I80" s="99" t="s">
        <v>770</v>
      </c>
      <c r="J80">
        <f>'WORKING WHOLESALE GRID'!I56-('WORKING WHOLESALE GRID'!I56*'READ THIS FIRST'!$F$3)</f>
        <v>6</v>
      </c>
    </row>
    <row r="81" spans="2:31" hidden="1" x14ac:dyDescent="0.35">
      <c r="C81" s="26"/>
      <c r="I81" s="100" t="s">
        <v>773</v>
      </c>
      <c r="J81">
        <f>'WORKING WHOLESALE GRID'!I57-('WORKING WHOLESALE GRID'!I57*'READ THIS FIRST'!$F$3)</f>
        <v>9</v>
      </c>
    </row>
    <row r="82" spans="2:31" hidden="1" x14ac:dyDescent="0.35">
      <c r="C82" s="26"/>
      <c r="I82" s="100" t="s">
        <v>834</v>
      </c>
      <c r="J82">
        <f>'WORKING WHOLESALE GRID'!I58-('WORKING WHOLESALE GRID'!I58*'READ THIS FIRST'!$F$3)</f>
        <v>10</v>
      </c>
    </row>
    <row r="83" spans="2:31" hidden="1" x14ac:dyDescent="0.35">
      <c r="C83" s="122"/>
      <c r="I83" s="100" t="s">
        <v>835</v>
      </c>
      <c r="J83">
        <f>'WORKING WHOLESALE GRID'!I59-('WORKING WHOLESALE GRID'!I59*'READ THIS FIRST'!$F$3)</f>
        <v>13</v>
      </c>
    </row>
    <row r="84" spans="2:31" hidden="1" x14ac:dyDescent="0.35">
      <c r="C84" s="122"/>
      <c r="I84" s="100"/>
    </row>
    <row r="85" spans="2:31" hidden="1" x14ac:dyDescent="0.35"/>
    <row r="86" spans="2:31" ht="11.15" customHeight="1" x14ac:dyDescent="0.35">
      <c r="B86" s="153"/>
      <c r="C86" s="153"/>
      <c r="D86" s="153"/>
      <c r="E86" s="153"/>
      <c r="F86" s="153"/>
      <c r="G86" s="153"/>
      <c r="H86" s="153"/>
      <c r="I86" s="153"/>
      <c r="J86" s="153"/>
      <c r="K86" s="153"/>
      <c r="L86" s="153"/>
      <c r="M86" s="153"/>
      <c r="N86" s="153"/>
      <c r="O86" s="153"/>
      <c r="P86" s="153"/>
      <c r="Q86" s="153"/>
      <c r="R86" s="153"/>
      <c r="S86" s="153"/>
      <c r="T86" s="153"/>
      <c r="U86" s="153"/>
    </row>
    <row r="87" spans="2:31" ht="11.15" customHeight="1" x14ac:dyDescent="0.35"/>
    <row r="88" spans="2:31" ht="28.5" customHeight="1" x14ac:dyDescent="0.35">
      <c r="L88" s="183"/>
      <c r="M88" s="183"/>
      <c r="N88" s="183"/>
      <c r="O88" s="183"/>
      <c r="P88" s="183"/>
      <c r="Q88" s="183"/>
      <c r="R88" s="183"/>
      <c r="S88" s="183"/>
      <c r="T88" s="183"/>
      <c r="U88" s="183"/>
      <c r="V88" s="183"/>
      <c r="W88" s="183"/>
      <c r="X88" s="183"/>
      <c r="Y88" s="183"/>
      <c r="Z88" s="183"/>
      <c r="AA88" s="183"/>
      <c r="AB88" s="183"/>
      <c r="AC88" s="183"/>
      <c r="AD88" s="183"/>
      <c r="AE88" s="183"/>
    </row>
    <row r="89" spans="2:31" ht="15.5" x14ac:dyDescent="0.35">
      <c r="D89" s="411"/>
    </row>
    <row r="90" spans="2:31" ht="15.5" x14ac:dyDescent="0.35">
      <c r="D90" s="411"/>
    </row>
    <row r="91" spans="2:31" ht="15.5" x14ac:dyDescent="0.35">
      <c r="D91" s="411"/>
    </row>
    <row r="92" spans="2:31" ht="15.5" x14ac:dyDescent="0.35">
      <c r="D92" s="411"/>
    </row>
    <row r="93" spans="2:31" x14ac:dyDescent="0.35">
      <c r="D93" s="202"/>
    </row>
  </sheetData>
  <sheetProtection algorithmName="SHA-512" hashValue="BCo3gSeL9kREopFalPnUXqbzUQvaEgRVxjty4vriZIT/ZmiTmMlT+oYhZbsH8bzNEDqt9fHuB4yNC+XTh8b3IQ==" saltValue="0INsTagT9HnxtONcxtg7vA==" spinCount="100000" sheet="1" objects="1" scenarios="1" selectLockedCells="1"/>
  <mergeCells count="34">
    <mergeCell ref="B38:B47"/>
    <mergeCell ref="C12:E12"/>
    <mergeCell ref="C13:E13"/>
    <mergeCell ref="C14:E14"/>
    <mergeCell ref="D17:E17"/>
    <mergeCell ref="B24:M24"/>
    <mergeCell ref="B15:B17"/>
    <mergeCell ref="C15:C17"/>
    <mergeCell ref="B26:B33"/>
    <mergeCell ref="B23:E23"/>
    <mergeCell ref="B22:E22"/>
    <mergeCell ref="C32:S33"/>
    <mergeCell ref="N22:U24"/>
    <mergeCell ref="C26:S26"/>
    <mergeCell ref="C27:S27"/>
    <mergeCell ref="R6:S17"/>
    <mergeCell ref="B1:E1"/>
    <mergeCell ref="G1:I1"/>
    <mergeCell ref="C8:E8"/>
    <mergeCell ref="C9:E9"/>
    <mergeCell ref="B6:B9"/>
    <mergeCell ref="B5:M5"/>
    <mergeCell ref="C7:E7"/>
    <mergeCell ref="B2:Q2"/>
    <mergeCell ref="B3:Q3"/>
    <mergeCell ref="N6:O17"/>
    <mergeCell ref="P6:Q17"/>
    <mergeCell ref="T6:U17"/>
    <mergeCell ref="L6:M17"/>
    <mergeCell ref="C6:D6"/>
    <mergeCell ref="C10:E10"/>
    <mergeCell ref="C11:E11"/>
    <mergeCell ref="D15:E15"/>
    <mergeCell ref="D16:E16"/>
  </mergeCells>
  <phoneticPr fontId="21" type="noConversion"/>
  <dataValidations count="9">
    <dataValidation type="list" allowBlank="1" showInputMessage="1" showErrorMessage="1" sqref="C29:C31" xr:uid="{064D7E0B-EFC7-41CB-AE25-17C730F6FC14}">
      <formula1>$D$51:$CX$51</formula1>
    </dataValidation>
    <dataValidation type="list" allowBlank="1" showInputMessage="1" showErrorMessage="1" sqref="M38:M41" xr:uid="{5435A5F6-7228-41BD-BB7D-BF87A61B26F0}">
      <formula1>#REF!</formula1>
    </dataValidation>
    <dataValidation type="list" allowBlank="1" showInputMessage="1" showErrorMessage="1" sqref="C12:C14" xr:uid="{35D0FD4D-F323-42C5-B32E-A6A0B9ADC160}">
      <formula1>$C$39:$C$47</formula1>
    </dataValidation>
    <dataValidation type="list" allowBlank="1" showInputMessage="1" showErrorMessage="1" sqref="K8" xr:uid="{5FE13AE5-D694-4E4E-8B86-49D02300A608}">
      <formula1>NAMESANDNUMBERS</formula1>
    </dataValidation>
    <dataValidation type="list" allowBlank="1" showInputMessage="1" showErrorMessage="1" sqref="F9:J9" xr:uid="{7C06BB79-4774-4823-BFC6-1700429457C2}">
      <formula1>DIGITISINGOPTIONS</formula1>
    </dataValidation>
    <dataValidation type="list" allowBlank="1" showInputMessage="1" showErrorMessage="1" sqref="F15:K15" xr:uid="{383CB87C-5C3A-4D50-9138-325CB180C998}">
      <formula1>CAPSOPTIONS</formula1>
    </dataValidation>
    <dataValidation type="list" allowBlank="1" showInputMessage="1" showErrorMessage="1" sqref="F16:K16" xr:uid="{E5FB1B3F-0F41-4A26-B2A4-E3AA00DE6C16}">
      <formula1>SPECIALTHREADOPTIONS</formula1>
    </dataValidation>
    <dataValidation type="list" allowBlank="1" showInputMessage="1" showErrorMessage="1" sqref="F8:J8" xr:uid="{97E717D0-3343-40B8-BC6C-79D5990C2B30}">
      <formula1>STITCHCOUNT</formula1>
    </dataValidation>
    <dataValidation type="list" allowBlank="1" showInputMessage="1" showErrorMessage="1" sqref="F17:K17" xr:uid="{2E5F7A18-0DB7-4EED-8AB3-8F53BC3BADA9}">
      <formula1>$F$75:$F$76</formula1>
    </dataValidation>
  </dataValidations>
  <pageMargins left="0.7" right="0.7" top="0.75" bottom="0.75" header="0.3" footer="0.3"/>
  <pageSetup paperSize="9" orientation="landscape" horizontalDpi="360" verticalDpi="36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57B2C-6732-48C8-B5AC-DB135F1B1051}">
  <sheetPr>
    <tabColor theme="7" tint="0.39997558519241921"/>
  </sheetPr>
  <dimension ref="B1:AW53"/>
  <sheetViews>
    <sheetView showGridLines="0" showRowColHeaders="0" workbookViewId="0">
      <selection activeCell="C7" sqref="C7:E7"/>
    </sheetView>
  </sheetViews>
  <sheetFormatPr defaultColWidth="9.1796875" defaultRowHeight="14.5" x14ac:dyDescent="0.35"/>
  <cols>
    <col min="3" max="3" width="14.453125" customWidth="1"/>
    <col min="4" max="19" width="12" customWidth="1"/>
  </cols>
  <sheetData>
    <row r="1" spans="2:31" x14ac:dyDescent="0.35">
      <c r="B1" s="808" t="s">
        <v>843</v>
      </c>
      <c r="C1" s="808"/>
      <c r="D1" s="808"/>
      <c r="E1" s="808"/>
      <c r="F1" s="808"/>
      <c r="G1" s="808"/>
      <c r="H1" s="808"/>
      <c r="I1" s="808"/>
      <c r="J1" s="808"/>
      <c r="K1" s="808"/>
      <c r="L1" s="808"/>
      <c r="M1" s="808"/>
      <c r="N1" s="808"/>
      <c r="O1" s="808"/>
      <c r="P1" s="248"/>
      <c r="Q1" s="248"/>
      <c r="R1" s="248"/>
      <c r="S1" s="248"/>
      <c r="T1" s="248"/>
      <c r="U1" s="248"/>
    </row>
    <row r="2" spans="2:31" x14ac:dyDescent="0.35">
      <c r="B2" s="809" t="s">
        <v>1122</v>
      </c>
      <c r="C2" s="809"/>
      <c r="D2" s="809"/>
      <c r="E2" s="809"/>
      <c r="F2" s="809"/>
      <c r="G2" s="809"/>
      <c r="H2" s="809"/>
      <c r="I2" s="809"/>
      <c r="J2" s="809"/>
      <c r="K2" s="809"/>
      <c r="L2" s="809"/>
      <c r="M2" s="809"/>
      <c r="N2" s="809"/>
      <c r="O2" s="809"/>
      <c r="P2" s="248"/>
      <c r="Q2" s="248"/>
      <c r="R2" s="248"/>
      <c r="S2" s="248"/>
      <c r="T2" s="248"/>
      <c r="U2" s="248"/>
    </row>
    <row r="3" spans="2:31" ht="7.5" customHeight="1" thickBot="1" x14ac:dyDescent="0.4"/>
    <row r="4" spans="2:31" s="145" customFormat="1" ht="27.75" customHeight="1" x14ac:dyDescent="0.35">
      <c r="B4" s="817" t="s">
        <v>996</v>
      </c>
      <c r="C4" s="818"/>
      <c r="D4" s="818"/>
      <c r="E4" s="818"/>
      <c r="F4" s="818"/>
      <c r="G4" s="818"/>
      <c r="H4" s="818"/>
      <c r="I4" s="818"/>
      <c r="J4" s="818"/>
      <c r="K4" s="819"/>
      <c r="L4" s="796"/>
      <c r="M4" s="796"/>
      <c r="N4" s="796"/>
      <c r="O4" s="796"/>
      <c r="P4" s="796"/>
      <c r="Q4" s="796"/>
      <c r="R4" s="796"/>
      <c r="S4" s="796"/>
      <c r="T4" s="410"/>
      <c r="U4" s="410"/>
      <c r="V4" s="410"/>
    </row>
    <row r="5" spans="2:31" ht="27" customHeight="1" x14ac:dyDescent="0.35">
      <c r="B5" s="441"/>
      <c r="C5" s="820" t="s">
        <v>702</v>
      </c>
      <c r="D5" s="821"/>
      <c r="E5" s="256">
        <v>25</v>
      </c>
      <c r="F5" s="442" t="s">
        <v>370</v>
      </c>
      <c r="G5" s="442" t="s">
        <v>371</v>
      </c>
      <c r="H5" s="442" t="s">
        <v>372</v>
      </c>
      <c r="I5" s="442" t="s">
        <v>373</v>
      </c>
      <c r="J5" s="442" t="s">
        <v>374</v>
      </c>
      <c r="K5" s="443" t="s">
        <v>375</v>
      </c>
      <c r="L5" s="796"/>
      <c r="M5" s="796"/>
      <c r="N5" s="796"/>
      <c r="O5" s="796"/>
      <c r="P5" s="796"/>
      <c r="Q5" s="796"/>
      <c r="R5" s="796"/>
      <c r="S5" s="796"/>
      <c r="T5" s="410"/>
      <c r="U5" s="410"/>
      <c r="V5" s="410"/>
    </row>
    <row r="6" spans="2:31" ht="33.65" customHeight="1" x14ac:dyDescent="0.35">
      <c r="B6" s="444"/>
      <c r="C6" s="810" t="s">
        <v>999</v>
      </c>
      <c r="D6" s="811"/>
      <c r="E6" s="812"/>
      <c r="F6" s="252" t="s">
        <v>1000</v>
      </c>
      <c r="G6" s="252" t="s">
        <v>500</v>
      </c>
      <c r="H6" s="252" t="s">
        <v>1000</v>
      </c>
      <c r="I6" s="252" t="s">
        <v>500</v>
      </c>
      <c r="J6" s="252" t="s">
        <v>1000</v>
      </c>
      <c r="K6" s="326" t="s">
        <v>1000</v>
      </c>
      <c r="L6" s="816" t="s">
        <v>997</v>
      </c>
      <c r="M6" s="816"/>
      <c r="N6" s="816"/>
      <c r="O6" s="816"/>
      <c r="P6" s="816"/>
      <c r="Q6" s="816"/>
      <c r="R6" s="816"/>
      <c r="S6" s="816"/>
    </row>
    <row r="7" spans="2:31" ht="26.25" customHeight="1" x14ac:dyDescent="0.35">
      <c r="B7" s="444"/>
      <c r="C7" s="810" t="s">
        <v>1001</v>
      </c>
      <c r="D7" s="811"/>
      <c r="E7" s="812"/>
      <c r="F7" s="253" t="s">
        <v>1002</v>
      </c>
      <c r="G7" s="253" t="s">
        <v>1002</v>
      </c>
      <c r="H7" s="253" t="s">
        <v>1002</v>
      </c>
      <c r="I7" s="253" t="s">
        <v>1002</v>
      </c>
      <c r="J7" s="253" t="s">
        <v>72</v>
      </c>
      <c r="K7" s="327" t="s">
        <v>72</v>
      </c>
      <c r="L7" s="796"/>
      <c r="M7" s="796"/>
      <c r="N7" s="796"/>
      <c r="O7" s="796"/>
      <c r="P7" s="796"/>
      <c r="Q7" s="796"/>
      <c r="R7" s="796"/>
      <c r="S7" s="796"/>
    </row>
    <row r="8" spans="2:31" ht="23.25" customHeight="1" x14ac:dyDescent="0.35">
      <c r="B8" s="444"/>
      <c r="C8" s="810" t="s">
        <v>1158</v>
      </c>
      <c r="D8" s="811"/>
      <c r="E8" s="812"/>
      <c r="F8" s="253" t="s">
        <v>1115</v>
      </c>
      <c r="G8" s="253" t="s">
        <v>1115</v>
      </c>
      <c r="H8" s="253" t="s">
        <v>1116</v>
      </c>
      <c r="I8" s="253" t="s">
        <v>1116</v>
      </c>
      <c r="J8" s="253" t="s">
        <v>1115</v>
      </c>
      <c r="K8" s="327" t="s">
        <v>1115</v>
      </c>
      <c r="L8" s="816" t="s">
        <v>1125</v>
      </c>
      <c r="M8" s="816"/>
      <c r="N8" s="816"/>
      <c r="O8" s="816"/>
      <c r="P8" s="816"/>
      <c r="Q8" s="816"/>
      <c r="R8" s="816"/>
      <c r="S8" s="816"/>
    </row>
    <row r="9" spans="2:31" ht="23.25" hidden="1" customHeight="1" x14ac:dyDescent="0.35">
      <c r="B9" s="445" t="s">
        <v>785</v>
      </c>
      <c r="C9" s="813" t="s">
        <v>1119</v>
      </c>
      <c r="D9" s="814"/>
      <c r="E9" s="815"/>
      <c r="F9" s="446">
        <f t="shared" ref="F9:K9" si="0">INDEX(LASEREXTRAGLOSS,MATCH(F$8,LASERGLOSS,0),MATCH(F$7,LASERSIZE,0))</f>
        <v>0.46150000000000002</v>
      </c>
      <c r="G9" s="446">
        <f t="shared" si="0"/>
        <v>0.46150000000000002</v>
      </c>
      <c r="H9" s="446">
        <f t="shared" si="0"/>
        <v>0</v>
      </c>
      <c r="I9" s="446">
        <f t="shared" si="0"/>
        <v>0</v>
      </c>
      <c r="J9" s="446">
        <f t="shared" si="0"/>
        <v>0</v>
      </c>
      <c r="K9" s="447">
        <f t="shared" si="0"/>
        <v>0</v>
      </c>
      <c r="L9" s="816"/>
      <c r="M9" s="816"/>
      <c r="N9" s="816"/>
      <c r="O9" s="816"/>
      <c r="P9" s="816"/>
      <c r="Q9" s="816"/>
      <c r="R9" s="816"/>
      <c r="S9" s="816"/>
    </row>
    <row r="10" spans="2:31" ht="23.25" hidden="1" customHeight="1" x14ac:dyDescent="0.35">
      <c r="B10" s="445" t="s">
        <v>785</v>
      </c>
      <c r="C10" s="828" t="s">
        <v>1118</v>
      </c>
      <c r="D10" s="829"/>
      <c r="E10" s="830"/>
      <c r="F10" s="243">
        <f t="shared" ref="F10:K10" si="1">F9*$E$5</f>
        <v>11.537500000000001</v>
      </c>
      <c r="G10" s="243">
        <f t="shared" si="1"/>
        <v>11.537500000000001</v>
      </c>
      <c r="H10" s="243">
        <f t="shared" si="1"/>
        <v>0</v>
      </c>
      <c r="I10" s="243">
        <f t="shared" si="1"/>
        <v>0</v>
      </c>
      <c r="J10" s="243">
        <f t="shared" si="1"/>
        <v>0</v>
      </c>
      <c r="K10" s="328">
        <f t="shared" si="1"/>
        <v>0</v>
      </c>
      <c r="L10" s="816"/>
      <c r="M10" s="816"/>
      <c r="N10" s="816"/>
      <c r="O10" s="816"/>
      <c r="P10" s="816"/>
      <c r="Q10" s="816"/>
      <c r="R10" s="816"/>
      <c r="S10" s="816"/>
    </row>
    <row r="11" spans="2:31" ht="23.25" hidden="1" customHeight="1" x14ac:dyDescent="0.35">
      <c r="B11" s="445" t="s">
        <v>785</v>
      </c>
      <c r="C11" s="448"/>
      <c r="D11" s="449"/>
      <c r="E11" s="450" t="s">
        <v>1120</v>
      </c>
      <c r="F11" s="243">
        <f t="shared" ref="F11:K11" si="2">INDEX(LASEREXTRA,MATCH(F6,LASERSETUP,0),MATCH(F7,LASERSIZE,0))</f>
        <v>13.929500000000001</v>
      </c>
      <c r="G11" s="243">
        <f t="shared" si="2"/>
        <v>0</v>
      </c>
      <c r="H11" s="243">
        <f t="shared" si="2"/>
        <v>13.929500000000001</v>
      </c>
      <c r="I11" s="243">
        <f t="shared" si="2"/>
        <v>0</v>
      </c>
      <c r="J11" s="243">
        <f t="shared" si="2"/>
        <v>0</v>
      </c>
      <c r="K11" s="328">
        <f t="shared" si="2"/>
        <v>0</v>
      </c>
      <c r="L11" s="816"/>
      <c r="M11" s="816"/>
      <c r="N11" s="816"/>
      <c r="O11" s="816"/>
      <c r="P11" s="816"/>
      <c r="Q11" s="816"/>
      <c r="R11" s="816"/>
      <c r="S11" s="816"/>
    </row>
    <row r="12" spans="2:31" ht="23.25" hidden="1" customHeight="1" x14ac:dyDescent="0.35">
      <c r="B12" s="445" t="s">
        <v>785</v>
      </c>
      <c r="C12" s="828" t="s">
        <v>1121</v>
      </c>
      <c r="D12" s="829"/>
      <c r="E12" s="830"/>
      <c r="F12" s="243">
        <f t="shared" ref="F12:K12" si="3">INDEX(LASERCOST,MATCH($E$5,LASERQUANTITY,1),MATCH(F$7,LASERSIZE,0))</f>
        <v>2.6250000000000009</v>
      </c>
      <c r="G12" s="243">
        <f t="shared" si="3"/>
        <v>2.6250000000000009</v>
      </c>
      <c r="H12" s="243">
        <f t="shared" si="3"/>
        <v>2.6250000000000009</v>
      </c>
      <c r="I12" s="243">
        <f t="shared" si="3"/>
        <v>2.6250000000000009</v>
      </c>
      <c r="J12" s="243">
        <f t="shared" si="3"/>
        <v>0</v>
      </c>
      <c r="K12" s="328">
        <f t="shared" si="3"/>
        <v>0</v>
      </c>
      <c r="L12" s="816"/>
      <c r="M12" s="816"/>
      <c r="N12" s="816"/>
      <c r="O12" s="816"/>
      <c r="P12" s="816"/>
      <c r="Q12" s="816"/>
      <c r="R12" s="816"/>
      <c r="S12" s="816"/>
    </row>
    <row r="13" spans="2:31" ht="23.25" customHeight="1" x14ac:dyDescent="0.35">
      <c r="B13" s="444"/>
      <c r="C13" s="810" t="s">
        <v>1123</v>
      </c>
      <c r="D13" s="811"/>
      <c r="E13" s="812"/>
      <c r="F13" s="451">
        <f t="shared" ref="F13:K13" si="4">F12+F9</f>
        <v>3.0865000000000009</v>
      </c>
      <c r="G13" s="451">
        <f t="shared" si="4"/>
        <v>3.0865000000000009</v>
      </c>
      <c r="H13" s="451">
        <f t="shared" si="4"/>
        <v>2.6250000000000009</v>
      </c>
      <c r="I13" s="451">
        <f t="shared" si="4"/>
        <v>2.6250000000000009</v>
      </c>
      <c r="J13" s="451">
        <f t="shared" si="4"/>
        <v>0</v>
      </c>
      <c r="K13" s="452">
        <f t="shared" si="4"/>
        <v>0</v>
      </c>
      <c r="L13" s="816"/>
      <c r="M13" s="816"/>
      <c r="N13" s="816"/>
      <c r="O13" s="816"/>
      <c r="P13" s="816"/>
      <c r="Q13" s="816"/>
      <c r="R13" s="816"/>
      <c r="S13" s="816"/>
    </row>
    <row r="14" spans="2:31" ht="23.25" customHeight="1" x14ac:dyDescent="0.35">
      <c r="B14" s="444"/>
      <c r="C14" s="828" t="s">
        <v>1124</v>
      </c>
      <c r="D14" s="829"/>
      <c r="E14" s="830"/>
      <c r="F14" s="243">
        <f t="shared" ref="F14:K14" si="5">F13+(F$11/$E$5)</f>
        <v>3.6436800000000007</v>
      </c>
      <c r="G14" s="243">
        <f t="shared" si="5"/>
        <v>3.0865000000000009</v>
      </c>
      <c r="H14" s="243">
        <f t="shared" si="5"/>
        <v>3.1821800000000007</v>
      </c>
      <c r="I14" s="243">
        <f t="shared" si="5"/>
        <v>2.6250000000000009</v>
      </c>
      <c r="J14" s="243">
        <f t="shared" si="5"/>
        <v>0</v>
      </c>
      <c r="K14" s="328">
        <f t="shared" si="5"/>
        <v>0</v>
      </c>
      <c r="L14" s="186"/>
      <c r="M14" s="186"/>
    </row>
    <row r="15" spans="2:31" ht="30" customHeight="1" thickBot="1" x14ac:dyDescent="0.4">
      <c r="B15" s="453"/>
      <c r="C15" s="831" t="s">
        <v>1007</v>
      </c>
      <c r="D15" s="832"/>
      <c r="E15" s="833"/>
      <c r="F15" s="329">
        <f t="shared" ref="F15:K15" si="6">F13*$E$5+F11</f>
        <v>91.092000000000027</v>
      </c>
      <c r="G15" s="329">
        <f t="shared" si="6"/>
        <v>77.162500000000023</v>
      </c>
      <c r="H15" s="329">
        <f t="shared" si="6"/>
        <v>79.554500000000033</v>
      </c>
      <c r="I15" s="329">
        <f t="shared" si="6"/>
        <v>65.625000000000028</v>
      </c>
      <c r="J15" s="329">
        <f t="shared" si="6"/>
        <v>0</v>
      </c>
      <c r="K15" s="330">
        <f t="shared" si="6"/>
        <v>0</v>
      </c>
      <c r="M15" s="186"/>
      <c r="N15" s="186"/>
      <c r="O15" s="186"/>
      <c r="P15" s="186"/>
      <c r="Q15" s="186"/>
      <c r="R15" s="186"/>
      <c r="S15" s="186"/>
      <c r="T15" s="186"/>
      <c r="U15" s="186"/>
      <c r="V15" s="186"/>
    </row>
    <row r="16" spans="2:31" ht="18" customHeight="1" x14ac:dyDescent="0.35">
      <c r="B16" s="454"/>
      <c r="L16" s="76"/>
      <c r="M16" s="146"/>
      <c r="N16" s="93"/>
      <c r="O16" s="93"/>
      <c r="P16" s="93"/>
      <c r="Q16" s="93"/>
      <c r="R16" s="93"/>
      <c r="S16" s="93"/>
      <c r="T16" s="93"/>
      <c r="U16" s="93"/>
      <c r="V16" s="455"/>
      <c r="W16" s="455"/>
      <c r="X16" s="455"/>
      <c r="Y16" s="455"/>
      <c r="Z16" s="455"/>
      <c r="AA16" s="455"/>
      <c r="AB16" s="455"/>
      <c r="AC16" s="455"/>
      <c r="AD16" s="455"/>
      <c r="AE16" s="455"/>
    </row>
    <row r="17" spans="2:49" ht="18" customHeight="1" thickBot="1" x14ac:dyDescent="0.4">
      <c r="B17" s="76"/>
      <c r="C17" s="146"/>
      <c r="D17" s="93"/>
      <c r="E17" s="93"/>
      <c r="F17" s="93"/>
      <c r="G17" s="93"/>
      <c r="H17" s="93"/>
      <c r="I17" s="93"/>
      <c r="J17" s="93"/>
      <c r="K17" s="93"/>
      <c r="L17" s="455"/>
      <c r="M17" s="455"/>
      <c r="N17" s="455"/>
      <c r="O17" s="455"/>
      <c r="P17" s="455"/>
      <c r="Q17" s="455"/>
      <c r="R17" s="455"/>
      <c r="S17" s="455"/>
      <c r="T17" s="455"/>
      <c r="U17" s="455"/>
    </row>
    <row r="18" spans="2:49" s="145" customFormat="1" ht="24.75" customHeight="1" x14ac:dyDescent="0.35">
      <c r="B18" s="144"/>
      <c r="C18" s="822" t="s">
        <v>1210</v>
      </c>
      <c r="D18" s="823"/>
      <c r="E18" s="823"/>
      <c r="F18" s="823"/>
      <c r="G18" s="823"/>
      <c r="H18" s="823"/>
      <c r="I18" s="823"/>
      <c r="J18" s="823"/>
      <c r="K18" s="823"/>
      <c r="L18" s="823"/>
      <c r="M18" s="823"/>
      <c r="N18" s="823"/>
      <c r="O18" s="823"/>
      <c r="P18" s="823"/>
      <c r="Q18" s="823"/>
      <c r="R18" s="823"/>
      <c r="S18" s="824"/>
      <c r="T18" s="410"/>
      <c r="U18" s="410"/>
    </row>
    <row r="19" spans="2:49" ht="21" customHeight="1" x14ac:dyDescent="0.35">
      <c r="C19" s="825" t="s">
        <v>998</v>
      </c>
      <c r="D19" s="826"/>
      <c r="E19" s="826"/>
      <c r="F19" s="826"/>
      <c r="G19" s="826"/>
      <c r="H19" s="826"/>
      <c r="I19" s="826"/>
      <c r="J19" s="826"/>
      <c r="K19" s="826"/>
      <c r="L19" s="826"/>
      <c r="M19" s="826"/>
      <c r="N19" s="826"/>
      <c r="O19" s="826"/>
      <c r="P19" s="826"/>
      <c r="Q19" s="826"/>
      <c r="R19" s="826"/>
      <c r="S19" s="827"/>
      <c r="T19" s="410"/>
      <c r="U19" s="410"/>
    </row>
    <row r="20" spans="2:49" ht="24" customHeight="1" x14ac:dyDescent="0.35">
      <c r="C20" s="456" t="s">
        <v>701</v>
      </c>
      <c r="D20" s="254">
        <v>1</v>
      </c>
      <c r="E20" s="254">
        <v>5</v>
      </c>
      <c r="F20" s="254">
        <v>10</v>
      </c>
      <c r="G20" s="254">
        <v>15</v>
      </c>
      <c r="H20" s="254">
        <v>25</v>
      </c>
      <c r="I20" s="254">
        <v>50</v>
      </c>
      <c r="J20" s="254">
        <v>75</v>
      </c>
      <c r="K20" s="254">
        <v>100</v>
      </c>
      <c r="L20" s="254">
        <v>250</v>
      </c>
      <c r="M20" s="254">
        <v>500</v>
      </c>
      <c r="N20" s="254">
        <v>750</v>
      </c>
      <c r="O20" s="254">
        <v>1000</v>
      </c>
      <c r="P20" s="254">
        <v>2500</v>
      </c>
      <c r="Q20" s="254">
        <v>5000</v>
      </c>
      <c r="R20" s="254">
        <v>7500</v>
      </c>
      <c r="S20" s="255">
        <v>10000</v>
      </c>
    </row>
    <row r="21" spans="2:49" ht="24" customHeight="1" x14ac:dyDescent="0.35">
      <c r="C21" s="257" t="s">
        <v>1002</v>
      </c>
      <c r="D21" s="74">
        <f t="shared" ref="D21:S25" si="7">INDEX(LASERCOST,MATCH(D$20,LASERQUANTITY,1),MATCH($C21,LASERSIZE,0))</f>
        <v>5</v>
      </c>
      <c r="E21" s="74">
        <f t="shared" si="7"/>
        <v>3.9874999999999998</v>
      </c>
      <c r="F21" s="74">
        <f t="shared" si="7"/>
        <v>3.3937499999999998</v>
      </c>
      <c r="G21" s="74">
        <f t="shared" si="7"/>
        <v>2.8</v>
      </c>
      <c r="H21" s="74">
        <f t="shared" si="7"/>
        <v>2.6250000000000009</v>
      </c>
      <c r="I21" s="74">
        <f t="shared" si="7"/>
        <v>2.4500000000000002</v>
      </c>
      <c r="J21" s="74">
        <f t="shared" si="7"/>
        <v>2.2749999999999995</v>
      </c>
      <c r="K21" s="74">
        <f t="shared" si="7"/>
        <v>2.0999999999999996</v>
      </c>
      <c r="L21" s="74">
        <f t="shared" si="7"/>
        <v>1.925</v>
      </c>
      <c r="M21" s="74">
        <f t="shared" si="7"/>
        <v>1.75</v>
      </c>
      <c r="N21" s="74">
        <f t="shared" si="7"/>
        <v>1.5750000000000002</v>
      </c>
      <c r="O21" s="74">
        <f t="shared" si="7"/>
        <v>1.4</v>
      </c>
      <c r="P21" s="74">
        <f t="shared" si="7"/>
        <v>1.33</v>
      </c>
      <c r="Q21" s="74">
        <f t="shared" si="7"/>
        <v>1.2634999999999998</v>
      </c>
      <c r="R21" s="74">
        <f t="shared" si="7"/>
        <v>1.2003249999999999</v>
      </c>
      <c r="S21" s="245">
        <f t="shared" si="7"/>
        <v>1.1403087499999998</v>
      </c>
      <c r="T21" s="244"/>
      <c r="U21" s="410"/>
      <c r="V21" s="410"/>
    </row>
    <row r="22" spans="2:49" ht="24" customHeight="1" x14ac:dyDescent="0.35">
      <c r="C22" s="257" t="s">
        <v>1003</v>
      </c>
      <c r="D22" s="74">
        <f t="shared" si="7"/>
        <v>7.5</v>
      </c>
      <c r="E22" s="74">
        <f t="shared" si="7"/>
        <v>5.5875000000000004</v>
      </c>
      <c r="F22" s="74">
        <f t="shared" si="7"/>
        <v>4.5437500000000011</v>
      </c>
      <c r="G22" s="74">
        <f t="shared" si="7"/>
        <v>3.5</v>
      </c>
      <c r="H22" s="74">
        <f t="shared" si="7"/>
        <v>3.3250000000000002</v>
      </c>
      <c r="I22" s="74">
        <f t="shared" si="7"/>
        <v>3.1500000000000004</v>
      </c>
      <c r="J22" s="74">
        <f t="shared" si="7"/>
        <v>2.9749999999999996</v>
      </c>
      <c r="K22" s="74">
        <f t="shared" si="7"/>
        <v>2.8</v>
      </c>
      <c r="L22" s="74">
        <f t="shared" si="7"/>
        <v>2.6250000000000009</v>
      </c>
      <c r="M22" s="74">
        <f t="shared" si="7"/>
        <v>2.4500000000000002</v>
      </c>
      <c r="N22" s="74">
        <f t="shared" si="7"/>
        <v>2.2749999999999995</v>
      </c>
      <c r="O22" s="74">
        <f t="shared" si="7"/>
        <v>2.0999999999999996</v>
      </c>
      <c r="P22" s="74">
        <f t="shared" si="7"/>
        <v>1.9949999999999997</v>
      </c>
      <c r="Q22" s="74">
        <f t="shared" si="7"/>
        <v>1.8952499999999997</v>
      </c>
      <c r="R22" s="74">
        <f t="shared" si="7"/>
        <v>1.8004874999999996</v>
      </c>
      <c r="S22" s="245">
        <f t="shared" si="7"/>
        <v>1.7104631249999995</v>
      </c>
      <c r="T22" s="244"/>
      <c r="U22" s="186"/>
      <c r="V22" s="186"/>
    </row>
    <row r="23" spans="2:49" ht="24" customHeight="1" x14ac:dyDescent="0.35">
      <c r="C23" s="257" t="s">
        <v>1004</v>
      </c>
      <c r="D23" s="74">
        <f t="shared" si="7"/>
        <v>10</v>
      </c>
      <c r="E23" s="74">
        <f t="shared" si="7"/>
        <v>7.1</v>
      </c>
      <c r="F23" s="74">
        <f t="shared" si="7"/>
        <v>5.5625</v>
      </c>
      <c r="G23" s="74">
        <f t="shared" si="7"/>
        <v>4.0250000000000004</v>
      </c>
      <c r="H23" s="74">
        <f t="shared" si="7"/>
        <v>3.85</v>
      </c>
      <c r="I23" s="74">
        <f t="shared" si="7"/>
        <v>3.6749999999999998</v>
      </c>
      <c r="J23" s="74">
        <f t="shared" si="7"/>
        <v>3.5</v>
      </c>
      <c r="K23" s="74">
        <f t="shared" si="7"/>
        <v>3.3250000000000002</v>
      </c>
      <c r="L23" s="74">
        <f t="shared" si="7"/>
        <v>3.1500000000000004</v>
      </c>
      <c r="M23" s="74">
        <f t="shared" si="7"/>
        <v>2.9749999999999996</v>
      </c>
      <c r="N23" s="74">
        <f t="shared" si="7"/>
        <v>2.8</v>
      </c>
      <c r="O23" s="74">
        <f t="shared" si="7"/>
        <v>2.6250000000000009</v>
      </c>
      <c r="P23" s="74">
        <f t="shared" si="7"/>
        <v>2.4937500000000004</v>
      </c>
      <c r="Q23" s="74">
        <f t="shared" si="7"/>
        <v>2.3690625000000001</v>
      </c>
      <c r="R23" s="74">
        <f t="shared" si="7"/>
        <v>2.2506093749999998</v>
      </c>
      <c r="S23" s="245">
        <f t="shared" si="7"/>
        <v>2.1380789062499996</v>
      </c>
      <c r="T23" s="244"/>
      <c r="U23" s="410"/>
      <c r="V23" s="410"/>
    </row>
    <row r="24" spans="2:49" ht="24" customHeight="1" x14ac:dyDescent="0.35">
      <c r="C24" s="257" t="s">
        <v>1117</v>
      </c>
      <c r="D24" s="74">
        <f t="shared" si="7"/>
        <v>12.5</v>
      </c>
      <c r="E24" s="74">
        <f t="shared" si="7"/>
        <v>8.5250000000000004</v>
      </c>
      <c r="F24" s="74">
        <f t="shared" si="7"/>
        <v>6.45</v>
      </c>
      <c r="G24" s="74">
        <f t="shared" si="7"/>
        <v>4.375</v>
      </c>
      <c r="H24" s="74">
        <f t="shared" si="7"/>
        <v>4.1999999999999993</v>
      </c>
      <c r="I24" s="74">
        <f t="shared" si="7"/>
        <v>4.0250000000000004</v>
      </c>
      <c r="J24" s="74">
        <f t="shared" si="7"/>
        <v>3.85</v>
      </c>
      <c r="K24" s="74">
        <f t="shared" si="7"/>
        <v>3.6749999999999998</v>
      </c>
      <c r="L24" s="74">
        <f t="shared" si="7"/>
        <v>3.5</v>
      </c>
      <c r="M24" s="74">
        <f t="shared" si="7"/>
        <v>3.3250000000000002</v>
      </c>
      <c r="N24" s="74">
        <f t="shared" si="7"/>
        <v>3.1500000000000004</v>
      </c>
      <c r="O24" s="74">
        <f t="shared" si="7"/>
        <v>2.9749999999999996</v>
      </c>
      <c r="P24" s="74">
        <f t="shared" si="7"/>
        <v>2.8262499999999999</v>
      </c>
      <c r="Q24" s="74">
        <f t="shared" si="7"/>
        <v>2.6849375000000002</v>
      </c>
      <c r="R24" s="74">
        <f t="shared" si="7"/>
        <v>2.5506906249999997</v>
      </c>
      <c r="S24" s="245">
        <f t="shared" si="7"/>
        <v>2.4231560937499994</v>
      </c>
      <c r="T24" s="244"/>
      <c r="U24" s="186"/>
      <c r="V24" s="186"/>
    </row>
    <row r="25" spans="2:49" ht="24" customHeight="1" thickBot="1" x14ac:dyDescent="0.4">
      <c r="B25" s="81"/>
      <c r="C25" s="258" t="s">
        <v>1006</v>
      </c>
      <c r="D25" s="246">
        <f t="shared" si="7"/>
        <v>15</v>
      </c>
      <c r="E25" s="246">
        <f t="shared" si="7"/>
        <v>10.23</v>
      </c>
      <c r="F25" s="246">
        <f t="shared" si="7"/>
        <v>7.74</v>
      </c>
      <c r="G25" s="246">
        <f t="shared" si="7"/>
        <v>5.25</v>
      </c>
      <c r="H25" s="246">
        <f t="shared" si="7"/>
        <v>5.0399999999999991</v>
      </c>
      <c r="I25" s="246">
        <f t="shared" si="7"/>
        <v>4.83</v>
      </c>
      <c r="J25" s="246">
        <f t="shared" si="7"/>
        <v>4.62</v>
      </c>
      <c r="K25" s="246">
        <f t="shared" si="7"/>
        <v>4.41</v>
      </c>
      <c r="L25" s="246">
        <f t="shared" si="7"/>
        <v>4.2</v>
      </c>
      <c r="M25" s="246">
        <f t="shared" si="7"/>
        <v>3.99</v>
      </c>
      <c r="N25" s="246">
        <f t="shared" si="7"/>
        <v>3.78</v>
      </c>
      <c r="O25" s="246">
        <f t="shared" si="7"/>
        <v>3.5699999999999994</v>
      </c>
      <c r="P25" s="246">
        <f t="shared" si="7"/>
        <v>3.3914999999999997</v>
      </c>
      <c r="Q25" s="246">
        <f t="shared" si="7"/>
        <v>3.2219249999999997</v>
      </c>
      <c r="R25" s="246">
        <f t="shared" si="7"/>
        <v>3.0608287499999993</v>
      </c>
      <c r="S25" s="247">
        <f t="shared" si="7"/>
        <v>2.9077873124999991</v>
      </c>
      <c r="T25" s="244"/>
      <c r="V25" s="186"/>
      <c r="W25" s="186"/>
      <c r="X25" s="186"/>
      <c r="Y25" s="186"/>
      <c r="Z25" s="186"/>
      <c r="AA25" s="186"/>
      <c r="AB25" s="186"/>
      <c r="AC25" s="186"/>
      <c r="AD25" s="186"/>
      <c r="AE25" s="186"/>
    </row>
    <row r="26" spans="2:49" ht="23.15" customHeight="1" x14ac:dyDescent="0.35">
      <c r="B26" s="81"/>
      <c r="L26" s="455"/>
      <c r="M26" s="455"/>
      <c r="N26" s="455"/>
      <c r="O26" s="455"/>
      <c r="P26" s="455"/>
      <c r="Q26" s="455"/>
      <c r="R26" s="455"/>
      <c r="S26" s="455"/>
      <c r="T26" s="455"/>
      <c r="U26" s="455"/>
    </row>
    <row r="27" spans="2:49" s="153" customFormat="1" x14ac:dyDescent="0.35"/>
    <row r="28" spans="2:49" hidden="1" x14ac:dyDescent="0.35">
      <c r="B28" s="187" t="s">
        <v>1008</v>
      </c>
      <c r="C28" s="188"/>
      <c r="D28" s="187"/>
      <c r="E28" s="187"/>
      <c r="F28" s="187"/>
      <c r="G28" s="187"/>
      <c r="H28" s="187"/>
      <c r="I28" s="187"/>
      <c r="J28" s="187"/>
      <c r="K28" s="187"/>
    </row>
    <row r="29" spans="2:49" ht="15.5" hidden="1" x14ac:dyDescent="0.35">
      <c r="B29" s="189"/>
      <c r="C29" s="190" t="s">
        <v>1009</v>
      </c>
      <c r="D29" s="190" t="s">
        <v>1010</v>
      </c>
      <c r="E29" s="190" t="s">
        <v>1011</v>
      </c>
      <c r="F29" s="190" t="s">
        <v>1012</v>
      </c>
      <c r="G29" s="190" t="s">
        <v>1013</v>
      </c>
      <c r="H29" s="191"/>
      <c r="I29" s="191"/>
      <c r="J29" s="191"/>
      <c r="K29" s="192"/>
    </row>
    <row r="30" spans="2:49" ht="29" hidden="1" x14ac:dyDescent="0.35">
      <c r="B30" s="189"/>
      <c r="C30" s="457" t="s">
        <v>1002</v>
      </c>
      <c r="D30" s="242" t="s">
        <v>1003</v>
      </c>
      <c r="E30" s="458" t="s">
        <v>1004</v>
      </c>
      <c r="F30" s="457" t="s">
        <v>1117</v>
      </c>
      <c r="G30" s="457" t="s">
        <v>1006</v>
      </c>
      <c r="H30" s="457" t="s">
        <v>72</v>
      </c>
      <c r="I30" s="194"/>
      <c r="J30" s="194"/>
      <c r="K30" s="195"/>
      <c r="M30" s="457" t="s">
        <v>1002</v>
      </c>
    </row>
    <row r="31" spans="2:49" ht="22.5" hidden="1" customHeight="1" x14ac:dyDescent="0.35">
      <c r="B31" s="196">
        <v>1</v>
      </c>
      <c r="C31" s="26">
        <f>'WORKING WHOLESALE GRID'!B201-('WORKING WHOLESALE GRID'!B201*'READ THIS FIRST'!$F$3)</f>
        <v>5</v>
      </c>
      <c r="D31" s="26">
        <f>'WORKING WHOLESALE GRID'!C201-('WORKING WHOLESALE GRID'!C201*'READ THIS FIRST'!$F$3)</f>
        <v>7.5</v>
      </c>
      <c r="E31" s="26">
        <f>'WORKING WHOLESALE GRID'!D201-('WORKING WHOLESALE GRID'!D201*'READ THIS FIRST'!$F$3)</f>
        <v>10</v>
      </c>
      <c r="F31" s="26">
        <f>'WORKING WHOLESALE GRID'!E201-('WORKING WHOLESALE GRID'!E201*'READ THIS FIRST'!$F$3)</f>
        <v>12.5</v>
      </c>
      <c r="G31" s="26">
        <f>'WORKING WHOLESALE GRID'!F201-('WORKING WHOLESALE GRID'!F201*'READ THIS FIRST'!$F$3)</f>
        <v>15</v>
      </c>
      <c r="H31" s="197">
        <v>0</v>
      </c>
      <c r="I31" s="197"/>
      <c r="J31" s="197"/>
      <c r="K31" s="195"/>
      <c r="L31" s="187"/>
      <c r="M31" s="242" t="s">
        <v>1003</v>
      </c>
      <c r="N31" s="187"/>
      <c r="O31" s="187"/>
      <c r="P31" s="187"/>
      <c r="Q31" s="187"/>
      <c r="R31" s="187"/>
      <c r="S31" s="187"/>
      <c r="T31" s="187"/>
      <c r="U31" s="187"/>
      <c r="V31" s="187"/>
      <c r="W31" s="187"/>
      <c r="X31" s="187"/>
      <c r="Y31" s="187"/>
      <c r="Z31" s="187"/>
      <c r="AA31" s="187"/>
      <c r="AB31" s="187"/>
      <c r="AC31" s="187"/>
      <c r="AD31" s="187"/>
      <c r="AE31" s="187"/>
      <c r="AF31" s="187"/>
      <c r="AG31" s="187"/>
      <c r="AH31" s="187"/>
      <c r="AI31" s="187"/>
      <c r="AJ31" s="187"/>
      <c r="AK31" s="187"/>
      <c r="AL31" s="187"/>
      <c r="AM31" s="187"/>
      <c r="AN31" s="187"/>
      <c r="AO31" s="187"/>
      <c r="AP31" s="187"/>
      <c r="AQ31" s="187"/>
      <c r="AR31" s="187"/>
      <c r="AS31" s="187"/>
      <c r="AT31" s="187"/>
      <c r="AU31" s="187"/>
      <c r="AV31" s="187"/>
      <c r="AW31" s="187"/>
    </row>
    <row r="32" spans="2:49" ht="24.75" hidden="1" customHeight="1" x14ac:dyDescent="0.35">
      <c r="B32" s="196">
        <v>5</v>
      </c>
      <c r="C32" s="26">
        <f>'WORKING WHOLESALE GRID'!B202-('WORKING WHOLESALE GRID'!B202*'READ THIS FIRST'!$F$3)</f>
        <v>3.9874999999999998</v>
      </c>
      <c r="D32" s="26">
        <f>'WORKING WHOLESALE GRID'!C202-('WORKING WHOLESALE GRID'!C202*'READ THIS FIRST'!$F$3)</f>
        <v>5.5875000000000004</v>
      </c>
      <c r="E32" s="26">
        <f>'WORKING WHOLESALE GRID'!D202-('WORKING WHOLESALE GRID'!D202*'READ THIS FIRST'!$F$3)</f>
        <v>7.1</v>
      </c>
      <c r="F32" s="26">
        <f>'WORKING WHOLESALE GRID'!E202-('WORKING WHOLESALE GRID'!E202*'READ THIS FIRST'!$F$3)</f>
        <v>8.5250000000000004</v>
      </c>
      <c r="G32" s="26">
        <f>'WORKING WHOLESALE GRID'!F202-('WORKING WHOLESALE GRID'!F202*'READ THIS FIRST'!$F$3)</f>
        <v>10.23</v>
      </c>
      <c r="H32" s="198">
        <v>0</v>
      </c>
      <c r="I32" s="198"/>
      <c r="J32" s="198"/>
      <c r="K32" s="195"/>
      <c r="L32" s="58"/>
      <c r="M32" s="458" t="s">
        <v>1004</v>
      </c>
      <c r="N32" s="58"/>
      <c r="O32" s="58"/>
      <c r="P32" s="58"/>
      <c r="Q32" s="58"/>
      <c r="R32" s="58"/>
      <c r="S32" s="58"/>
      <c r="T32" s="58"/>
      <c r="U32" s="58"/>
      <c r="V32" s="58"/>
      <c r="W32" s="58"/>
      <c r="X32" s="58"/>
      <c r="Y32" s="58"/>
      <c r="Z32" s="58"/>
      <c r="AA32" s="58"/>
      <c r="AB32" s="58"/>
      <c r="AC32" s="58"/>
      <c r="AD32" s="58"/>
      <c r="AE32" s="58"/>
    </row>
    <row r="33" spans="2:31" ht="24.75" hidden="1" customHeight="1" x14ac:dyDescent="0.35">
      <c r="B33" s="196">
        <v>10</v>
      </c>
      <c r="C33" s="26">
        <f>'WORKING WHOLESALE GRID'!B203-('WORKING WHOLESALE GRID'!B203*'READ THIS FIRST'!$F$3)</f>
        <v>3.3937499999999998</v>
      </c>
      <c r="D33" s="26">
        <f>'WORKING WHOLESALE GRID'!C203-('WORKING WHOLESALE GRID'!C203*'READ THIS FIRST'!$F$3)</f>
        <v>4.5437500000000011</v>
      </c>
      <c r="E33" s="26">
        <f>'WORKING WHOLESALE GRID'!D203-('WORKING WHOLESALE GRID'!D203*'READ THIS FIRST'!$F$3)</f>
        <v>5.5625</v>
      </c>
      <c r="F33" s="26">
        <f>'WORKING WHOLESALE GRID'!E203-('WORKING WHOLESALE GRID'!E203*'READ THIS FIRST'!$F$3)</f>
        <v>6.45</v>
      </c>
      <c r="G33" s="26">
        <f>'WORKING WHOLESALE GRID'!F203-('WORKING WHOLESALE GRID'!F203*'READ THIS FIRST'!$F$3)</f>
        <v>7.74</v>
      </c>
      <c r="H33" s="197">
        <v>0</v>
      </c>
      <c r="I33" s="197"/>
      <c r="J33" s="197"/>
      <c r="K33" s="195"/>
      <c r="L33" s="183"/>
      <c r="M33" s="457" t="s">
        <v>1117</v>
      </c>
      <c r="N33" s="183"/>
      <c r="O33" s="183"/>
      <c r="P33" s="183"/>
      <c r="Q33" s="183"/>
      <c r="R33" s="183"/>
      <c r="S33" s="183"/>
      <c r="T33" s="183"/>
      <c r="U33" s="183"/>
      <c r="V33" s="183"/>
      <c r="W33" s="183"/>
      <c r="X33" s="183"/>
      <c r="Y33" s="183"/>
      <c r="Z33" s="183"/>
      <c r="AA33" s="183"/>
      <c r="AB33" s="183"/>
      <c r="AC33" s="183"/>
      <c r="AD33" s="183"/>
      <c r="AE33" s="183"/>
    </row>
    <row r="34" spans="2:31" hidden="1" x14ac:dyDescent="0.35">
      <c r="B34" s="196">
        <v>15</v>
      </c>
      <c r="C34" s="26">
        <f>'WORKING WHOLESALE GRID'!B204-('WORKING WHOLESALE GRID'!B204*'READ THIS FIRST'!$F$3)</f>
        <v>2.8</v>
      </c>
      <c r="D34" s="26">
        <f>'WORKING WHOLESALE GRID'!C204-('WORKING WHOLESALE GRID'!C204*'READ THIS FIRST'!$F$3)</f>
        <v>3.5</v>
      </c>
      <c r="E34" s="26">
        <f>'WORKING WHOLESALE GRID'!D204-('WORKING WHOLESALE GRID'!D204*'READ THIS FIRST'!$F$3)</f>
        <v>4.0250000000000004</v>
      </c>
      <c r="F34" s="26">
        <f>'WORKING WHOLESALE GRID'!E204-('WORKING WHOLESALE GRID'!E204*'READ THIS FIRST'!$F$3)</f>
        <v>4.375</v>
      </c>
      <c r="G34" s="26">
        <f>'WORKING WHOLESALE GRID'!F204-('WORKING WHOLESALE GRID'!F204*'READ THIS FIRST'!$F$3)</f>
        <v>5.25</v>
      </c>
      <c r="H34" s="198">
        <v>0</v>
      </c>
      <c r="I34" s="198"/>
      <c r="J34" s="198"/>
      <c r="K34" s="195"/>
      <c r="L34" s="183"/>
      <c r="M34" s="457" t="s">
        <v>1006</v>
      </c>
      <c r="N34" s="183"/>
      <c r="O34" s="183"/>
      <c r="P34" s="183"/>
      <c r="Q34" s="183"/>
      <c r="R34" s="183"/>
      <c r="S34" s="183"/>
      <c r="T34" s="183"/>
      <c r="U34" s="183"/>
      <c r="V34" s="183"/>
      <c r="W34" s="183"/>
      <c r="X34" s="183"/>
      <c r="Y34" s="183"/>
      <c r="Z34" s="183"/>
      <c r="AA34" s="183"/>
      <c r="AB34" s="183"/>
      <c r="AC34" s="183"/>
      <c r="AD34" s="183"/>
      <c r="AE34" s="183"/>
    </row>
    <row r="35" spans="2:31" hidden="1" x14ac:dyDescent="0.35">
      <c r="B35" s="196">
        <v>25</v>
      </c>
      <c r="C35" s="26">
        <f>'WORKING WHOLESALE GRID'!B205-('WORKING WHOLESALE GRID'!B205*'READ THIS FIRST'!$F$3)</f>
        <v>2.6250000000000009</v>
      </c>
      <c r="D35" s="26">
        <f>'WORKING WHOLESALE GRID'!C205-('WORKING WHOLESALE GRID'!C205*'READ THIS FIRST'!$F$3)</f>
        <v>3.3250000000000002</v>
      </c>
      <c r="E35" s="26">
        <f>'WORKING WHOLESALE GRID'!D205-('WORKING WHOLESALE GRID'!D205*'READ THIS FIRST'!$F$3)</f>
        <v>3.85</v>
      </c>
      <c r="F35" s="26">
        <f>'WORKING WHOLESALE GRID'!E205-('WORKING WHOLESALE GRID'!E205*'READ THIS FIRST'!$F$3)</f>
        <v>4.1999999999999993</v>
      </c>
      <c r="G35" s="26">
        <f>'WORKING WHOLESALE GRID'!F205-('WORKING WHOLESALE GRID'!F205*'READ THIS FIRST'!$F$3)</f>
        <v>5.0399999999999991</v>
      </c>
      <c r="H35" s="197">
        <v>0</v>
      </c>
      <c r="I35" s="197"/>
      <c r="J35" s="197"/>
      <c r="K35" s="195"/>
      <c r="L35" s="183"/>
      <c r="M35" s="457" t="s">
        <v>72</v>
      </c>
      <c r="N35" s="183"/>
      <c r="O35" s="183"/>
      <c r="P35" s="183"/>
      <c r="Q35" s="183"/>
      <c r="R35" s="183"/>
      <c r="S35" s="183"/>
      <c r="T35" s="183"/>
      <c r="U35" s="183"/>
      <c r="V35" s="183"/>
      <c r="W35" s="183"/>
      <c r="X35" s="183"/>
      <c r="Y35" s="183"/>
      <c r="Z35" s="183"/>
      <c r="AA35" s="183"/>
      <c r="AB35" s="183"/>
      <c r="AC35" s="183"/>
      <c r="AD35" s="183"/>
      <c r="AE35" s="183"/>
    </row>
    <row r="36" spans="2:31" hidden="1" x14ac:dyDescent="0.35">
      <c r="B36" s="196">
        <v>50</v>
      </c>
      <c r="C36" s="26">
        <f>'WORKING WHOLESALE GRID'!B206-('WORKING WHOLESALE GRID'!B206*'READ THIS FIRST'!$F$3)</f>
        <v>2.4500000000000002</v>
      </c>
      <c r="D36" s="26">
        <f>'WORKING WHOLESALE GRID'!C206-('WORKING WHOLESALE GRID'!C206*'READ THIS FIRST'!$F$3)</f>
        <v>3.1500000000000004</v>
      </c>
      <c r="E36" s="26">
        <f>'WORKING WHOLESALE GRID'!D206-('WORKING WHOLESALE GRID'!D206*'READ THIS FIRST'!$F$3)</f>
        <v>3.6749999999999998</v>
      </c>
      <c r="F36" s="26">
        <f>'WORKING WHOLESALE GRID'!E206-('WORKING WHOLESALE GRID'!E206*'READ THIS FIRST'!$F$3)</f>
        <v>4.0250000000000004</v>
      </c>
      <c r="G36" s="26">
        <f>'WORKING WHOLESALE GRID'!F206-('WORKING WHOLESALE GRID'!F206*'READ THIS FIRST'!$F$3)</f>
        <v>4.83</v>
      </c>
      <c r="H36" s="198">
        <v>0</v>
      </c>
      <c r="I36" s="198"/>
      <c r="J36" s="198"/>
      <c r="K36" s="195"/>
      <c r="L36" s="183"/>
      <c r="M36" s="183"/>
      <c r="N36" s="183"/>
      <c r="O36" s="183"/>
      <c r="P36" s="183"/>
      <c r="Q36" s="183"/>
      <c r="R36" s="183"/>
      <c r="S36" s="183"/>
      <c r="T36" s="183"/>
      <c r="U36" s="183"/>
      <c r="V36" s="183"/>
      <c r="W36" s="183"/>
      <c r="X36" s="183"/>
      <c r="Y36" s="183"/>
      <c r="Z36" s="183"/>
      <c r="AA36" s="183"/>
      <c r="AB36" s="183"/>
      <c r="AC36" s="183"/>
      <c r="AD36" s="183"/>
      <c r="AE36" s="183"/>
    </row>
    <row r="37" spans="2:31" hidden="1" x14ac:dyDescent="0.35">
      <c r="B37" s="196">
        <v>75</v>
      </c>
      <c r="C37" s="26">
        <f>'WORKING WHOLESALE GRID'!B207-('WORKING WHOLESALE GRID'!B207*'READ THIS FIRST'!$F$3)</f>
        <v>2.2749999999999995</v>
      </c>
      <c r="D37" s="26">
        <f>'WORKING WHOLESALE GRID'!C207-('WORKING WHOLESALE GRID'!C207*'READ THIS FIRST'!$F$3)</f>
        <v>2.9749999999999996</v>
      </c>
      <c r="E37" s="26">
        <f>'WORKING WHOLESALE GRID'!D207-('WORKING WHOLESALE GRID'!D207*'READ THIS FIRST'!$F$3)</f>
        <v>3.5</v>
      </c>
      <c r="F37" s="26">
        <f>'WORKING WHOLESALE GRID'!E207-('WORKING WHOLESALE GRID'!E207*'READ THIS FIRST'!$F$3)</f>
        <v>3.85</v>
      </c>
      <c r="G37" s="26">
        <f>'WORKING WHOLESALE GRID'!F207-('WORKING WHOLESALE GRID'!F207*'READ THIS FIRST'!$F$3)</f>
        <v>4.62</v>
      </c>
      <c r="H37" s="197">
        <v>0</v>
      </c>
      <c r="I37" s="197"/>
      <c r="J37" s="197"/>
      <c r="K37" s="195"/>
      <c r="L37" s="183"/>
      <c r="M37" s="183"/>
      <c r="N37" s="183"/>
      <c r="O37" s="183"/>
      <c r="P37" s="183"/>
      <c r="Q37" s="183"/>
      <c r="R37" s="183"/>
      <c r="S37" s="183"/>
      <c r="T37" s="183"/>
      <c r="U37" s="183"/>
      <c r="V37" s="183"/>
      <c r="W37" s="183"/>
      <c r="X37" s="183"/>
      <c r="Y37" s="183"/>
      <c r="Z37" s="183"/>
      <c r="AA37" s="183"/>
      <c r="AB37" s="183"/>
      <c r="AC37" s="183"/>
      <c r="AD37" s="183"/>
      <c r="AE37" s="183"/>
    </row>
    <row r="38" spans="2:31" hidden="1" x14ac:dyDescent="0.35">
      <c r="B38" s="196">
        <v>100</v>
      </c>
      <c r="C38" s="26">
        <f>'WORKING WHOLESALE GRID'!B208-('WORKING WHOLESALE GRID'!B208*'READ THIS FIRST'!$F$3)</f>
        <v>2.0999999999999996</v>
      </c>
      <c r="D38" s="26">
        <f>'WORKING WHOLESALE GRID'!C208-('WORKING WHOLESALE GRID'!C208*'READ THIS FIRST'!$F$3)</f>
        <v>2.8</v>
      </c>
      <c r="E38" s="26">
        <f>'WORKING WHOLESALE GRID'!D208-('WORKING WHOLESALE GRID'!D208*'READ THIS FIRST'!$F$3)</f>
        <v>3.3250000000000002</v>
      </c>
      <c r="F38" s="26">
        <f>'WORKING WHOLESALE GRID'!E208-('WORKING WHOLESALE GRID'!E208*'READ THIS FIRST'!$F$3)</f>
        <v>3.6749999999999998</v>
      </c>
      <c r="G38" s="26">
        <f>'WORKING WHOLESALE GRID'!F208-('WORKING WHOLESALE GRID'!F208*'READ THIS FIRST'!$F$3)</f>
        <v>4.41</v>
      </c>
      <c r="H38" s="198">
        <v>0</v>
      </c>
      <c r="I38" s="198"/>
      <c r="J38" s="198"/>
      <c r="K38" s="195"/>
      <c r="L38" s="183"/>
      <c r="M38" s="183"/>
      <c r="N38" s="183"/>
      <c r="O38" s="183"/>
      <c r="P38" s="183"/>
      <c r="Q38" s="183"/>
      <c r="R38" s="183"/>
      <c r="S38" s="183"/>
      <c r="T38" s="183"/>
      <c r="U38" s="183"/>
      <c r="V38" s="183"/>
      <c r="W38" s="183"/>
      <c r="X38" s="183"/>
      <c r="Y38" s="183"/>
      <c r="Z38" s="183"/>
      <c r="AA38" s="183"/>
      <c r="AB38" s="183"/>
      <c r="AC38" s="183"/>
      <c r="AD38" s="183"/>
      <c r="AE38" s="183"/>
    </row>
    <row r="39" spans="2:31" hidden="1" x14ac:dyDescent="0.35">
      <c r="B39" s="196">
        <v>250</v>
      </c>
      <c r="C39" s="26">
        <f>'WORKING WHOLESALE GRID'!B209-('WORKING WHOLESALE GRID'!B209*'READ THIS FIRST'!$F$3)</f>
        <v>1.925</v>
      </c>
      <c r="D39" s="26">
        <f>'WORKING WHOLESALE GRID'!C209-('WORKING WHOLESALE GRID'!C209*'READ THIS FIRST'!$F$3)</f>
        <v>2.6250000000000009</v>
      </c>
      <c r="E39" s="26">
        <f>'WORKING WHOLESALE GRID'!D209-('WORKING WHOLESALE GRID'!D209*'READ THIS FIRST'!$F$3)</f>
        <v>3.1500000000000004</v>
      </c>
      <c r="F39" s="26">
        <f>'WORKING WHOLESALE GRID'!E209-('WORKING WHOLESALE GRID'!E209*'READ THIS FIRST'!$F$3)</f>
        <v>3.5</v>
      </c>
      <c r="G39" s="26">
        <f>'WORKING WHOLESALE GRID'!F209-('WORKING WHOLESALE GRID'!F209*'READ THIS FIRST'!$F$3)</f>
        <v>4.2</v>
      </c>
      <c r="H39" s="197">
        <v>0</v>
      </c>
      <c r="I39" s="197"/>
      <c r="J39" s="197"/>
      <c r="K39" s="195"/>
      <c r="L39" s="183"/>
      <c r="M39" s="183"/>
      <c r="N39" s="183"/>
      <c r="O39" s="183"/>
      <c r="P39" s="183"/>
      <c r="Q39" s="183"/>
      <c r="R39" s="183"/>
      <c r="S39" s="183"/>
      <c r="T39" s="183"/>
      <c r="U39" s="183"/>
      <c r="V39" s="183"/>
      <c r="W39" s="183"/>
      <c r="X39" s="183"/>
      <c r="Y39" s="183"/>
      <c r="Z39" s="183"/>
      <c r="AA39" s="183"/>
      <c r="AB39" s="183"/>
      <c r="AC39" s="183"/>
      <c r="AD39" s="183"/>
      <c r="AE39" s="183"/>
    </row>
    <row r="40" spans="2:31" hidden="1" x14ac:dyDescent="0.35">
      <c r="B40" s="196">
        <v>500</v>
      </c>
      <c r="C40" s="26">
        <f>'WORKING WHOLESALE GRID'!B210-('WORKING WHOLESALE GRID'!B210*'READ THIS FIRST'!$F$3)</f>
        <v>1.75</v>
      </c>
      <c r="D40" s="26">
        <f>'WORKING WHOLESALE GRID'!C210-('WORKING WHOLESALE GRID'!C210*'READ THIS FIRST'!$F$3)</f>
        <v>2.4500000000000002</v>
      </c>
      <c r="E40" s="26">
        <f>'WORKING WHOLESALE GRID'!D210-('WORKING WHOLESALE GRID'!D210*'READ THIS FIRST'!$F$3)</f>
        <v>2.9749999999999996</v>
      </c>
      <c r="F40" s="26">
        <f>'WORKING WHOLESALE GRID'!E210-('WORKING WHOLESALE GRID'!E210*'READ THIS FIRST'!$F$3)</f>
        <v>3.3250000000000002</v>
      </c>
      <c r="G40" s="26">
        <f>'WORKING WHOLESALE GRID'!F210-('WORKING WHOLESALE GRID'!F210*'READ THIS FIRST'!$F$3)</f>
        <v>3.99</v>
      </c>
      <c r="H40" s="198">
        <v>0</v>
      </c>
      <c r="I40" s="198"/>
      <c r="J40" s="198"/>
      <c r="K40" s="195"/>
      <c r="L40" s="183"/>
      <c r="M40" s="183"/>
      <c r="N40" s="183"/>
      <c r="O40" s="183"/>
      <c r="P40" s="183"/>
      <c r="Q40" s="183"/>
      <c r="R40" s="183"/>
      <c r="S40" s="183"/>
      <c r="T40" s="183"/>
      <c r="U40" s="183"/>
      <c r="V40" s="183"/>
      <c r="W40" s="183"/>
      <c r="X40" s="183"/>
      <c r="Y40" s="183"/>
      <c r="Z40" s="183"/>
      <c r="AA40" s="183"/>
      <c r="AB40" s="183"/>
      <c r="AC40" s="183"/>
      <c r="AD40" s="183"/>
      <c r="AE40" s="183"/>
    </row>
    <row r="41" spans="2:31" hidden="1" x14ac:dyDescent="0.35">
      <c r="B41" s="196">
        <v>750</v>
      </c>
      <c r="C41" s="26">
        <f>'WORKING WHOLESALE GRID'!B211-('WORKING WHOLESALE GRID'!B211*'READ THIS FIRST'!$F$3)</f>
        <v>1.5750000000000002</v>
      </c>
      <c r="D41" s="26">
        <f>'WORKING WHOLESALE GRID'!C211-('WORKING WHOLESALE GRID'!C211*'READ THIS FIRST'!$F$3)</f>
        <v>2.2749999999999995</v>
      </c>
      <c r="E41" s="26">
        <f>'WORKING WHOLESALE GRID'!D211-('WORKING WHOLESALE GRID'!D211*'READ THIS FIRST'!$F$3)</f>
        <v>2.8</v>
      </c>
      <c r="F41" s="26">
        <f>'WORKING WHOLESALE GRID'!E211-('WORKING WHOLESALE GRID'!E211*'READ THIS FIRST'!$F$3)</f>
        <v>3.1500000000000004</v>
      </c>
      <c r="G41" s="26">
        <f>'WORKING WHOLESALE GRID'!F211-('WORKING WHOLESALE GRID'!F211*'READ THIS FIRST'!$F$3)</f>
        <v>3.78</v>
      </c>
      <c r="H41" s="197">
        <v>0</v>
      </c>
      <c r="I41" s="197"/>
      <c r="J41" s="197"/>
      <c r="K41" s="195"/>
      <c r="L41" s="183"/>
      <c r="M41" s="183"/>
      <c r="N41" s="183"/>
      <c r="O41" s="183"/>
      <c r="P41" s="183"/>
      <c r="Q41" s="183"/>
      <c r="R41" s="183"/>
      <c r="S41" s="183"/>
      <c r="T41" s="183"/>
      <c r="U41" s="183"/>
      <c r="V41" s="183"/>
      <c r="W41" s="183"/>
      <c r="X41" s="183"/>
      <c r="Y41" s="183"/>
      <c r="Z41" s="183"/>
      <c r="AA41" s="183"/>
      <c r="AB41" s="183"/>
      <c r="AC41" s="183"/>
      <c r="AD41" s="183"/>
      <c r="AE41" s="183"/>
    </row>
    <row r="42" spans="2:31" hidden="1" x14ac:dyDescent="0.35">
      <c r="B42" s="199">
        <v>1000</v>
      </c>
      <c r="C42" s="26">
        <f>'WORKING WHOLESALE GRID'!B212-('WORKING WHOLESALE GRID'!B212*'READ THIS FIRST'!$F$3)</f>
        <v>1.4</v>
      </c>
      <c r="D42" s="26">
        <f>'WORKING WHOLESALE GRID'!C212-('WORKING WHOLESALE GRID'!C212*'READ THIS FIRST'!$F$3)</f>
        <v>2.0999999999999996</v>
      </c>
      <c r="E42" s="26">
        <f>'WORKING WHOLESALE GRID'!D212-('WORKING WHOLESALE GRID'!D212*'READ THIS FIRST'!$F$3)</f>
        <v>2.6250000000000009</v>
      </c>
      <c r="F42" s="26">
        <f>'WORKING WHOLESALE GRID'!E212-('WORKING WHOLESALE GRID'!E212*'READ THIS FIRST'!$F$3)</f>
        <v>2.9749999999999996</v>
      </c>
      <c r="G42" s="26">
        <f>'WORKING WHOLESALE GRID'!F212-('WORKING WHOLESALE GRID'!F212*'READ THIS FIRST'!$F$3)</f>
        <v>3.5699999999999994</v>
      </c>
      <c r="H42" s="198">
        <v>0</v>
      </c>
      <c r="I42" s="198"/>
      <c r="J42" s="198"/>
      <c r="K42" s="195"/>
      <c r="L42" s="183"/>
      <c r="M42" s="183"/>
      <c r="N42" s="183"/>
      <c r="O42" s="183"/>
      <c r="P42" s="183"/>
      <c r="Q42" s="183"/>
      <c r="R42" s="183"/>
      <c r="S42" s="183"/>
      <c r="T42" s="183"/>
      <c r="U42" s="183"/>
      <c r="V42" s="183"/>
      <c r="W42" s="183"/>
      <c r="X42" s="183"/>
      <c r="Y42" s="183"/>
      <c r="Z42" s="183"/>
      <c r="AA42" s="183"/>
      <c r="AB42" s="183"/>
      <c r="AC42" s="183"/>
      <c r="AD42" s="183"/>
      <c r="AE42" s="183"/>
    </row>
    <row r="43" spans="2:31" hidden="1" x14ac:dyDescent="0.35">
      <c r="B43" s="199">
        <v>2500</v>
      </c>
      <c r="C43" s="26">
        <f>'WORKING WHOLESALE GRID'!B213-('WORKING WHOLESALE GRID'!B213*'READ THIS FIRST'!$F$3)</f>
        <v>1.33</v>
      </c>
      <c r="D43" s="26">
        <f>'WORKING WHOLESALE GRID'!C213-('WORKING WHOLESALE GRID'!C213*'READ THIS FIRST'!$F$3)</f>
        <v>1.9949999999999997</v>
      </c>
      <c r="E43" s="26">
        <f>'WORKING WHOLESALE GRID'!D213-('WORKING WHOLESALE GRID'!D213*'READ THIS FIRST'!$F$3)</f>
        <v>2.4937500000000004</v>
      </c>
      <c r="F43" s="26">
        <f>'WORKING WHOLESALE GRID'!E213-('WORKING WHOLESALE GRID'!E213*'READ THIS FIRST'!$F$3)</f>
        <v>2.8262499999999999</v>
      </c>
      <c r="G43" s="26">
        <f>'WORKING WHOLESALE GRID'!F213-('WORKING WHOLESALE GRID'!F213*'READ THIS FIRST'!$F$3)</f>
        <v>3.3914999999999997</v>
      </c>
      <c r="H43" s="197">
        <v>0</v>
      </c>
      <c r="I43" s="197"/>
      <c r="J43" s="197"/>
      <c r="K43" s="195"/>
      <c r="L43" s="183"/>
      <c r="M43" s="183"/>
      <c r="N43" s="183"/>
      <c r="O43" s="183"/>
      <c r="P43" s="183"/>
      <c r="Q43" s="183"/>
      <c r="R43" s="183"/>
      <c r="S43" s="183"/>
      <c r="T43" s="183"/>
      <c r="U43" s="183"/>
      <c r="V43" s="183"/>
      <c r="W43" s="183"/>
      <c r="X43" s="183"/>
      <c r="Y43" s="183"/>
      <c r="Z43" s="183"/>
      <c r="AA43" s="183"/>
      <c r="AB43" s="183"/>
      <c r="AC43" s="183"/>
      <c r="AD43" s="183"/>
      <c r="AE43" s="183"/>
    </row>
    <row r="44" spans="2:31" hidden="1" x14ac:dyDescent="0.35">
      <c r="B44" s="199">
        <v>5000</v>
      </c>
      <c r="C44" s="26">
        <f>'WORKING WHOLESALE GRID'!B214-('WORKING WHOLESALE GRID'!B214*'READ THIS FIRST'!$F$3)</f>
        <v>1.2634999999999998</v>
      </c>
      <c r="D44" s="26">
        <f>'WORKING WHOLESALE GRID'!C214-('WORKING WHOLESALE GRID'!C214*'READ THIS FIRST'!$F$3)</f>
        <v>1.8952499999999997</v>
      </c>
      <c r="E44" s="26">
        <f>'WORKING WHOLESALE GRID'!D214-('WORKING WHOLESALE GRID'!D214*'READ THIS FIRST'!$F$3)</f>
        <v>2.3690625000000001</v>
      </c>
      <c r="F44" s="26">
        <f>'WORKING WHOLESALE GRID'!E214-('WORKING WHOLESALE GRID'!E214*'READ THIS FIRST'!$F$3)</f>
        <v>2.6849375000000002</v>
      </c>
      <c r="G44" s="26">
        <f>'WORKING WHOLESALE GRID'!F214-('WORKING WHOLESALE GRID'!F214*'READ THIS FIRST'!$F$3)</f>
        <v>3.2219249999999997</v>
      </c>
      <c r="H44" s="198">
        <v>0</v>
      </c>
      <c r="I44" s="198"/>
      <c r="J44" s="198"/>
      <c r="K44" s="195"/>
      <c r="L44" s="183"/>
      <c r="M44" s="183"/>
      <c r="N44" s="183"/>
      <c r="O44" s="183"/>
      <c r="P44" s="183"/>
      <c r="Q44" s="183"/>
      <c r="R44" s="183"/>
      <c r="S44" s="183"/>
      <c r="T44" s="183"/>
      <c r="U44" s="183"/>
      <c r="V44" s="183"/>
      <c r="W44" s="183"/>
      <c r="X44" s="183"/>
      <c r="Y44" s="183"/>
      <c r="Z44" s="183"/>
      <c r="AA44" s="183"/>
      <c r="AB44" s="183"/>
      <c r="AC44" s="183"/>
      <c r="AD44" s="183"/>
      <c r="AE44" s="183"/>
    </row>
    <row r="45" spans="2:31" hidden="1" x14ac:dyDescent="0.35">
      <c r="B45" s="199">
        <v>7500</v>
      </c>
      <c r="C45" s="26">
        <f>'WORKING WHOLESALE GRID'!B215-('WORKING WHOLESALE GRID'!B215*'READ THIS FIRST'!$F$3)</f>
        <v>1.2003249999999999</v>
      </c>
      <c r="D45" s="26">
        <f>'WORKING WHOLESALE GRID'!C215-('WORKING WHOLESALE GRID'!C215*'READ THIS FIRST'!$F$3)</f>
        <v>1.8004874999999996</v>
      </c>
      <c r="E45" s="26">
        <f>'WORKING WHOLESALE GRID'!D215-('WORKING WHOLESALE GRID'!D215*'READ THIS FIRST'!$F$3)</f>
        <v>2.2506093749999998</v>
      </c>
      <c r="F45" s="26">
        <f>'WORKING WHOLESALE GRID'!E215-('WORKING WHOLESALE GRID'!E215*'READ THIS FIRST'!$F$3)</f>
        <v>2.5506906249999997</v>
      </c>
      <c r="G45" s="26">
        <f>'WORKING WHOLESALE GRID'!F215-('WORKING WHOLESALE GRID'!F215*'READ THIS FIRST'!$F$3)</f>
        <v>3.0608287499999993</v>
      </c>
      <c r="H45" s="197">
        <v>0</v>
      </c>
      <c r="I45" s="197"/>
      <c r="J45" s="197"/>
      <c r="K45" s="195"/>
      <c r="L45" s="183"/>
      <c r="M45" s="183"/>
      <c r="N45" s="183"/>
      <c r="O45" s="183"/>
      <c r="P45" s="183"/>
      <c r="Q45" s="183"/>
      <c r="R45" s="183"/>
      <c r="S45" s="183"/>
      <c r="T45" s="183"/>
      <c r="U45" s="183"/>
      <c r="V45" s="183"/>
      <c r="W45" s="183"/>
      <c r="X45" s="183"/>
      <c r="Y45" s="183"/>
      <c r="Z45" s="183"/>
      <c r="AA45" s="183"/>
      <c r="AB45" s="183"/>
      <c r="AC45" s="183"/>
      <c r="AD45" s="183"/>
      <c r="AE45" s="183"/>
    </row>
    <row r="46" spans="2:31" hidden="1" x14ac:dyDescent="0.35">
      <c r="B46" s="199">
        <v>10000</v>
      </c>
      <c r="C46" s="26">
        <f>'WORKING WHOLESALE GRID'!B216-('WORKING WHOLESALE GRID'!B216*'READ THIS FIRST'!$F$3)</f>
        <v>1.1403087499999998</v>
      </c>
      <c r="D46" s="26">
        <f>'WORKING WHOLESALE GRID'!C216-('WORKING WHOLESALE GRID'!C216*'READ THIS FIRST'!$F$3)</f>
        <v>1.7104631249999995</v>
      </c>
      <c r="E46" s="26">
        <f>'WORKING WHOLESALE GRID'!D216-('WORKING WHOLESALE GRID'!D216*'READ THIS FIRST'!$F$3)</f>
        <v>2.1380789062499996</v>
      </c>
      <c r="F46" s="26">
        <f>'WORKING WHOLESALE GRID'!E216-('WORKING WHOLESALE GRID'!E216*'READ THIS FIRST'!$F$3)</f>
        <v>2.4231560937499994</v>
      </c>
      <c r="G46" s="26">
        <f>'WORKING WHOLESALE GRID'!F216-('WORKING WHOLESALE GRID'!F216*'READ THIS FIRST'!$F$3)</f>
        <v>2.9077873124999991</v>
      </c>
      <c r="H46" s="198">
        <v>0</v>
      </c>
      <c r="I46" s="198"/>
      <c r="J46" s="198"/>
      <c r="K46" s="195"/>
      <c r="L46" s="183"/>
      <c r="M46" s="183"/>
      <c r="N46" s="183"/>
      <c r="O46" s="183"/>
      <c r="P46" s="183"/>
      <c r="Q46" s="183"/>
      <c r="R46" s="183"/>
      <c r="S46" s="183"/>
      <c r="T46" s="183"/>
      <c r="U46" s="183"/>
      <c r="V46" s="183"/>
      <c r="W46" s="183"/>
      <c r="X46" s="183"/>
      <c r="Y46" s="183"/>
      <c r="Z46" s="183"/>
      <c r="AA46" s="183"/>
      <c r="AB46" s="183"/>
      <c r="AC46" s="183"/>
      <c r="AD46" s="183"/>
      <c r="AE46" s="183"/>
    </row>
    <row r="47" spans="2:31" hidden="1" x14ac:dyDescent="0.35">
      <c r="B47" s="196"/>
      <c r="C47" s="26">
        <f>'WORKING WHOLESALE GRID'!B217-('WORKING WHOLESALE GRID'!B217*'READ THIS FIRST'!$F$3)</f>
        <v>0</v>
      </c>
      <c r="D47" s="26">
        <f>'WORKING WHOLESALE GRID'!C217-('WORKING WHOLESALE GRID'!C217*'READ THIS FIRST'!$F$3)</f>
        <v>0</v>
      </c>
      <c r="E47" s="26">
        <f>'WORKING WHOLESALE GRID'!D217-('WORKING WHOLESALE GRID'!D217*'READ THIS FIRST'!$F$3)</f>
        <v>0</v>
      </c>
      <c r="F47" s="26">
        <f>'WORKING WHOLESALE GRID'!E217-('WORKING WHOLESALE GRID'!E217*'READ THIS FIRST'!$F$3)</f>
        <v>0</v>
      </c>
      <c r="G47" s="26">
        <f>'WORKING WHOLESALE GRID'!F217-('WORKING WHOLESALE GRID'!F217*'READ THIS FIRST'!$F$3)</f>
        <v>0</v>
      </c>
      <c r="H47" s="197">
        <v>0</v>
      </c>
      <c r="I47" s="197"/>
      <c r="J47" s="197"/>
      <c r="K47" s="195"/>
      <c r="L47" s="183"/>
      <c r="M47" s="183"/>
      <c r="N47" s="183"/>
      <c r="O47" s="183"/>
      <c r="P47" s="183"/>
      <c r="Q47" s="183"/>
      <c r="R47" s="183"/>
      <c r="S47" s="183"/>
      <c r="T47" s="183"/>
      <c r="U47" s="183"/>
      <c r="V47" s="183"/>
      <c r="W47" s="183"/>
      <c r="X47" s="183"/>
      <c r="Y47" s="183"/>
      <c r="Z47" s="183"/>
      <c r="AA47" s="183"/>
      <c r="AB47" s="183"/>
      <c r="AC47" s="183"/>
      <c r="AD47" s="183"/>
      <c r="AE47" s="183"/>
    </row>
    <row r="48" spans="2:31" hidden="1" x14ac:dyDescent="0.35">
      <c r="B48" s="201" t="s">
        <v>1000</v>
      </c>
      <c r="C48" s="26">
        <f>'WORKING WHOLESALE GRID'!B218-('WORKING WHOLESALE GRID'!B218*'READ THIS FIRST'!$F$3)</f>
        <v>13.929500000000001</v>
      </c>
      <c r="D48" s="26">
        <f>'WORKING WHOLESALE GRID'!C218-('WORKING WHOLESALE GRID'!C218*'READ THIS FIRST'!$F$3)</f>
        <v>13.929500000000001</v>
      </c>
      <c r="E48" s="26">
        <f>'WORKING WHOLESALE GRID'!D218-('WORKING WHOLESALE GRID'!D218*'READ THIS FIRST'!$F$3)</f>
        <v>13.929500000000001</v>
      </c>
      <c r="F48" s="26">
        <f>'WORKING WHOLESALE GRID'!E218-('WORKING WHOLESALE GRID'!E218*'READ THIS FIRST'!$F$3)</f>
        <v>13.929500000000001</v>
      </c>
      <c r="G48" s="26">
        <f>'WORKING WHOLESALE GRID'!F218-('WORKING WHOLESALE GRID'!F218*'READ THIS FIRST'!$F$3)</f>
        <v>13.929500000000001</v>
      </c>
      <c r="H48" s="197">
        <v>0</v>
      </c>
      <c r="I48" s="197"/>
      <c r="J48" s="197"/>
      <c r="K48" s="195"/>
      <c r="L48" s="183"/>
      <c r="M48" s="183"/>
      <c r="N48" s="183"/>
      <c r="O48" s="183"/>
      <c r="P48" s="183"/>
      <c r="Q48" s="183"/>
      <c r="R48" s="183"/>
      <c r="S48" s="183"/>
      <c r="T48" s="183"/>
      <c r="U48" s="183"/>
      <c r="V48" s="183"/>
      <c r="W48" s="183"/>
      <c r="X48" s="183"/>
      <c r="Y48" s="183"/>
      <c r="Z48" s="183"/>
      <c r="AA48" s="183"/>
      <c r="AB48" s="183"/>
      <c r="AC48" s="183"/>
      <c r="AD48" s="183"/>
      <c r="AE48" s="183"/>
    </row>
    <row r="49" spans="2:31" hidden="1" x14ac:dyDescent="0.35">
      <c r="B49" t="s">
        <v>500</v>
      </c>
      <c r="C49">
        <v>0</v>
      </c>
      <c r="D49">
        <v>0</v>
      </c>
      <c r="E49">
        <v>0</v>
      </c>
      <c r="F49">
        <v>0</v>
      </c>
      <c r="G49">
        <v>0</v>
      </c>
      <c r="H49" s="197">
        <v>0</v>
      </c>
      <c r="L49" s="183"/>
      <c r="M49" s="183"/>
      <c r="N49" s="183"/>
      <c r="O49" s="183"/>
      <c r="P49" s="183"/>
      <c r="Q49" s="183"/>
      <c r="R49" s="183"/>
      <c r="S49" s="183"/>
      <c r="T49" s="183"/>
      <c r="U49" s="183"/>
      <c r="V49" s="183"/>
      <c r="W49" s="183"/>
      <c r="X49" s="183"/>
      <c r="Y49" s="183"/>
      <c r="Z49" s="183"/>
      <c r="AA49" s="183"/>
      <c r="AB49" s="183"/>
      <c r="AC49" s="183"/>
      <c r="AD49" s="183"/>
      <c r="AE49" s="183"/>
    </row>
    <row r="50" spans="2:31" hidden="1" x14ac:dyDescent="0.35">
      <c r="B50" t="s">
        <v>1115</v>
      </c>
      <c r="C50" s="26">
        <f>'WORKING WHOLESALE GRID'!B220-('WORKING WHOLESALE GRID'!B220*'READ THIS FIRST'!$F$3)</f>
        <v>0.46150000000000002</v>
      </c>
      <c r="D50" s="26">
        <f>'WORKING WHOLESALE GRID'!C220-('WORKING WHOLESALE GRID'!C220*'READ THIS FIRST'!$F$3)</f>
        <v>0.46150000000000002</v>
      </c>
      <c r="E50" s="26">
        <f>'WORKING WHOLESALE GRID'!D220-('WORKING WHOLESALE GRID'!D220*'READ THIS FIRST'!$F$3)</f>
        <v>0.46150000000000002</v>
      </c>
      <c r="F50" s="26">
        <f>'WORKING WHOLESALE GRID'!E220-('WORKING WHOLESALE GRID'!E220*'READ THIS FIRST'!$F$3)</f>
        <v>0.46150000000000002</v>
      </c>
      <c r="G50" s="26">
        <f>'WORKING WHOLESALE GRID'!F220-('WORKING WHOLESALE GRID'!F220*'READ THIS FIRST'!$F$3)</f>
        <v>0.46150000000000002</v>
      </c>
      <c r="H50" s="3">
        <v>0</v>
      </c>
    </row>
    <row r="51" spans="2:31" hidden="1" x14ac:dyDescent="0.35">
      <c r="B51" t="s">
        <v>1116</v>
      </c>
      <c r="C51">
        <v>0</v>
      </c>
      <c r="D51">
        <v>0</v>
      </c>
      <c r="E51">
        <v>0</v>
      </c>
      <c r="F51">
        <v>0</v>
      </c>
      <c r="G51">
        <v>0</v>
      </c>
      <c r="H51" s="3">
        <v>0</v>
      </c>
    </row>
    <row r="52" spans="2:31" hidden="1" x14ac:dyDescent="0.35"/>
    <row r="53" spans="2:31" s="153" customFormat="1" x14ac:dyDescent="0.35"/>
  </sheetData>
  <sheetProtection algorithmName="SHA-512" hashValue="izj62Uv0LSfLBGCBPnbOz6sEciB8uSRKtdtNgpQ45hmD8Hw+yKfHiQXwi78IVuGCqRPLpwgJyOqIu1/SmJilZg==" saltValue="PNSkeYynBwCtwJLJFdZ1Tg==" spinCount="100000" sheet="1" objects="1" scenarios="1"/>
  <mergeCells count="19">
    <mergeCell ref="C13:E13"/>
    <mergeCell ref="C18:S18"/>
    <mergeCell ref="C19:S19"/>
    <mergeCell ref="L7:S7"/>
    <mergeCell ref="L8:S13"/>
    <mergeCell ref="C14:E14"/>
    <mergeCell ref="C15:E15"/>
    <mergeCell ref="C7:E7"/>
    <mergeCell ref="C12:E12"/>
    <mergeCell ref="C10:E10"/>
    <mergeCell ref="L4:S5"/>
    <mergeCell ref="B1:O1"/>
    <mergeCell ref="B2:O2"/>
    <mergeCell ref="C8:E8"/>
    <mergeCell ref="C9:E9"/>
    <mergeCell ref="L6:S6"/>
    <mergeCell ref="B4:K4"/>
    <mergeCell ref="C5:D5"/>
    <mergeCell ref="C6:E6"/>
  </mergeCells>
  <dataValidations count="4">
    <dataValidation type="list" allowBlank="1" showInputMessage="1" showErrorMessage="1" sqref="M16 C17" xr:uid="{EB2B739C-7E08-4EE3-A837-2A869F3059DA}">
      <formula1>#REF!</formula1>
    </dataValidation>
    <dataValidation type="list" allowBlank="1" showInputMessage="1" showErrorMessage="1" sqref="F6:K6" xr:uid="{9B764552-1C17-4750-9DB5-1D3774269783}">
      <formula1>$B$48:$B$49</formula1>
    </dataValidation>
    <dataValidation type="list" allowBlank="1" showInputMessage="1" showErrorMessage="1" sqref="F7:K7 C21:C25" xr:uid="{6B0A1BE8-73EC-4390-B2B4-E4EEF0A09661}">
      <formula1>$M$30:$M$35</formula1>
    </dataValidation>
    <dataValidation type="list" allowBlank="1" showInputMessage="1" showErrorMessage="1" sqref="F8:K8" xr:uid="{76E70DCC-3883-4D7E-9175-F3532C17441A}">
      <formula1>$B$50:$B$51</formula1>
    </dataValidation>
  </dataValidations>
  <pageMargins left="0.7" right="0.7" top="0.75" bottom="0.75" header="0.3" footer="0.3"/>
  <ignoredErrors>
    <ignoredError sqref="F13 G13:K13" unlockedFormula="1"/>
  </ignoredError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26A4-2BBE-4A76-95F4-511F3079BFBA}">
  <sheetPr>
    <tabColor theme="5" tint="-0.249977111117893"/>
  </sheetPr>
  <dimension ref="B1:BH75"/>
  <sheetViews>
    <sheetView showGridLines="0" showRowColHeaders="0" tabSelected="1" topLeftCell="A2" workbookViewId="0">
      <selection activeCell="I6" sqref="I6:J6"/>
    </sheetView>
  </sheetViews>
  <sheetFormatPr defaultColWidth="9.1796875" defaultRowHeight="14.5" x14ac:dyDescent="0.35"/>
  <cols>
    <col min="2" max="2" width="10.81640625" customWidth="1"/>
    <col min="4" max="4" width="10.1796875" customWidth="1"/>
    <col min="5" max="5" width="11.54296875" customWidth="1"/>
    <col min="6" max="11" width="14.81640625" customWidth="1"/>
    <col min="12" max="12" width="14.1796875" customWidth="1"/>
    <col min="13" max="13" width="14" customWidth="1"/>
    <col min="14" max="14" width="13.453125" customWidth="1"/>
    <col min="15" max="15" width="14" customWidth="1"/>
    <col min="16" max="16" width="13.453125" customWidth="1"/>
    <col min="17" max="20" width="12.81640625" customWidth="1"/>
  </cols>
  <sheetData>
    <row r="1" spans="2:18" s="1" customFormat="1" ht="39.65" hidden="1" customHeight="1" thickBot="1" x14ac:dyDescent="0.4">
      <c r="B1" s="724" t="s">
        <v>362</v>
      </c>
      <c r="C1" s="725"/>
      <c r="D1" s="725"/>
      <c r="E1" s="725"/>
      <c r="F1" s="138">
        <f>'READ THIS FIRST'!F3</f>
        <v>0.35</v>
      </c>
      <c r="G1" s="726" t="s">
        <v>363</v>
      </c>
      <c r="H1" s="726"/>
      <c r="I1" s="726"/>
      <c r="J1" s="139">
        <f>'READ THIS FIRST'!J3</f>
        <v>0</v>
      </c>
      <c r="K1" s="140">
        <f>(100-J1)/100</f>
        <v>1</v>
      </c>
      <c r="L1" s="859"/>
      <c r="M1" s="860"/>
      <c r="N1" s="860"/>
    </row>
    <row r="2" spans="2:18" ht="13.5" customHeight="1" x14ac:dyDescent="0.35">
      <c r="B2" s="879" t="s">
        <v>861</v>
      </c>
      <c r="C2" s="879"/>
      <c r="D2" s="879"/>
      <c r="E2" s="879"/>
      <c r="F2" s="879"/>
      <c r="G2" s="879"/>
      <c r="H2" s="879"/>
      <c r="I2" s="879"/>
      <c r="J2" s="879"/>
      <c r="K2" s="879"/>
      <c r="L2" s="879"/>
      <c r="M2" s="879"/>
      <c r="N2" s="248"/>
      <c r="O2" s="248"/>
      <c r="P2" s="248"/>
      <c r="Q2" s="248"/>
    </row>
    <row r="3" spans="2:18" ht="13.5" customHeight="1" x14ac:dyDescent="0.35">
      <c r="B3" s="834" t="s">
        <v>828</v>
      </c>
      <c r="C3" s="834"/>
      <c r="D3" s="834"/>
      <c r="E3" s="834"/>
      <c r="F3" s="834"/>
      <c r="G3" s="834"/>
      <c r="H3" s="834"/>
      <c r="I3" s="834"/>
      <c r="J3" s="834"/>
      <c r="K3" s="834"/>
      <c r="L3" s="834"/>
      <c r="M3" s="834"/>
      <c r="N3" s="248"/>
      <c r="O3" s="248"/>
      <c r="P3" s="248"/>
      <c r="Q3" s="248"/>
    </row>
    <row r="4" spans="2:18" ht="35.25" customHeight="1" thickBot="1" x14ac:dyDescent="0.4">
      <c r="B4" s="143"/>
      <c r="C4" s="143"/>
      <c r="D4" s="143"/>
      <c r="E4" s="143"/>
      <c r="F4" s="143"/>
      <c r="G4" s="143"/>
      <c r="H4" s="143"/>
      <c r="I4" s="143"/>
      <c r="J4" s="143"/>
      <c r="K4" s="143"/>
      <c r="L4" s="143"/>
    </row>
    <row r="5" spans="2:18" s="145" customFormat="1" ht="27.75" customHeight="1" thickBot="1" x14ac:dyDescent="0.4">
      <c r="B5" s="841" t="s">
        <v>857</v>
      </c>
      <c r="C5" s="842"/>
      <c r="D5" s="842"/>
      <c r="E5" s="842"/>
      <c r="F5" s="843"/>
      <c r="G5" s="843"/>
      <c r="H5" s="843"/>
      <c r="I5" s="843"/>
      <c r="J5" s="843"/>
      <c r="K5" s="843"/>
      <c r="L5" s="843"/>
      <c r="M5" s="844"/>
      <c r="N5" s="144"/>
      <c r="O5" s="59"/>
      <c r="P5" s="459"/>
      <c r="Q5" s="459"/>
      <c r="R5" s="460"/>
    </row>
    <row r="6" spans="2:18" ht="38.25" customHeight="1" thickBot="1" x14ac:dyDescent="0.4">
      <c r="B6" s="871"/>
      <c r="C6" s="861" t="s">
        <v>696</v>
      </c>
      <c r="D6" s="862"/>
      <c r="E6" s="321">
        <v>5</v>
      </c>
      <c r="F6" s="863" t="s">
        <v>817</v>
      </c>
      <c r="G6" s="864"/>
      <c r="H6" s="864"/>
      <c r="I6" s="877" t="s">
        <v>1182</v>
      </c>
      <c r="J6" s="877"/>
      <c r="K6" s="461"/>
      <c r="L6" s="865"/>
      <c r="M6" s="866"/>
      <c r="N6" s="651" t="s">
        <v>1198</v>
      </c>
      <c r="O6" s="652"/>
      <c r="P6" s="618" t="s">
        <v>1126</v>
      </c>
      <c r="Q6" s="619"/>
    </row>
    <row r="7" spans="2:18" ht="23.15" customHeight="1" x14ac:dyDescent="0.35">
      <c r="B7" s="872"/>
      <c r="C7" s="869"/>
      <c r="D7" s="869"/>
      <c r="E7" s="869"/>
      <c r="F7" s="462" t="s">
        <v>370</v>
      </c>
      <c r="G7" s="462" t="s">
        <v>371</v>
      </c>
      <c r="H7" s="462" t="s">
        <v>372</v>
      </c>
      <c r="I7" s="462" t="s">
        <v>373</v>
      </c>
      <c r="J7" s="462" t="s">
        <v>374</v>
      </c>
      <c r="K7" s="462" t="s">
        <v>375</v>
      </c>
      <c r="L7" s="867"/>
      <c r="M7" s="866"/>
      <c r="N7" s="653"/>
      <c r="O7" s="654"/>
      <c r="P7" s="620"/>
      <c r="Q7" s="621"/>
    </row>
    <row r="8" spans="2:18" ht="43.5" customHeight="1" x14ac:dyDescent="0.35">
      <c r="B8" s="871"/>
      <c r="C8" s="870" t="s">
        <v>501</v>
      </c>
      <c r="D8" s="870"/>
      <c r="E8" s="870"/>
      <c r="F8" s="286"/>
      <c r="G8" s="286"/>
      <c r="H8" s="286"/>
      <c r="I8" s="286"/>
      <c r="J8" s="286"/>
      <c r="K8" s="286"/>
      <c r="L8" s="868"/>
      <c r="M8" s="866"/>
      <c r="N8" s="653"/>
      <c r="O8" s="654"/>
      <c r="P8" s="620"/>
      <c r="Q8" s="621"/>
    </row>
    <row r="9" spans="2:18" ht="26.25" customHeight="1" x14ac:dyDescent="0.35">
      <c r="B9" s="872"/>
      <c r="C9" s="878" t="s">
        <v>697</v>
      </c>
      <c r="D9" s="878"/>
      <c r="E9" s="878"/>
      <c r="F9" s="325" t="s">
        <v>1019</v>
      </c>
      <c r="G9" s="325" t="s">
        <v>1018</v>
      </c>
      <c r="H9" s="325" t="s">
        <v>1019</v>
      </c>
      <c r="I9" s="325" t="s">
        <v>13</v>
      </c>
      <c r="J9" s="325" t="s">
        <v>14</v>
      </c>
      <c r="K9" s="325" t="s">
        <v>1022</v>
      </c>
      <c r="L9" s="867"/>
      <c r="M9" s="866"/>
      <c r="N9" s="653"/>
      <c r="O9" s="654"/>
      <c r="P9" s="620"/>
      <c r="Q9" s="621"/>
    </row>
    <row r="10" spans="2:18" ht="26.25" customHeight="1" x14ac:dyDescent="0.35">
      <c r="B10" s="872"/>
      <c r="C10" s="864" t="s">
        <v>1127</v>
      </c>
      <c r="D10" s="864"/>
      <c r="E10" s="864"/>
      <c r="F10" s="313" t="s">
        <v>1000</v>
      </c>
      <c r="G10" s="313" t="s">
        <v>26</v>
      </c>
      <c r="H10" s="313" t="s">
        <v>26</v>
      </c>
      <c r="I10" s="313" t="s">
        <v>1000</v>
      </c>
      <c r="J10" s="313" t="s">
        <v>1000</v>
      </c>
      <c r="K10" s="313" t="s">
        <v>1000</v>
      </c>
      <c r="L10" s="463"/>
      <c r="M10" s="464"/>
      <c r="N10" s="653"/>
      <c r="O10" s="654"/>
      <c r="P10" s="620"/>
      <c r="Q10" s="621"/>
    </row>
    <row r="11" spans="2:18" s="149" customFormat="1" ht="54.65" hidden="1" customHeight="1" x14ac:dyDescent="0.35">
      <c r="B11" s="465" t="s">
        <v>381</v>
      </c>
      <c r="C11" s="466"/>
      <c r="D11" s="880" t="s">
        <v>801</v>
      </c>
      <c r="E11" s="880"/>
      <c r="F11" s="314" t="str">
        <f t="shared" ref="F11:K11" si="0">$I$6&amp;F9</f>
        <v>SUPA METALLICLC</v>
      </c>
      <c r="G11" s="314" t="str">
        <f t="shared" si="0"/>
        <v>SUPA METALLICSM</v>
      </c>
      <c r="H11" s="314" t="str">
        <f t="shared" si="0"/>
        <v>SUPA METALLICLC</v>
      </c>
      <c r="I11" s="314" t="str">
        <f t="shared" si="0"/>
        <v>SUPA METALLICA5</v>
      </c>
      <c r="J11" s="314" t="str">
        <f t="shared" si="0"/>
        <v>SUPA METALLICA4</v>
      </c>
      <c r="K11" s="314" t="str">
        <f t="shared" si="0"/>
        <v>SUPA METALLICSQ</v>
      </c>
      <c r="L11" s="314"/>
      <c r="M11" s="467"/>
      <c r="N11" s="653"/>
      <c r="O11" s="654"/>
      <c r="P11" s="620"/>
      <c r="Q11" s="621"/>
    </row>
    <row r="12" spans="2:18" s="149" customFormat="1" ht="28.5" hidden="1" customHeight="1" x14ac:dyDescent="0.35">
      <c r="B12" s="465" t="s">
        <v>381</v>
      </c>
      <c r="C12" s="466"/>
      <c r="D12" s="466"/>
      <c r="E12" s="466" t="s">
        <v>805</v>
      </c>
      <c r="F12" s="315">
        <f t="shared" ref="F12:K12" si="1">INDEX(TRANSFERCOST,MATCH($E$6,TRANSFERQTY,1),MATCH(F$11,TRANSFERNAME,0))</f>
        <v>12.101666666666667</v>
      </c>
      <c r="G12" s="315">
        <f t="shared" si="1"/>
        <v>10.963952380952382</v>
      </c>
      <c r="H12" s="315">
        <f t="shared" si="1"/>
        <v>12.101666666666667</v>
      </c>
      <c r="I12" s="315">
        <f t="shared" si="1"/>
        <v>16.41652380952381</v>
      </c>
      <c r="J12" s="315">
        <f t="shared" si="1"/>
        <v>19.61638095238095</v>
      </c>
      <c r="K12" s="315">
        <f t="shared" si="1"/>
        <v>25.098333333333336</v>
      </c>
      <c r="L12" s="314"/>
      <c r="M12" s="467"/>
      <c r="N12" s="653"/>
      <c r="O12" s="654"/>
      <c r="P12" s="620"/>
      <c r="Q12" s="621"/>
    </row>
    <row r="13" spans="2:18" s="149" customFormat="1" ht="28.5" hidden="1" customHeight="1" x14ac:dyDescent="0.35">
      <c r="B13" s="465" t="s">
        <v>381</v>
      </c>
      <c r="C13" s="466"/>
      <c r="D13" s="466"/>
      <c r="E13" s="468" t="s">
        <v>799</v>
      </c>
      <c r="F13" s="315">
        <f t="shared" ref="F13:K13" si="2">INDEX(TRANSFERCOST,MATCH(F10,TRANSFERQTY,0),MATCH(F11,TRANSFERNAME,0))</f>
        <v>46.429500000000004</v>
      </c>
      <c r="G13" s="315">
        <f t="shared" si="2"/>
        <v>23.218</v>
      </c>
      <c r="H13" s="315">
        <f t="shared" si="2"/>
        <v>23.218</v>
      </c>
      <c r="I13" s="315">
        <f t="shared" si="2"/>
        <v>46.429500000000004</v>
      </c>
      <c r="J13" s="315">
        <f t="shared" si="2"/>
        <v>46.429500000000004</v>
      </c>
      <c r="K13" s="315">
        <f t="shared" si="2"/>
        <v>46.429500000000004</v>
      </c>
      <c r="L13" s="314"/>
      <c r="M13" s="467"/>
      <c r="N13" s="653"/>
      <c r="O13" s="654"/>
      <c r="P13" s="620"/>
      <c r="Q13" s="621"/>
    </row>
    <row r="14" spans="2:18" ht="26.25" customHeight="1" x14ac:dyDescent="0.35">
      <c r="B14" s="873" t="s">
        <v>1079</v>
      </c>
      <c r="C14" s="874"/>
      <c r="D14" s="874"/>
      <c r="E14" s="874"/>
      <c r="F14" s="316">
        <f t="shared" ref="F14:K14" si="3">F12+(F13/$E$6)</f>
        <v>21.387566666666668</v>
      </c>
      <c r="G14" s="316">
        <f t="shared" si="3"/>
        <v>15.607552380952381</v>
      </c>
      <c r="H14" s="316">
        <f t="shared" si="3"/>
        <v>16.745266666666666</v>
      </c>
      <c r="I14" s="316">
        <f t="shared" si="3"/>
        <v>25.702423809523811</v>
      </c>
      <c r="J14" s="316">
        <f t="shared" si="3"/>
        <v>28.902280952380952</v>
      </c>
      <c r="K14" s="316">
        <f t="shared" si="3"/>
        <v>34.384233333333341</v>
      </c>
      <c r="L14" s="316">
        <f>SUM(F14:K14)</f>
        <v>142.72932380952381</v>
      </c>
      <c r="M14" s="343" t="s">
        <v>837</v>
      </c>
      <c r="N14" s="653"/>
      <c r="O14" s="654"/>
      <c r="P14" s="620"/>
      <c r="Q14" s="621"/>
    </row>
    <row r="15" spans="2:18" ht="26.25" customHeight="1" thickBot="1" x14ac:dyDescent="0.4">
      <c r="B15" s="875" t="s">
        <v>1128</v>
      </c>
      <c r="C15" s="876"/>
      <c r="D15" s="876"/>
      <c r="E15" s="876"/>
      <c r="F15" s="317">
        <f t="shared" ref="F15:K15" si="4">F14*$E$6</f>
        <v>106.93783333333334</v>
      </c>
      <c r="G15" s="317">
        <f t="shared" si="4"/>
        <v>78.037761904761908</v>
      </c>
      <c r="H15" s="317">
        <f t="shared" si="4"/>
        <v>83.726333333333329</v>
      </c>
      <c r="I15" s="317">
        <f t="shared" si="4"/>
        <v>128.51211904761905</v>
      </c>
      <c r="J15" s="317">
        <f t="shared" si="4"/>
        <v>144.51140476190477</v>
      </c>
      <c r="K15" s="317">
        <f t="shared" si="4"/>
        <v>171.92116666666669</v>
      </c>
      <c r="L15" s="317">
        <f>SUM(F15:K15)</f>
        <v>713.6466190476192</v>
      </c>
      <c r="M15" s="344" t="s">
        <v>699</v>
      </c>
      <c r="N15" s="655"/>
      <c r="O15" s="656"/>
      <c r="P15" s="622"/>
      <c r="Q15" s="623"/>
    </row>
    <row r="16" spans="2:18" ht="26.25" customHeight="1" thickBot="1" x14ac:dyDescent="0.4">
      <c r="B16" s="837" t="s">
        <v>698</v>
      </c>
      <c r="C16" s="838"/>
      <c r="D16" s="838"/>
      <c r="E16" s="838"/>
      <c r="F16" s="838"/>
      <c r="G16" s="838"/>
      <c r="H16" s="838"/>
      <c r="I16" s="838"/>
      <c r="J16" s="838"/>
      <c r="K16" s="838"/>
      <c r="L16" s="838"/>
      <c r="M16" s="839"/>
      <c r="N16" s="889" t="s">
        <v>1197</v>
      </c>
      <c r="O16" s="890"/>
      <c r="P16" s="890"/>
      <c r="Q16" s="890"/>
    </row>
    <row r="17" spans="2:40" ht="13.5" customHeight="1" x14ac:dyDescent="0.35">
      <c r="B17" s="336"/>
      <c r="C17" s="336"/>
      <c r="D17" s="336"/>
      <c r="E17" s="336"/>
      <c r="F17" s="336"/>
      <c r="G17" s="336"/>
      <c r="H17" s="336"/>
      <c r="I17" s="336"/>
      <c r="J17" s="336"/>
      <c r="K17" s="336"/>
      <c r="L17" s="336"/>
      <c r="M17" s="75"/>
      <c r="N17" s="75"/>
      <c r="O17" s="333"/>
    </row>
    <row r="18" spans="2:40" ht="13.5" customHeight="1" x14ac:dyDescent="0.35">
      <c r="B18" s="336"/>
      <c r="C18" s="336"/>
      <c r="D18" s="336"/>
      <c r="E18" s="881"/>
      <c r="F18" s="881"/>
      <c r="G18" s="881"/>
      <c r="H18" s="881"/>
      <c r="I18" s="881"/>
      <c r="J18" s="881"/>
      <c r="K18" s="881"/>
      <c r="L18" s="469"/>
      <c r="M18" s="470"/>
      <c r="N18" s="470"/>
      <c r="O18" s="333"/>
    </row>
    <row r="19" spans="2:40" ht="9.65" customHeight="1" thickBot="1" x14ac:dyDescent="0.4">
      <c r="B19" s="248"/>
      <c r="E19" s="881"/>
      <c r="F19" s="881"/>
      <c r="G19" s="881"/>
      <c r="H19" s="881"/>
      <c r="I19" s="881"/>
      <c r="J19" s="881"/>
      <c r="K19" s="881"/>
      <c r="L19" s="469"/>
      <c r="M19" s="469"/>
      <c r="N19" s="469"/>
    </row>
    <row r="20" spans="2:40" s="145" customFormat="1" ht="34.5" customHeight="1" thickBot="1" x14ac:dyDescent="0.4">
      <c r="B20" s="852" t="s">
        <v>1180</v>
      </c>
      <c r="C20" s="853"/>
      <c r="D20" s="853"/>
      <c r="E20" s="853"/>
      <c r="F20" s="854"/>
      <c r="G20" s="854"/>
      <c r="H20" s="854"/>
      <c r="I20" s="854"/>
      <c r="J20" s="854"/>
      <c r="K20" s="854"/>
      <c r="L20" s="854"/>
      <c r="M20" s="854"/>
      <c r="N20" s="854"/>
      <c r="O20" s="855"/>
    </row>
    <row r="21" spans="2:40" ht="49" customHeight="1" thickBot="1" x14ac:dyDescent="0.4">
      <c r="B21" s="848"/>
      <c r="C21" s="861" t="s">
        <v>696</v>
      </c>
      <c r="D21" s="862"/>
      <c r="E21" s="321">
        <v>4</v>
      </c>
      <c r="F21" s="863" t="s">
        <v>818</v>
      </c>
      <c r="G21" s="882"/>
      <c r="H21" s="883" t="s">
        <v>822</v>
      </c>
      <c r="I21" s="883"/>
      <c r="J21" s="471"/>
      <c r="K21" s="884" t="s">
        <v>856</v>
      </c>
      <c r="L21" s="884"/>
      <c r="M21" s="884"/>
      <c r="N21" s="884"/>
      <c r="O21" s="885"/>
      <c r="P21" s="472"/>
    </row>
    <row r="22" spans="2:40" ht="32.5" customHeight="1" x14ac:dyDescent="0.35">
      <c r="B22" s="849"/>
      <c r="C22" s="869"/>
      <c r="D22" s="869"/>
      <c r="E22" s="869"/>
      <c r="F22" s="462" t="s">
        <v>370</v>
      </c>
      <c r="G22" s="462" t="s">
        <v>371</v>
      </c>
      <c r="H22" s="462" t="s">
        <v>372</v>
      </c>
      <c r="I22" s="462" t="s">
        <v>373</v>
      </c>
      <c r="J22" s="473" t="s">
        <v>858</v>
      </c>
      <c r="K22" s="318" t="s">
        <v>845</v>
      </c>
      <c r="L22" s="318" t="s">
        <v>846</v>
      </c>
      <c r="M22" s="318" t="s">
        <v>855</v>
      </c>
      <c r="N22" s="318" t="s">
        <v>848</v>
      </c>
      <c r="O22" s="339" t="s">
        <v>853</v>
      </c>
      <c r="P22" s="472"/>
    </row>
    <row r="23" spans="2:40" ht="18" customHeight="1" x14ac:dyDescent="0.35">
      <c r="B23" s="850"/>
      <c r="C23" s="835" t="s">
        <v>1143</v>
      </c>
      <c r="D23" s="835"/>
      <c r="E23" s="835"/>
      <c r="F23" s="495">
        <v>60</v>
      </c>
      <c r="G23" s="495">
        <v>150</v>
      </c>
      <c r="H23" s="495">
        <v>35</v>
      </c>
      <c r="I23" s="495">
        <v>200</v>
      </c>
      <c r="J23" s="845"/>
      <c r="K23" s="319" t="s">
        <v>854</v>
      </c>
      <c r="L23" s="319" t="s">
        <v>847</v>
      </c>
      <c r="M23" s="319" t="s">
        <v>852</v>
      </c>
      <c r="N23" s="319" t="s">
        <v>852</v>
      </c>
      <c r="O23" s="340" t="s">
        <v>849</v>
      </c>
      <c r="P23" s="472"/>
    </row>
    <row r="24" spans="2:40" ht="18" customHeight="1" x14ac:dyDescent="0.35">
      <c r="B24" s="850"/>
      <c r="C24" s="835" t="s">
        <v>1144</v>
      </c>
      <c r="D24" s="835"/>
      <c r="E24" s="835"/>
      <c r="F24" s="495">
        <v>70</v>
      </c>
      <c r="G24" s="495">
        <v>150</v>
      </c>
      <c r="H24" s="495">
        <v>60</v>
      </c>
      <c r="I24" s="495">
        <v>120</v>
      </c>
      <c r="J24" s="826"/>
      <c r="K24" s="320">
        <v>10</v>
      </c>
      <c r="L24" s="320">
        <v>10</v>
      </c>
      <c r="M24" s="320">
        <v>10</v>
      </c>
      <c r="N24" s="320">
        <v>9</v>
      </c>
      <c r="O24" s="341">
        <v>10</v>
      </c>
      <c r="P24" s="472"/>
    </row>
    <row r="25" spans="2:40" ht="20.25" hidden="1" customHeight="1" x14ac:dyDescent="0.35">
      <c r="B25" s="849"/>
      <c r="C25" s="474"/>
      <c r="D25" s="474"/>
      <c r="E25" s="474" t="s">
        <v>1145</v>
      </c>
      <c r="F25" s="474">
        <f>F23*F24/100</f>
        <v>42</v>
      </c>
      <c r="G25" s="474">
        <f>G23*G24/100</f>
        <v>225</v>
      </c>
      <c r="H25" s="474">
        <f>H23*H24/100</f>
        <v>21</v>
      </c>
      <c r="I25" s="474">
        <f>I23*I24/100</f>
        <v>240</v>
      </c>
      <c r="J25" s="846"/>
      <c r="K25" s="475"/>
      <c r="L25" s="475"/>
      <c r="M25" s="475"/>
      <c r="N25" s="475"/>
      <c r="O25" s="476"/>
      <c r="P25" s="472"/>
    </row>
    <row r="26" spans="2:40" ht="20.25" hidden="1" customHeight="1" x14ac:dyDescent="0.35">
      <c r="B26" s="849"/>
      <c r="C26" s="477"/>
      <c r="D26" s="477"/>
      <c r="E26" s="477" t="s">
        <v>1155</v>
      </c>
      <c r="F26" s="477">
        <v>85</v>
      </c>
      <c r="G26" s="477">
        <v>85</v>
      </c>
      <c r="H26" s="477">
        <v>85</v>
      </c>
      <c r="I26" s="477">
        <v>85</v>
      </c>
      <c r="J26" s="846"/>
      <c r="K26" s="478"/>
      <c r="L26" s="478"/>
      <c r="M26" s="478"/>
      <c r="N26" s="478"/>
      <c r="O26" s="479"/>
      <c r="P26" s="472"/>
    </row>
    <row r="27" spans="2:40" ht="24" hidden="1" customHeight="1" x14ac:dyDescent="0.35">
      <c r="B27" s="849"/>
      <c r="C27" s="840" t="s">
        <v>1157</v>
      </c>
      <c r="D27" s="840"/>
      <c r="E27" s="840"/>
      <c r="F27" s="477">
        <f>IF(F25&lt;F26,F26,F25)</f>
        <v>85</v>
      </c>
      <c r="G27" s="477">
        <f>IF(G25&lt;G26,G26,G25)</f>
        <v>225</v>
      </c>
      <c r="H27" s="477">
        <f>IF(H25&lt;H26,H26,H25)</f>
        <v>85</v>
      </c>
      <c r="I27" s="477">
        <f>IF(I25&lt;I26,I26,I25)</f>
        <v>240</v>
      </c>
      <c r="J27" s="846"/>
      <c r="K27" s="478"/>
      <c r="L27" s="478"/>
      <c r="M27" s="478"/>
      <c r="N27" s="478"/>
      <c r="O27" s="479"/>
      <c r="P27" s="472"/>
    </row>
    <row r="28" spans="2:40" ht="21.75" customHeight="1" x14ac:dyDescent="0.35">
      <c r="B28" s="849"/>
      <c r="C28" s="836" t="s">
        <v>1156</v>
      </c>
      <c r="D28" s="836"/>
      <c r="E28" s="836"/>
      <c r="F28" s="480">
        <f>INDEX(VINYLTABLE,MATCH($H$21,VINYLSTYLES,0),MATCH(F22,VINYLLOCATION,0))</f>
        <v>4.6150000000000002</v>
      </c>
      <c r="G28" s="480">
        <f>INDEX(VINYLTABLE,MATCH($H$21,VINYLSTYLES,0),MATCH(G22,VINYLLOCATION,0))</f>
        <v>9.1649999999999991</v>
      </c>
      <c r="H28" s="480">
        <f>INDEX(VINYLTABLE,MATCH($H$21,VINYLSTYLES,0),MATCH(H22,VINYLLOCATION,0))</f>
        <v>4.6150000000000002</v>
      </c>
      <c r="I28" s="480">
        <f>INDEX(VINYLTABLE,MATCH($H$21,VINYLSTYLES,0),MATCH(I22,VINYLLOCATION,0))</f>
        <v>9.6524999999999999</v>
      </c>
      <c r="J28" s="846"/>
      <c r="K28" s="322">
        <f>INDEX(VINYLNAMESPRICE,MATCH(K22,VINYLNAMESOPTIONS,0),MATCH(K23,VINYLNAMESSIZES,0))</f>
        <v>4.5500000000000007</v>
      </c>
      <c r="L28" s="322">
        <f>INDEX(VINYLNAMESPRICE,MATCH(L22,VINYLNAMESOPTIONS,0),MATCH(L23,VINYLNAMESSIZES,0))</f>
        <v>9.75</v>
      </c>
      <c r="M28" s="322">
        <f>INDEX(VINYLNUMBERSPRICE,MATCH(M22,VINYLNUMBERSOPTIONS,0),MATCH(M23,VINYLNUMBERSSIZES,0))</f>
        <v>7.15</v>
      </c>
      <c r="N28" s="322">
        <f>INDEX(VINYLNUMBERSPRICE,MATCH(N22,VINYLNUMBERSOPTIONS,0),MATCH(N23,VINYLNUMBERSSIZES,0))</f>
        <v>9.1000000000000014</v>
      </c>
      <c r="O28" s="342">
        <f>INDEX(VINYLNUMBERSPRICE,MATCH(O22,VINYLNUMBERSOPTIONS,0),MATCH(O23,VINYLNUMBERSSIZES,0))</f>
        <v>7.15</v>
      </c>
      <c r="P28" s="472"/>
    </row>
    <row r="29" spans="2:40" ht="25.5" customHeight="1" x14ac:dyDescent="0.35">
      <c r="B29" s="851"/>
      <c r="C29" s="856" t="s">
        <v>798</v>
      </c>
      <c r="D29" s="857"/>
      <c r="E29" s="858"/>
      <c r="F29" s="481">
        <f>F28*$E$21</f>
        <v>18.46</v>
      </c>
      <c r="G29" s="481">
        <f>G28*$E$21</f>
        <v>36.659999999999997</v>
      </c>
      <c r="H29" s="481">
        <f>H28*$E$21</f>
        <v>18.46</v>
      </c>
      <c r="I29" s="481">
        <f>I28*$E$21</f>
        <v>38.61</v>
      </c>
      <c r="J29" s="847"/>
      <c r="K29" s="482">
        <f>K28*K24</f>
        <v>45.500000000000007</v>
      </c>
      <c r="L29" s="482">
        <f>L28*L24</f>
        <v>97.5</v>
      </c>
      <c r="M29" s="482">
        <f>M28*M24</f>
        <v>71.5</v>
      </c>
      <c r="N29" s="482">
        <f>N28*N24</f>
        <v>81.900000000000006</v>
      </c>
      <c r="O29" s="483">
        <f>O28*O24</f>
        <v>71.5</v>
      </c>
      <c r="P29" s="472"/>
    </row>
    <row r="30" spans="2:40" ht="25" customHeight="1" thickBot="1" x14ac:dyDescent="0.4">
      <c r="B30" s="886" t="s">
        <v>841</v>
      </c>
      <c r="C30" s="887"/>
      <c r="D30" s="887"/>
      <c r="E30" s="887"/>
      <c r="F30" s="887"/>
      <c r="G30" s="887"/>
      <c r="H30" s="887"/>
      <c r="I30" s="887"/>
      <c r="J30" s="887"/>
      <c r="K30" s="887"/>
      <c r="L30" s="887"/>
      <c r="M30" s="887"/>
      <c r="N30" s="887"/>
      <c r="O30" s="888"/>
      <c r="P30" s="472"/>
    </row>
    <row r="31" spans="2:40" ht="20.25" customHeight="1" x14ac:dyDescent="0.35">
      <c r="B31" s="90"/>
      <c r="E31" s="91"/>
      <c r="F31" s="91"/>
      <c r="G31" s="91"/>
      <c r="H31" s="91"/>
      <c r="I31" s="91"/>
      <c r="J31" s="91"/>
      <c r="K31" s="91"/>
      <c r="L31" s="91"/>
      <c r="P31" s="472"/>
      <c r="AN31" t="s">
        <v>91</v>
      </c>
    </row>
    <row r="32" spans="2:40" ht="10.5" customHeight="1" x14ac:dyDescent="0.35">
      <c r="B32" s="323"/>
      <c r="C32" s="149"/>
      <c r="D32" s="149"/>
      <c r="E32" s="324"/>
      <c r="F32" s="324"/>
      <c r="G32" s="324"/>
      <c r="H32" s="324"/>
      <c r="I32" s="324"/>
      <c r="J32" s="324"/>
      <c r="K32" s="324"/>
      <c r="L32" s="324"/>
      <c r="M32" s="149"/>
      <c r="N32" s="149"/>
      <c r="O32" s="149"/>
      <c r="P32" s="149"/>
      <c r="Q32" s="149"/>
      <c r="R32" s="472"/>
      <c r="S32" s="472"/>
    </row>
    <row r="33" spans="2:34" ht="23.25" hidden="1" customHeight="1" x14ac:dyDescent="0.35">
      <c r="B33" s="90"/>
      <c r="E33" s="91"/>
      <c r="F33" s="91"/>
      <c r="G33" s="91"/>
      <c r="H33" s="91"/>
      <c r="I33" s="91"/>
      <c r="J33" s="91"/>
      <c r="K33" s="91"/>
      <c r="L33" s="91"/>
      <c r="R33" s="472"/>
      <c r="S33" s="472"/>
    </row>
    <row r="34" spans="2:34" s="145" customFormat="1" ht="15" hidden="1" customHeight="1" x14ac:dyDescent="0.35">
      <c r="B34" s="484"/>
      <c r="C34" s="472"/>
    </row>
    <row r="35" spans="2:34" s="145" customFormat="1" ht="15" hidden="1" customHeight="1" x14ac:dyDescent="0.35">
      <c r="B35" s="563"/>
      <c r="C35" s="564"/>
      <c r="D35" s="564"/>
      <c r="E35" s="564"/>
      <c r="F35" s="564"/>
      <c r="G35" s="564"/>
      <c r="H35" s="564"/>
      <c r="I35" s="564"/>
      <c r="J35" s="564"/>
      <c r="K35" s="564"/>
      <c r="L35" s="564"/>
      <c r="M35" s="564"/>
      <c r="N35" s="564"/>
      <c r="O35" s="564"/>
      <c r="P35"/>
      <c r="Q35"/>
      <c r="R35" s="172"/>
      <c r="S35" s="172"/>
      <c r="T35" s="172"/>
      <c r="U35" s="172"/>
      <c r="V35" s="172"/>
      <c r="AA35" s="172" t="s">
        <v>1130</v>
      </c>
      <c r="AB35" s="172" t="s">
        <v>1131</v>
      </c>
      <c r="AC35" s="172" t="s">
        <v>1132</v>
      </c>
    </row>
    <row r="36" spans="2:34" s="145" customFormat="1" ht="24.75" hidden="1" customHeight="1" x14ac:dyDescent="0.35">
      <c r="B36" s="172"/>
      <c r="C36" s="485" t="s">
        <v>370</v>
      </c>
      <c r="D36" s="485" t="s">
        <v>371</v>
      </c>
      <c r="E36" s="485" t="s">
        <v>372</v>
      </c>
      <c r="F36" s="485" t="s">
        <v>373</v>
      </c>
      <c r="G36" s="172"/>
      <c r="H36" s="289" t="s">
        <v>370</v>
      </c>
      <c r="I36" s="486" t="s">
        <v>371</v>
      </c>
      <c r="J36" s="486" t="s">
        <v>372</v>
      </c>
      <c r="K36" s="486" t="s">
        <v>373</v>
      </c>
      <c r="L36" s="487" t="s">
        <v>370</v>
      </c>
      <c r="M36" s="487" t="s">
        <v>371</v>
      </c>
      <c r="N36" s="487" t="s">
        <v>372</v>
      </c>
      <c r="O36" s="487" t="s">
        <v>373</v>
      </c>
      <c r="P36" s="172" t="s">
        <v>1146</v>
      </c>
      <c r="Q36" s="172"/>
      <c r="R36" s="172"/>
      <c r="S36" s="172"/>
    </row>
    <row r="37" spans="2:34" s="145" customFormat="1" ht="15" hidden="1" customHeight="1" x14ac:dyDescent="0.35">
      <c r="B37" s="488" t="s">
        <v>822</v>
      </c>
      <c r="C37" s="171">
        <f>L37+$P37</f>
        <v>4.6150000000000002</v>
      </c>
      <c r="D37" s="171">
        <f>M37+$P37</f>
        <v>9.1649999999999991</v>
      </c>
      <c r="E37" s="171">
        <f>N37+$P37</f>
        <v>4.6150000000000002</v>
      </c>
      <c r="F37" s="171">
        <f>O37+$P37</f>
        <v>9.6524999999999999</v>
      </c>
      <c r="G37" s="291" t="s">
        <v>1139</v>
      </c>
      <c r="H37">
        <f>$F$27</f>
        <v>85</v>
      </c>
      <c r="I37">
        <f>$G$27</f>
        <v>225</v>
      </c>
      <c r="J37">
        <f>$H$27</f>
        <v>85</v>
      </c>
      <c r="K37">
        <f>$I$27</f>
        <v>240</v>
      </c>
      <c r="L37" s="297">
        <f>SUM(H$37*$V37)</f>
        <v>2.7625000000000002</v>
      </c>
      <c r="M37" s="297">
        <f>SUM(I$37*$V37)</f>
        <v>7.3125</v>
      </c>
      <c r="N37" s="297">
        <f>SUM(J$37*$V37)</f>
        <v>2.7625000000000002</v>
      </c>
      <c r="O37" s="297">
        <f>SUM(K$37*$V37)</f>
        <v>7.8000000000000007</v>
      </c>
      <c r="P37" s="295">
        <f>'WORKING WHOLESALE GRID'!I227-('WORKING WHOLESALE GRID'!I227*'READ THIS FIRST'!$F$3)</f>
        <v>1.8525</v>
      </c>
      <c r="Q37"/>
      <c r="R37" s="295">
        <f>'WORKING WHOLESALE GRID'!Q227-('WORKING WHOLESALE GRID'!Q227*'READ THIS FIRST'!$F$3)</f>
        <v>18.570500000000003</v>
      </c>
      <c r="S37" s="506">
        <f>'WORKING WHOLESALE GRID'!R227-('WORKING WHOLESALE GRID'!R227*'READ THIS FIRST'!$F$3)</f>
        <v>69.642857142857153</v>
      </c>
      <c r="T37" s="506">
        <f>'WORKING WHOLESALE GRID'!S227-('WORKING WHOLESALE GRID'!S227*'READ THIS FIRST'!$F$3)</f>
        <v>88.214285714285722</v>
      </c>
      <c r="U37" s="295">
        <f>'WORKING WHOLESALE GRID'!T227-('WORKING WHOLESALE GRID'!T227*'READ THIS FIRST'!$F$3)</f>
        <v>0</v>
      </c>
      <c r="V37" s="295">
        <f>'WORKING WHOLESALE GRID'!U227-('WORKING WHOLESALE GRID'!U227*'READ THIS FIRST'!$F$3)</f>
        <v>3.2500000000000001E-2</v>
      </c>
    </row>
    <row r="38" spans="2:34" s="145" customFormat="1" ht="15" hidden="1" customHeight="1" x14ac:dyDescent="0.35">
      <c r="B38" s="488" t="s">
        <v>18</v>
      </c>
      <c r="C38" s="171">
        <f t="shared" ref="C38:C43" si="5">L38+$P38</f>
        <v>4.6150000000000002</v>
      </c>
      <c r="D38" s="171">
        <f t="shared" ref="D38:D43" si="6">M38+$P38</f>
        <v>9.1649999999999991</v>
      </c>
      <c r="E38" s="171">
        <f t="shared" ref="E38:E44" si="7">N38+$P38</f>
        <v>4.6150000000000002</v>
      </c>
      <c r="F38" s="171">
        <f t="shared" ref="F38:F44" si="8">O38+$P38</f>
        <v>9.6524999999999999</v>
      </c>
      <c r="G38" s="291" t="s">
        <v>1139</v>
      </c>
      <c r="H38">
        <f t="shared" ref="H38:H44" si="9">$F$27</f>
        <v>85</v>
      </c>
      <c r="I38">
        <f t="shared" ref="I38:I44" si="10">$G$27</f>
        <v>225</v>
      </c>
      <c r="J38">
        <f t="shared" ref="J38:J44" si="11">$H$27</f>
        <v>85</v>
      </c>
      <c r="K38">
        <f t="shared" ref="K38:K44" si="12">$I$27</f>
        <v>240</v>
      </c>
      <c r="L38" s="297">
        <f t="shared" ref="L38:O44" si="13">SUM(H38*$V38)</f>
        <v>2.7625000000000002</v>
      </c>
      <c r="M38" s="297">
        <f t="shared" si="13"/>
        <v>7.3125</v>
      </c>
      <c r="N38" s="297">
        <f t="shared" si="13"/>
        <v>2.7625000000000002</v>
      </c>
      <c r="O38" s="297">
        <f t="shared" si="13"/>
        <v>7.8000000000000007</v>
      </c>
      <c r="P38" s="295">
        <f>'WORKING WHOLESALE GRID'!I228-('WORKING WHOLESALE GRID'!I228*'READ THIS FIRST'!$F$3)</f>
        <v>1.8525</v>
      </c>
      <c r="Q38"/>
      <c r="R38" s="295">
        <f>'WORKING WHOLESALE GRID'!Q228-('WORKING WHOLESALE GRID'!Q228*'READ THIS FIRST'!$F$3)</f>
        <v>27.857142857142861</v>
      </c>
      <c r="S38" s="506">
        <f>'WORKING WHOLESALE GRID'!R228-('WORKING WHOLESALE GRID'!R228*'READ THIS FIRST'!$F$3)</f>
        <v>69.642857142857153</v>
      </c>
      <c r="T38" s="506">
        <f>'WORKING WHOLESALE GRID'!S228-('WORKING WHOLESALE GRID'!S228*'READ THIS FIRST'!$F$3)</f>
        <v>97.5</v>
      </c>
      <c r="U38" s="295">
        <f>'WORKING WHOLESALE GRID'!T228-('WORKING WHOLESALE GRID'!T228*'READ THIS FIRST'!$F$3)</f>
        <v>0</v>
      </c>
      <c r="V38" s="295">
        <f>'WORKING WHOLESALE GRID'!U228-('WORKING WHOLESALE GRID'!U228*'READ THIS FIRST'!$F$3)</f>
        <v>3.2500000000000001E-2</v>
      </c>
    </row>
    <row r="39" spans="2:34" s="145" customFormat="1" ht="15" hidden="1" customHeight="1" x14ac:dyDescent="0.35">
      <c r="B39" s="488" t="s">
        <v>1150</v>
      </c>
      <c r="C39" s="171">
        <f t="shared" si="5"/>
        <v>5.7200000000000006</v>
      </c>
      <c r="D39" s="171">
        <f t="shared" si="6"/>
        <v>12.09</v>
      </c>
      <c r="E39" s="171">
        <f t="shared" si="7"/>
        <v>5.7200000000000006</v>
      </c>
      <c r="F39" s="171">
        <f t="shared" si="8"/>
        <v>12.772500000000001</v>
      </c>
      <c r="G39" s="291" t="s">
        <v>1139</v>
      </c>
      <c r="H39">
        <f t="shared" si="9"/>
        <v>85</v>
      </c>
      <c r="I39">
        <f t="shared" si="10"/>
        <v>225</v>
      </c>
      <c r="J39">
        <f t="shared" si="11"/>
        <v>85</v>
      </c>
      <c r="K39">
        <f t="shared" si="12"/>
        <v>240</v>
      </c>
      <c r="L39" s="297">
        <f t="shared" si="13"/>
        <v>3.8675000000000006</v>
      </c>
      <c r="M39" s="297">
        <f t="shared" si="13"/>
        <v>10.237500000000001</v>
      </c>
      <c r="N39" s="297">
        <f t="shared" si="13"/>
        <v>3.8675000000000006</v>
      </c>
      <c r="O39" s="297">
        <f t="shared" si="13"/>
        <v>10.920000000000002</v>
      </c>
      <c r="P39" s="295">
        <f>'WORKING WHOLESALE GRID'!I229-('WORKING WHOLESALE GRID'!I229*'READ THIS FIRST'!$F$3)</f>
        <v>1.8525</v>
      </c>
      <c r="Q39"/>
      <c r="R39" s="295">
        <f>'WORKING WHOLESALE GRID'!Q229-('WORKING WHOLESALE GRID'!Q229*'READ THIS FIRST'!$F$3)</f>
        <v>37.142857142857146</v>
      </c>
      <c r="S39" s="506">
        <f>'WORKING WHOLESALE GRID'!R229-('WORKING WHOLESALE GRID'!R229*'READ THIS FIRST'!$F$3)</f>
        <v>69.642857142857153</v>
      </c>
      <c r="T39" s="506">
        <f>'WORKING WHOLESALE GRID'!S229-('WORKING WHOLESALE GRID'!S229*'READ THIS FIRST'!$F$3)</f>
        <v>106.78571428571431</v>
      </c>
      <c r="U39" s="295">
        <f>'WORKING WHOLESALE GRID'!T229-('WORKING WHOLESALE GRID'!T229*'READ THIS FIRST'!$F$3)</f>
        <v>0</v>
      </c>
      <c r="V39" s="295">
        <f>'WORKING WHOLESALE GRID'!U229-('WORKING WHOLESALE GRID'!U229*'READ THIS FIRST'!$F$3)</f>
        <v>4.5500000000000006E-2</v>
      </c>
    </row>
    <row r="40" spans="2:34" s="145" customFormat="1" ht="15" hidden="1" customHeight="1" x14ac:dyDescent="0.35">
      <c r="B40" s="488" t="s">
        <v>19</v>
      </c>
      <c r="C40" s="171">
        <f t="shared" si="5"/>
        <v>5.7200000000000006</v>
      </c>
      <c r="D40" s="171">
        <f t="shared" si="6"/>
        <v>12.09</v>
      </c>
      <c r="E40" s="171">
        <f t="shared" si="7"/>
        <v>5.7200000000000006</v>
      </c>
      <c r="F40" s="171">
        <f t="shared" si="8"/>
        <v>12.772500000000001</v>
      </c>
      <c r="G40" s="291" t="s">
        <v>1139</v>
      </c>
      <c r="H40">
        <f t="shared" si="9"/>
        <v>85</v>
      </c>
      <c r="I40">
        <f t="shared" si="10"/>
        <v>225</v>
      </c>
      <c r="J40">
        <f t="shared" si="11"/>
        <v>85</v>
      </c>
      <c r="K40">
        <f t="shared" si="12"/>
        <v>240</v>
      </c>
      <c r="L40" s="297">
        <f t="shared" si="13"/>
        <v>3.8675000000000006</v>
      </c>
      <c r="M40" s="297">
        <f t="shared" si="13"/>
        <v>10.237500000000001</v>
      </c>
      <c r="N40" s="297">
        <f t="shared" si="13"/>
        <v>3.8675000000000006</v>
      </c>
      <c r="O40" s="297">
        <f t="shared" si="13"/>
        <v>10.920000000000002</v>
      </c>
      <c r="P40" s="295">
        <f>'WORKING WHOLESALE GRID'!I230-('WORKING WHOLESALE GRID'!I230*'READ THIS FIRST'!$F$3)</f>
        <v>1.8525</v>
      </c>
      <c r="Q40"/>
      <c r="R40" s="295">
        <f>'WORKING WHOLESALE GRID'!Q230-('WORKING WHOLESALE GRID'!Q230*'READ THIS FIRST'!$F$3)</f>
        <v>41.785714285714292</v>
      </c>
      <c r="S40" s="506">
        <f>'WORKING WHOLESALE GRID'!R230-('WORKING WHOLESALE GRID'!R230*'READ THIS FIRST'!$F$3)</f>
        <v>69.642857142857153</v>
      </c>
      <c r="T40" s="506">
        <f>'WORKING WHOLESALE GRID'!S230-('WORKING WHOLESALE GRID'!S230*'READ THIS FIRST'!$F$3)</f>
        <v>111.42857142857144</v>
      </c>
      <c r="U40" s="295">
        <f>'WORKING WHOLESALE GRID'!T230-('WORKING WHOLESALE GRID'!T230*'READ THIS FIRST'!$F$3)</f>
        <v>0</v>
      </c>
      <c r="V40" s="295">
        <f>'WORKING WHOLESALE GRID'!U230-('WORKING WHOLESALE GRID'!U230*'READ THIS FIRST'!$F$3)</f>
        <v>4.5500000000000006E-2</v>
      </c>
    </row>
    <row r="41" spans="2:34" s="145" customFormat="1" ht="15" hidden="1" customHeight="1" x14ac:dyDescent="0.35">
      <c r="B41" s="488" t="s">
        <v>20</v>
      </c>
      <c r="C41" s="171">
        <f t="shared" si="5"/>
        <v>5.7200000000000006</v>
      </c>
      <c r="D41" s="171">
        <f t="shared" si="6"/>
        <v>12.09</v>
      </c>
      <c r="E41" s="171">
        <f t="shared" si="7"/>
        <v>5.7200000000000006</v>
      </c>
      <c r="F41" s="171">
        <f t="shared" si="8"/>
        <v>12.772500000000001</v>
      </c>
      <c r="G41" s="291" t="s">
        <v>1139</v>
      </c>
      <c r="H41">
        <f t="shared" si="9"/>
        <v>85</v>
      </c>
      <c r="I41">
        <f t="shared" si="10"/>
        <v>225</v>
      </c>
      <c r="J41">
        <f t="shared" si="11"/>
        <v>85</v>
      </c>
      <c r="K41">
        <f t="shared" si="12"/>
        <v>240</v>
      </c>
      <c r="L41" s="297">
        <f t="shared" si="13"/>
        <v>3.8675000000000006</v>
      </c>
      <c r="M41" s="297">
        <f t="shared" si="13"/>
        <v>10.237500000000001</v>
      </c>
      <c r="N41" s="297">
        <f t="shared" si="13"/>
        <v>3.8675000000000006</v>
      </c>
      <c r="O41" s="297">
        <f t="shared" si="13"/>
        <v>10.920000000000002</v>
      </c>
      <c r="P41" s="295">
        <f>'WORKING WHOLESALE GRID'!I231-('WORKING WHOLESALE GRID'!I231*'READ THIS FIRST'!$F$3)</f>
        <v>1.8525</v>
      </c>
      <c r="Q41"/>
      <c r="R41" s="295">
        <f>'WORKING WHOLESALE GRID'!Q231-('WORKING WHOLESALE GRID'!Q231*'READ THIS FIRST'!$F$3)</f>
        <v>41.785714285714292</v>
      </c>
      <c r="S41" s="506">
        <f>'WORKING WHOLESALE GRID'!R231-('WORKING WHOLESALE GRID'!R231*'READ THIS FIRST'!$F$3)</f>
        <v>69.642857142857153</v>
      </c>
      <c r="T41" s="506">
        <f>'WORKING WHOLESALE GRID'!S231-('WORKING WHOLESALE GRID'!S231*'READ THIS FIRST'!$F$3)</f>
        <v>111.42857142857144</v>
      </c>
      <c r="U41" s="295">
        <f>'WORKING WHOLESALE GRID'!T231-('WORKING WHOLESALE GRID'!T231*'READ THIS FIRST'!$F$3)</f>
        <v>0</v>
      </c>
      <c r="V41" s="295">
        <f>'WORKING WHOLESALE GRID'!U231-('WORKING WHOLESALE GRID'!U231*'READ THIS FIRST'!$F$3)</f>
        <v>4.5500000000000006E-2</v>
      </c>
    </row>
    <row r="42" spans="2:34" s="145" customFormat="1" ht="15" hidden="1" customHeight="1" x14ac:dyDescent="0.35">
      <c r="B42" s="488" t="s">
        <v>21</v>
      </c>
      <c r="C42" s="171">
        <f t="shared" si="5"/>
        <v>5.7200000000000006</v>
      </c>
      <c r="D42" s="171">
        <f t="shared" si="6"/>
        <v>12.09</v>
      </c>
      <c r="E42" s="171">
        <f t="shared" si="7"/>
        <v>5.7200000000000006</v>
      </c>
      <c r="F42" s="171">
        <f t="shared" si="8"/>
        <v>12.772500000000001</v>
      </c>
      <c r="G42" s="291" t="s">
        <v>1139</v>
      </c>
      <c r="H42">
        <f t="shared" si="9"/>
        <v>85</v>
      </c>
      <c r="I42">
        <f t="shared" si="10"/>
        <v>225</v>
      </c>
      <c r="J42">
        <f t="shared" si="11"/>
        <v>85</v>
      </c>
      <c r="K42">
        <f t="shared" si="12"/>
        <v>240</v>
      </c>
      <c r="L42" s="297">
        <f t="shared" si="13"/>
        <v>3.8675000000000006</v>
      </c>
      <c r="M42" s="297">
        <f t="shared" si="13"/>
        <v>10.237500000000001</v>
      </c>
      <c r="N42" s="297">
        <f t="shared" si="13"/>
        <v>3.8675000000000006</v>
      </c>
      <c r="O42" s="297">
        <f t="shared" si="13"/>
        <v>10.920000000000002</v>
      </c>
      <c r="P42" s="295">
        <f>'WORKING WHOLESALE GRID'!I232-('WORKING WHOLESALE GRID'!I232*'READ THIS FIRST'!$F$3)</f>
        <v>1.8525</v>
      </c>
      <c r="Q42"/>
      <c r="R42" s="295">
        <f>'WORKING WHOLESALE GRID'!Q232-('WORKING WHOLESALE GRID'!Q232*'READ THIS FIRST'!$F$3)</f>
        <v>41.785714285714292</v>
      </c>
      <c r="S42" s="506">
        <f>'WORKING WHOLESALE GRID'!R232-('WORKING WHOLESALE GRID'!R232*'READ THIS FIRST'!$F$3)</f>
        <v>69.642857142857153</v>
      </c>
      <c r="T42" s="506">
        <f>'WORKING WHOLESALE GRID'!S232-('WORKING WHOLESALE GRID'!S232*'READ THIS FIRST'!$F$3)</f>
        <v>111.42857142857144</v>
      </c>
      <c r="U42" s="295">
        <f>'WORKING WHOLESALE GRID'!T232-('WORKING WHOLESALE GRID'!T232*'READ THIS FIRST'!$F$3)</f>
        <v>0</v>
      </c>
      <c r="V42" s="295">
        <f>'WORKING WHOLESALE GRID'!U232-('WORKING WHOLESALE GRID'!U232*'READ THIS FIRST'!$F$3)</f>
        <v>4.5500000000000006E-2</v>
      </c>
    </row>
    <row r="43" spans="2:34" s="145" customFormat="1" ht="15" hidden="1" customHeight="1" x14ac:dyDescent="0.35">
      <c r="B43" s="488" t="s">
        <v>22</v>
      </c>
      <c r="C43" s="171">
        <f t="shared" si="5"/>
        <v>6.8250000000000002</v>
      </c>
      <c r="D43" s="171">
        <f t="shared" si="6"/>
        <v>15.015000000000001</v>
      </c>
      <c r="E43" s="171">
        <f t="shared" si="7"/>
        <v>6.8250000000000002</v>
      </c>
      <c r="F43" s="171">
        <f t="shared" si="8"/>
        <v>15.892499999999998</v>
      </c>
      <c r="G43" s="291" t="s">
        <v>1139</v>
      </c>
      <c r="H43">
        <f t="shared" si="9"/>
        <v>85</v>
      </c>
      <c r="I43">
        <f t="shared" si="10"/>
        <v>225</v>
      </c>
      <c r="J43">
        <f t="shared" si="11"/>
        <v>85</v>
      </c>
      <c r="K43">
        <f t="shared" si="12"/>
        <v>240</v>
      </c>
      <c r="L43" s="297">
        <f t="shared" si="13"/>
        <v>4.9725000000000001</v>
      </c>
      <c r="M43" s="297">
        <f t="shared" si="13"/>
        <v>13.1625</v>
      </c>
      <c r="N43" s="297">
        <f t="shared" si="13"/>
        <v>4.9725000000000001</v>
      </c>
      <c r="O43" s="297">
        <f t="shared" si="13"/>
        <v>14.04</v>
      </c>
      <c r="P43" s="295">
        <f>'WORKING WHOLESALE GRID'!I233-('WORKING WHOLESALE GRID'!I233*'READ THIS FIRST'!$F$3)</f>
        <v>1.8525</v>
      </c>
      <c r="Q43"/>
      <c r="R43" s="295">
        <f>'WORKING WHOLESALE GRID'!Q233-('WORKING WHOLESALE GRID'!Q233*'READ THIS FIRST'!$F$3)</f>
        <v>55.714285714285722</v>
      </c>
      <c r="S43" s="506">
        <f>'WORKING WHOLESALE GRID'!R233-('WORKING WHOLESALE GRID'!R233*'READ THIS FIRST'!$F$3)</f>
        <v>69.642857142857153</v>
      </c>
      <c r="T43" s="506">
        <f>'WORKING WHOLESALE GRID'!S233-('WORKING WHOLESALE GRID'!S233*'READ THIS FIRST'!$F$3)</f>
        <v>125.35714285714286</v>
      </c>
      <c r="U43" s="295">
        <f>'WORKING WHOLESALE GRID'!T233-('WORKING WHOLESALE GRID'!T233*'READ THIS FIRST'!$F$3)</f>
        <v>0</v>
      </c>
      <c r="V43" s="295">
        <f>'WORKING WHOLESALE GRID'!U233-('WORKING WHOLESALE GRID'!U233*'READ THIS FIRST'!$F$3)</f>
        <v>5.8499999999999996E-2</v>
      </c>
    </row>
    <row r="44" spans="2:34" s="145" customFormat="1" ht="15" hidden="1" customHeight="1" x14ac:dyDescent="0.35">
      <c r="B44" s="488" t="s">
        <v>24</v>
      </c>
      <c r="C44" s="171">
        <f>L44+$P44</f>
        <v>6.8250000000000002</v>
      </c>
      <c r="D44" s="171">
        <f>M44+$P44</f>
        <v>15.015000000000001</v>
      </c>
      <c r="E44" s="171">
        <f t="shared" si="7"/>
        <v>6.8250000000000002</v>
      </c>
      <c r="F44" s="171">
        <f t="shared" si="8"/>
        <v>15.892499999999998</v>
      </c>
      <c r="G44" s="291" t="s">
        <v>1139</v>
      </c>
      <c r="H44">
        <f t="shared" si="9"/>
        <v>85</v>
      </c>
      <c r="I44">
        <f t="shared" si="10"/>
        <v>225</v>
      </c>
      <c r="J44">
        <f t="shared" si="11"/>
        <v>85</v>
      </c>
      <c r="K44">
        <f t="shared" si="12"/>
        <v>240</v>
      </c>
      <c r="L44" s="297">
        <f t="shared" si="13"/>
        <v>4.9725000000000001</v>
      </c>
      <c r="M44" s="297">
        <f t="shared" si="13"/>
        <v>13.1625</v>
      </c>
      <c r="N44" s="297">
        <f t="shared" si="13"/>
        <v>4.9725000000000001</v>
      </c>
      <c r="O44" s="297">
        <f t="shared" si="13"/>
        <v>14.04</v>
      </c>
      <c r="P44" s="295">
        <f>'WORKING WHOLESALE GRID'!I234-('WORKING WHOLESALE GRID'!I234*'READ THIS FIRST'!$F$3)</f>
        <v>1.8525</v>
      </c>
      <c r="Q44"/>
      <c r="R44" s="295">
        <f>'WORKING WHOLESALE GRID'!Q234-('WORKING WHOLESALE GRID'!Q234*'READ THIS FIRST'!$F$3)</f>
        <v>55.714285714285722</v>
      </c>
      <c r="S44" s="506">
        <f>'WORKING WHOLESALE GRID'!R234-('WORKING WHOLESALE GRID'!R234*'READ THIS FIRST'!$F$3)</f>
        <v>69.642857142857153</v>
      </c>
      <c r="T44" s="506">
        <f>'WORKING WHOLESALE GRID'!S234-('WORKING WHOLESALE GRID'!S234*'READ THIS FIRST'!$F$3)</f>
        <v>125.35714285714286</v>
      </c>
      <c r="U44" s="295">
        <f>'WORKING WHOLESALE GRID'!T234-('WORKING WHOLESALE GRID'!T234*'READ THIS FIRST'!$F$3)</f>
        <v>0</v>
      </c>
      <c r="V44" s="295">
        <f>'WORKING WHOLESALE GRID'!U234-('WORKING WHOLESALE GRID'!U234*'READ THIS FIRST'!$F$3)</f>
        <v>5.8499999999999996E-2</v>
      </c>
    </row>
    <row r="45" spans="2:34" s="145" customFormat="1" ht="15" hidden="1" customHeight="1" x14ac:dyDescent="0.35">
      <c r="B45" s="484"/>
      <c r="C45" s="472"/>
    </row>
    <row r="46" spans="2:34" s="145" customFormat="1" ht="15" hidden="1" customHeight="1" x14ac:dyDescent="0.35">
      <c r="B46" s="489" t="s">
        <v>1147</v>
      </c>
      <c r="C46" s="472"/>
      <c r="D46" s="459" t="s">
        <v>1148</v>
      </c>
      <c r="F46" s="490" t="s">
        <v>1149</v>
      </c>
    </row>
    <row r="47" spans="2:34" hidden="1" x14ac:dyDescent="0.35">
      <c r="R47" s="484"/>
      <c r="S47" s="472"/>
      <c r="AH47" t="s">
        <v>91</v>
      </c>
    </row>
    <row r="48" spans="2:34" ht="11.15" hidden="1" customHeight="1" x14ac:dyDescent="0.35">
      <c r="B48" s="153"/>
      <c r="C48" s="153"/>
      <c r="D48" s="153"/>
      <c r="E48" s="153"/>
      <c r="F48" s="153"/>
      <c r="G48" s="153"/>
      <c r="H48" s="153"/>
      <c r="I48" s="153"/>
      <c r="J48" s="153"/>
      <c r="K48" s="153"/>
      <c r="L48" s="153"/>
      <c r="M48" s="153"/>
      <c r="N48" s="153"/>
      <c r="O48" s="153"/>
      <c r="P48" s="153"/>
      <c r="Q48" s="153"/>
      <c r="R48" s="153"/>
      <c r="U48" s="153"/>
      <c r="V48" s="153"/>
    </row>
    <row r="49" spans="2:60" hidden="1" x14ac:dyDescent="0.35">
      <c r="B49" s="560" t="s">
        <v>800</v>
      </c>
      <c r="C49" s="560"/>
      <c r="D49" s="560"/>
      <c r="E49" s="560"/>
      <c r="F49" s="560"/>
      <c r="G49" s="560"/>
      <c r="H49" s="560"/>
      <c r="I49" s="560"/>
      <c r="J49" s="560"/>
      <c r="K49" s="560"/>
      <c r="L49" s="560"/>
      <c r="M49" s="560"/>
      <c r="N49" s="560"/>
      <c r="O49" s="560"/>
      <c r="P49" s="560"/>
      <c r="Q49" s="560"/>
      <c r="R49" s="560"/>
    </row>
    <row r="50" spans="2:60" ht="72.5" hidden="1" x14ac:dyDescent="0.35">
      <c r="B50" s="117" t="s">
        <v>801</v>
      </c>
      <c r="C50" s="117"/>
      <c r="D50" s="120" t="s">
        <v>1024</v>
      </c>
      <c r="E50" s="120" t="s">
        <v>1023</v>
      </c>
      <c r="F50" s="120" t="s">
        <v>1025</v>
      </c>
      <c r="G50" s="120" t="s">
        <v>1026</v>
      </c>
      <c r="H50" s="120" t="s">
        <v>1074</v>
      </c>
      <c r="I50" s="117" t="s">
        <v>1073</v>
      </c>
      <c r="J50" s="120" t="s">
        <v>1031</v>
      </c>
      <c r="K50" s="120" t="s">
        <v>1030</v>
      </c>
      <c r="L50" s="120" t="s">
        <v>1029</v>
      </c>
      <c r="M50" s="120" t="s">
        <v>1032</v>
      </c>
      <c r="N50" s="120" t="s">
        <v>1033</v>
      </c>
      <c r="O50" s="120" t="s">
        <v>1034</v>
      </c>
      <c r="P50" s="120" t="s">
        <v>1035</v>
      </c>
      <c r="Q50" s="120" t="s">
        <v>1036</v>
      </c>
      <c r="R50" s="120" t="s">
        <v>1075</v>
      </c>
      <c r="S50" t="s">
        <v>1076</v>
      </c>
      <c r="T50" s="89" t="s">
        <v>1039</v>
      </c>
      <c r="U50" s="120" t="s">
        <v>1040</v>
      </c>
      <c r="V50" s="120" t="s">
        <v>1041</v>
      </c>
      <c r="W50" s="120" t="s">
        <v>1042</v>
      </c>
      <c r="X50" s="120" t="s">
        <v>1199</v>
      </c>
      <c r="Y50" s="120" t="s">
        <v>1200</v>
      </c>
      <c r="Z50" s="120" t="s">
        <v>1201</v>
      </c>
      <c r="AA50" s="120" t="s">
        <v>1202</v>
      </c>
      <c r="AB50" s="120" t="s">
        <v>1203</v>
      </c>
      <c r="AC50" s="117" t="s">
        <v>1204</v>
      </c>
      <c r="AD50" s="120" t="s">
        <v>1183</v>
      </c>
      <c r="AE50" s="120" t="s">
        <v>1184</v>
      </c>
      <c r="AF50" s="120" t="s">
        <v>1185</v>
      </c>
      <c r="AG50" s="120" t="s">
        <v>1186</v>
      </c>
      <c r="AH50" s="120" t="s">
        <v>1187</v>
      </c>
      <c r="AI50" s="120" t="s">
        <v>1188</v>
      </c>
      <c r="AJ50" s="120" t="s">
        <v>1189</v>
      </c>
      <c r="AK50" s="120" t="s">
        <v>1190</v>
      </c>
      <c r="AL50" s="120" t="s">
        <v>1191</v>
      </c>
      <c r="AM50" s="117" t="s">
        <v>1192</v>
      </c>
      <c r="AN50" s="120" t="s">
        <v>1193</v>
      </c>
      <c r="AO50" s="120" t="s">
        <v>1194</v>
      </c>
      <c r="AP50" s="120" t="s">
        <v>1195</v>
      </c>
      <c r="AQ50" s="120" t="s">
        <v>1196</v>
      </c>
      <c r="AR50" s="120" t="s">
        <v>1063</v>
      </c>
      <c r="AS50" s="120" t="s">
        <v>1064</v>
      </c>
      <c r="AT50" s="120" t="s">
        <v>1065</v>
      </c>
      <c r="AU50" s="120" t="s">
        <v>1066</v>
      </c>
      <c r="AV50" s="120" t="s">
        <v>1077</v>
      </c>
      <c r="AW50" s="117" t="s">
        <v>1078</v>
      </c>
      <c r="AX50" s="120" t="s">
        <v>1069</v>
      </c>
      <c r="AY50" s="120" t="s">
        <v>1070</v>
      </c>
      <c r="AZ50" s="120" t="s">
        <v>1071</v>
      </c>
      <c r="BA50" s="120" t="s">
        <v>1072</v>
      </c>
      <c r="BB50" s="117" t="s">
        <v>791</v>
      </c>
      <c r="BC50" s="117" t="s">
        <v>804</v>
      </c>
    </row>
    <row r="51" spans="2:60" hidden="1" x14ac:dyDescent="0.35">
      <c r="B51" s="561" t="s">
        <v>802</v>
      </c>
      <c r="C51" s="118">
        <v>5</v>
      </c>
      <c r="D51" s="491">
        <f>'WORKING WHOLESALE GRID'!C64-('WORKING WHOLESALE GRID'!C64*'READ THIS FIRST'!$F$3)</f>
        <v>0</v>
      </c>
      <c r="E51" s="491">
        <f>'WORKING WHOLESALE GRID'!D64-('WORKING WHOLESALE GRID'!D64*'READ THIS FIRST'!$F$3)</f>
        <v>4.7560772887608636</v>
      </c>
      <c r="F51" s="491">
        <f>'WORKING WHOLESALE GRID'!E64-('WORKING WHOLESALE GRID'!E64*'READ THIS FIRST'!$F$3)</f>
        <v>5.1746539478377276</v>
      </c>
      <c r="G51" s="491">
        <f>'WORKING WHOLESALE GRID'!F64-('WORKING WHOLESALE GRID'!F64*'READ THIS FIRST'!$F$3)</f>
        <v>6.5140992568836911</v>
      </c>
      <c r="H51" s="491">
        <f>'WORKING WHOLESALE GRID'!G64-('WORKING WHOLESALE GRID'!G64*'READ THIS FIRST'!$F$3)</f>
        <v>10.678937014698484</v>
      </c>
      <c r="I51" s="491">
        <f>'WORKING WHOLESALE GRID'!H64-('WORKING WHOLESALE GRID'!H64*'READ THIS FIRST'!$F$3)</f>
        <v>10.678937014698484</v>
      </c>
      <c r="J51" s="491">
        <f>'WORKING WHOLESALE GRID'!I64-('WORKING WHOLESALE GRID'!I64*'READ THIS FIRST'!$F$3)</f>
        <v>15.112156277450794</v>
      </c>
      <c r="K51" s="491">
        <f>'WORKING WHOLESALE GRID'!J64-('WORKING WHOLESALE GRID'!J64*'READ THIS FIRST'!$F$3)</f>
        <v>15.112156277450794</v>
      </c>
      <c r="L51" s="491">
        <f>'WORKING WHOLESALE GRID'!K64-('WORKING WHOLESALE GRID'!K64*'READ THIS FIRST'!$F$3)</f>
        <v>18.953212678391431</v>
      </c>
      <c r="M51" s="491">
        <f>'WORKING WHOLESALE GRID'!L64-('WORKING WHOLESALE GRID'!L64*'READ THIS FIRST'!$F$3)</f>
        <v>27.275501547096134</v>
      </c>
      <c r="N51" s="491">
        <f>'WORKING WHOLESALE GRID'!M64-('WORKING WHOLESALE GRID'!M64*'READ THIS FIRST'!$F$3)</f>
        <v>0</v>
      </c>
      <c r="O51" s="491">
        <f>'WORKING WHOLESALE GRID'!N64-('WORKING WHOLESALE GRID'!N64*'READ THIS FIRST'!$F$3)</f>
        <v>4.6772863882287474</v>
      </c>
      <c r="P51" s="491">
        <f>'WORKING WHOLESALE GRID'!O64-('WORKING WHOLESALE GRID'!O64*'READ THIS FIRST'!$F$3)</f>
        <v>4.9699383044908911</v>
      </c>
      <c r="Q51" s="491">
        <f>'WORKING WHOLESALE GRID'!P64-('WORKING WHOLESALE GRID'!P64*'READ THIS FIRST'!$F$3)</f>
        <v>6.0216561285579679</v>
      </c>
      <c r="R51" s="491">
        <f>'WORKING WHOLESALE GRID'!Q64-('WORKING WHOLESALE GRID'!Q64*'READ THIS FIRST'!$F$3)</f>
        <v>9.2225364626751585</v>
      </c>
      <c r="S51" s="81">
        <f>'WORKING WHOLESALE GRID'!R64-('WORKING WHOLESALE GRID'!R64*'READ THIS FIRST'!$F$3)</f>
        <v>9.2225364626751585</v>
      </c>
      <c r="T51" s="81">
        <f>'WORKING WHOLESALE GRID'!S64-('WORKING WHOLESALE GRID'!S64*'READ THIS FIRST'!$F$3)</f>
        <v>14.023856963850946</v>
      </c>
      <c r="U51" s="491">
        <f>'WORKING WHOLESALE GRID'!T64-('WORKING WHOLESALE GRID'!T64*'READ THIS FIRST'!$F$3)</f>
        <v>14.023856963850946</v>
      </c>
      <c r="V51" s="491">
        <f>'WORKING WHOLESALE GRID'!U64-('WORKING WHOLESALE GRID'!U64*'READ THIS FIRST'!$F$3)</f>
        <v>23.626497966202528</v>
      </c>
      <c r="W51" s="491">
        <f>'WORKING WHOLESALE GRID'!V64-('WORKING WHOLESALE GRID'!V64*'READ THIS FIRST'!$F$3)</f>
        <v>23.626497966202528</v>
      </c>
      <c r="X51" s="491">
        <f>'WORKING WHOLESALE GRID'!W64-('WORKING WHOLESALE GRID'!W64*'READ THIS FIRST'!$F$3)</f>
        <v>0</v>
      </c>
      <c r="Y51" s="491">
        <f>'WORKING WHOLESALE GRID'!X64-('WORKING WHOLESALE GRID'!X64*'READ THIS FIRST'!$F$3)</f>
        <v>8.2964285714285708</v>
      </c>
      <c r="Z51" s="491">
        <f>'WORKING WHOLESALE GRID'!Y64-('WORKING WHOLESALE GRID'!Y64*'READ THIS FIRST'!$F$3)</f>
        <v>9.4712380952380961</v>
      </c>
      <c r="AA51" s="491">
        <f>'WORKING WHOLESALE GRID'!Z64-('WORKING WHOLESALE GRID'!Z64*'READ THIS FIRST'!$F$3)</f>
        <v>10.386904761904763</v>
      </c>
      <c r="AB51" s="491">
        <f>'WORKING WHOLESALE GRID'!AA64-('WORKING WHOLESALE GRID'!AA64*'READ THIS FIRST'!$F$3)</f>
        <v>13.828476190476191</v>
      </c>
      <c r="AC51" s="491">
        <f>'WORKING WHOLESALE GRID'!AB64-('WORKING WHOLESALE GRID'!AB64*'READ THIS FIRST'!$F$3)</f>
        <v>13.828476190476191</v>
      </c>
      <c r="AD51" s="491">
        <f>'WORKING WHOLESALE GRID'!AC64-('WORKING WHOLESALE GRID'!AC64*'READ THIS FIRST'!$F$3)</f>
        <v>16.34242857142857</v>
      </c>
      <c r="AE51" s="491">
        <f>'WORKING WHOLESALE GRID'!AD64-('WORKING WHOLESALE GRID'!AD64*'READ THIS FIRST'!$F$3)</f>
        <v>16.34242857142857</v>
      </c>
      <c r="AF51" s="491">
        <f>'WORKING WHOLESALE GRID'!AE64-('WORKING WHOLESALE GRID'!AE64*'READ THIS FIRST'!$F$3)</f>
        <v>20.741095238095241</v>
      </c>
      <c r="AG51" s="491">
        <f>'WORKING WHOLESALE GRID'!AF64-('WORKING WHOLESALE GRID'!AF64*'READ THIS FIRST'!$F$3)</f>
        <v>24.868571428571428</v>
      </c>
      <c r="AH51" s="491">
        <f>'WORKING WHOLESALE GRID'!AG64-('WORKING WHOLESALE GRID'!AG64*'READ THIS FIRST'!$F$3)</f>
        <v>0</v>
      </c>
      <c r="AI51" s="491">
        <f>'WORKING WHOLESALE GRID'!AH64-('WORKING WHOLESALE GRID'!AH64*'READ THIS FIRST'!$F$3)</f>
        <v>9.5213333333333345</v>
      </c>
      <c r="AJ51" s="491">
        <f>'WORKING WHOLESALE GRID'!AI64-('WORKING WHOLESALE GRID'!AI64*'READ THIS FIRST'!$F$3)</f>
        <v>10.963952380952382</v>
      </c>
      <c r="AK51" s="491">
        <f>'WORKING WHOLESALE GRID'!AJ64-('WORKING WHOLESALE GRID'!AJ64*'READ THIS FIRST'!$F$3)</f>
        <v>12.101666666666667</v>
      </c>
      <c r="AL51" s="491">
        <f>'WORKING WHOLESALE GRID'!AK64-('WORKING WHOLESALE GRID'!AK64*'READ THIS FIRST'!$F$3)</f>
        <v>16.41652380952381</v>
      </c>
      <c r="AM51" s="491">
        <f>'WORKING WHOLESALE GRID'!AL64-('WORKING WHOLESALE GRID'!AL64*'READ THIS FIRST'!$F$3)</f>
        <v>16.41652380952381</v>
      </c>
      <c r="AN51" s="491">
        <f>'WORKING WHOLESALE GRID'!AM64-('WORKING WHOLESALE GRID'!AM64*'READ THIS FIRST'!$F$3)</f>
        <v>19.61638095238095</v>
      </c>
      <c r="AO51" s="491">
        <f>'WORKING WHOLESALE GRID'!AN64-('WORKING WHOLESALE GRID'!AN64*'READ THIS FIRST'!$F$3)</f>
        <v>19.61638095238095</v>
      </c>
      <c r="AP51" s="491">
        <f>'WORKING WHOLESALE GRID'!AO64-('WORKING WHOLESALE GRID'!AO64*'READ THIS FIRST'!$F$3)</f>
        <v>25.098333333333336</v>
      </c>
      <c r="AQ51" s="491">
        <f>'WORKING WHOLESALE GRID'!AP64-('WORKING WHOLESALE GRID'!AP64*'READ THIS FIRST'!$F$3)</f>
        <v>30.296095238095237</v>
      </c>
      <c r="AR51" s="491">
        <f>'WORKING WHOLESALE GRID'!AQ64-('WORKING WHOLESALE GRID'!AQ64*'READ THIS FIRST'!$F$3)</f>
        <v>0</v>
      </c>
      <c r="AS51" s="491">
        <f>'WORKING WHOLESALE GRID'!AR64-('WORKING WHOLESALE GRID'!AR64*'READ THIS FIRST'!$F$3)</f>
        <v>0</v>
      </c>
      <c r="AT51" s="491">
        <f>'WORKING WHOLESALE GRID'!AS64-('WORKING WHOLESALE GRID'!AS64*'READ THIS FIRST'!$F$3)</f>
        <v>0</v>
      </c>
      <c r="AU51" s="491">
        <f>'WORKING WHOLESALE GRID'!AT64-('WORKING WHOLESALE GRID'!AT64*'READ THIS FIRST'!$F$3)</f>
        <v>0</v>
      </c>
      <c r="AV51" s="491">
        <f>'WORKING WHOLESALE GRID'!AU64-('WORKING WHOLESALE GRID'!AU64*'READ THIS FIRST'!$F$3)</f>
        <v>0</v>
      </c>
      <c r="AW51" s="491">
        <f>'WORKING WHOLESALE GRID'!AV64-('WORKING WHOLESALE GRID'!AV64*'READ THIS FIRST'!$F$3)</f>
        <v>0</v>
      </c>
      <c r="AX51" s="491">
        <f>'WORKING WHOLESALE GRID'!AW64-('WORKING WHOLESALE GRID'!AW64*'READ THIS FIRST'!$F$3)</f>
        <v>0</v>
      </c>
      <c r="AY51" s="491">
        <f>'WORKING WHOLESALE GRID'!AX64-('WORKING WHOLESALE GRID'!AX64*'READ THIS FIRST'!$F$3)</f>
        <v>0</v>
      </c>
      <c r="AZ51" s="491">
        <f>'WORKING WHOLESALE GRID'!AY64-('WORKING WHOLESALE GRID'!AY64*'READ THIS FIRST'!$F$3)</f>
        <v>0</v>
      </c>
      <c r="BA51" s="491">
        <f>'WORKING WHOLESALE GRID'!AZ64-('WORKING WHOLESALE GRID'!AZ64*'READ THIS FIRST'!$F$3)</f>
        <v>0</v>
      </c>
      <c r="BB51" t="s">
        <v>1016</v>
      </c>
      <c r="BC51" s="89" t="s">
        <v>72</v>
      </c>
      <c r="BD51" t="str">
        <f>BB51&amp;BC51</f>
        <v>DTF TRANSFERN/A</v>
      </c>
      <c r="BE51" t="str">
        <f>BB51&amp;BC52</f>
        <v>DTF TRANSFERXS</v>
      </c>
      <c r="BF51" t="str">
        <f>BB51&amp;BC53</f>
        <v>DTF TRANSFERSM</v>
      </c>
      <c r="BG51" t="str">
        <f>BB51&amp;BC54</f>
        <v>DTF TRANSFERLC</v>
      </c>
      <c r="BH51" t="str">
        <f>BB51&amp;BC55</f>
        <v>DTF TRANSFERA5</v>
      </c>
    </row>
    <row r="52" spans="2:60" hidden="1" x14ac:dyDescent="0.35">
      <c r="B52" s="561"/>
      <c r="C52" s="118">
        <v>10</v>
      </c>
      <c r="D52" s="491">
        <f>'WORKING WHOLESALE GRID'!C65-('WORKING WHOLESALE GRID'!C65*'READ THIS FIRST'!$F$3)</f>
        <v>0</v>
      </c>
      <c r="E52" s="491">
        <f>'WORKING WHOLESALE GRID'!D65-('WORKING WHOLESALE GRID'!D65*'READ THIS FIRST'!$F$3)</f>
        <v>2.3780386443804318</v>
      </c>
      <c r="F52" s="491">
        <f>'WORKING WHOLESALE GRID'!E65-('WORKING WHOLESALE GRID'!E65*'READ THIS FIRST'!$F$3)</f>
        <v>2.5873269739188638</v>
      </c>
      <c r="G52" s="491">
        <f>'WORKING WHOLESALE GRID'!F65-('WORKING WHOLESALE GRID'!F65*'READ THIS FIRST'!$F$3)</f>
        <v>3.2570496284418455</v>
      </c>
      <c r="H52" s="491">
        <f>'WORKING WHOLESALE GRID'!G65-('WORKING WHOLESALE GRID'!G65*'READ THIS FIRST'!$F$3)</f>
        <v>5.3394685073492418</v>
      </c>
      <c r="I52" s="491">
        <f>'WORKING WHOLESALE GRID'!H65-('WORKING WHOLESALE GRID'!H65*'READ THIS FIRST'!$F$3)</f>
        <v>5.3394685073492418</v>
      </c>
      <c r="J52" s="491">
        <f>'WORKING WHOLESALE GRID'!I65-('WORKING WHOLESALE GRID'!I65*'READ THIS FIRST'!$F$3)</f>
        <v>7.5560781387253968</v>
      </c>
      <c r="K52" s="491">
        <f>'WORKING WHOLESALE GRID'!J65-('WORKING WHOLESALE GRID'!J65*'READ THIS FIRST'!$F$3)</f>
        <v>7.5560781387253968</v>
      </c>
      <c r="L52" s="491">
        <f>'WORKING WHOLESALE GRID'!K65-('WORKING WHOLESALE GRID'!K65*'READ THIS FIRST'!$F$3)</f>
        <v>9.4766063391957154</v>
      </c>
      <c r="M52" s="491">
        <f>'WORKING WHOLESALE GRID'!L65-('WORKING WHOLESALE GRID'!L65*'READ THIS FIRST'!$F$3)</f>
        <v>13.637750773548067</v>
      </c>
      <c r="N52" s="491">
        <f>'WORKING WHOLESALE GRID'!M65-('WORKING WHOLESALE GRID'!M65*'READ THIS FIRST'!$F$3)</f>
        <v>0</v>
      </c>
      <c r="O52" s="491">
        <f>'WORKING WHOLESALE GRID'!N65-('WORKING WHOLESALE GRID'!N65*'READ THIS FIRST'!$F$3)</f>
        <v>2.3386431941143737</v>
      </c>
      <c r="P52" s="491">
        <f>'WORKING WHOLESALE GRID'!O65-('WORKING WHOLESALE GRID'!O65*'READ THIS FIRST'!$F$3)</f>
        <v>2.4849691522454456</v>
      </c>
      <c r="Q52" s="491">
        <f>'WORKING WHOLESALE GRID'!P65-('WORKING WHOLESALE GRID'!P65*'READ THIS FIRST'!$F$3)</f>
        <v>3.010828064278984</v>
      </c>
      <c r="R52" s="491">
        <f>'WORKING WHOLESALE GRID'!Q65-('WORKING WHOLESALE GRID'!Q65*'READ THIS FIRST'!$F$3)</f>
        <v>4.6112682313375792</v>
      </c>
      <c r="S52" s="81">
        <f>'WORKING WHOLESALE GRID'!R65-('WORKING WHOLESALE GRID'!R65*'READ THIS FIRST'!$F$3)</f>
        <v>4.6112682313375792</v>
      </c>
      <c r="T52" s="81">
        <f>'WORKING WHOLESALE GRID'!S65-('WORKING WHOLESALE GRID'!S65*'READ THIS FIRST'!$F$3)</f>
        <v>7.011928481925473</v>
      </c>
      <c r="U52" s="491">
        <f>'WORKING WHOLESALE GRID'!T65-('WORKING WHOLESALE GRID'!T65*'READ THIS FIRST'!$F$3)</f>
        <v>7.011928481925473</v>
      </c>
      <c r="V52" s="491">
        <f>'WORKING WHOLESALE GRID'!U65-('WORKING WHOLESALE GRID'!U65*'READ THIS FIRST'!$F$3)</f>
        <v>11.813248983101264</v>
      </c>
      <c r="W52" s="491">
        <f>'WORKING WHOLESALE GRID'!V65-('WORKING WHOLESALE GRID'!V65*'READ THIS FIRST'!$F$3)</f>
        <v>11.813248983101264</v>
      </c>
      <c r="X52" s="491">
        <f>'WORKING WHOLESALE GRID'!W65-('WORKING WHOLESALE GRID'!W65*'READ THIS FIRST'!$F$3)</f>
        <v>0</v>
      </c>
      <c r="Y52" s="491">
        <f>'WORKING WHOLESALE GRID'!X65-('WORKING WHOLESALE GRID'!X65*'READ THIS FIRST'!$F$3)</f>
        <v>4.1482142857142854</v>
      </c>
      <c r="Z52" s="491">
        <f>'WORKING WHOLESALE GRID'!Y65-('WORKING WHOLESALE GRID'!Y65*'READ THIS FIRST'!$F$3)</f>
        <v>4.7356190476190481</v>
      </c>
      <c r="AA52" s="491">
        <f>'WORKING WHOLESALE GRID'!Z65-('WORKING WHOLESALE GRID'!Z65*'READ THIS FIRST'!$F$3)</f>
        <v>5.1934523809523814</v>
      </c>
      <c r="AB52" s="491">
        <f>'WORKING WHOLESALE GRID'!AA65-('WORKING WHOLESALE GRID'!AA65*'READ THIS FIRST'!$F$3)</f>
        <v>6.9142380952380957</v>
      </c>
      <c r="AC52" s="491">
        <f>'WORKING WHOLESALE GRID'!AB65-('WORKING WHOLESALE GRID'!AB65*'READ THIS FIRST'!$F$3)</f>
        <v>6.9142380952380957</v>
      </c>
      <c r="AD52" s="491">
        <f>'WORKING WHOLESALE GRID'!AC65-('WORKING WHOLESALE GRID'!AC65*'READ THIS FIRST'!$F$3)</f>
        <v>8.1712142857142851</v>
      </c>
      <c r="AE52" s="491">
        <f>'WORKING WHOLESALE GRID'!AD65-('WORKING WHOLESALE GRID'!AD65*'READ THIS FIRST'!$F$3)</f>
        <v>8.1712142857142851</v>
      </c>
      <c r="AF52" s="491">
        <f>'WORKING WHOLESALE GRID'!AE65-('WORKING WHOLESALE GRID'!AE65*'READ THIS FIRST'!$F$3)</f>
        <v>10.37054761904762</v>
      </c>
      <c r="AG52" s="491">
        <f>'WORKING WHOLESALE GRID'!AF65-('WORKING WHOLESALE GRID'!AF65*'READ THIS FIRST'!$F$3)</f>
        <v>12.434285714285714</v>
      </c>
      <c r="AH52" s="491">
        <f>'WORKING WHOLESALE GRID'!AG65-('WORKING WHOLESALE GRID'!AG65*'READ THIS FIRST'!$F$3)</f>
        <v>0</v>
      </c>
      <c r="AI52" s="491">
        <f>'WORKING WHOLESALE GRID'!AH65-('WORKING WHOLESALE GRID'!AH65*'READ THIS FIRST'!$F$3)</f>
        <v>4.7606666666666673</v>
      </c>
      <c r="AJ52" s="491">
        <f>'WORKING WHOLESALE GRID'!AI65-('WORKING WHOLESALE GRID'!AI65*'READ THIS FIRST'!$F$3)</f>
        <v>5.4819761904761908</v>
      </c>
      <c r="AK52" s="491">
        <f>'WORKING WHOLESALE GRID'!AJ65-('WORKING WHOLESALE GRID'!AJ65*'READ THIS FIRST'!$F$3)</f>
        <v>6.0508333333333333</v>
      </c>
      <c r="AL52" s="491">
        <f>'WORKING WHOLESALE GRID'!AK65-('WORKING WHOLESALE GRID'!AK65*'READ THIS FIRST'!$F$3)</f>
        <v>8.2082619047619048</v>
      </c>
      <c r="AM52" s="491">
        <f>'WORKING WHOLESALE GRID'!AL65-('WORKING WHOLESALE GRID'!AL65*'READ THIS FIRST'!$F$3)</f>
        <v>8.2082619047619048</v>
      </c>
      <c r="AN52" s="491">
        <f>'WORKING WHOLESALE GRID'!AM65-('WORKING WHOLESALE GRID'!AM65*'READ THIS FIRST'!$F$3)</f>
        <v>9.8081904761904752</v>
      </c>
      <c r="AO52" s="491">
        <f>'WORKING WHOLESALE GRID'!AN65-('WORKING WHOLESALE GRID'!AN65*'READ THIS FIRST'!$F$3)</f>
        <v>9.8081904761904752</v>
      </c>
      <c r="AP52" s="491">
        <f>'WORKING WHOLESALE GRID'!AO65-('WORKING WHOLESALE GRID'!AO65*'READ THIS FIRST'!$F$3)</f>
        <v>12.549166666666668</v>
      </c>
      <c r="AQ52" s="491">
        <f>'WORKING WHOLESALE GRID'!AP65-('WORKING WHOLESALE GRID'!AP65*'READ THIS FIRST'!$F$3)</f>
        <v>15.148047619047619</v>
      </c>
      <c r="AR52" s="491">
        <f>'WORKING WHOLESALE GRID'!AQ65-('WORKING WHOLESALE GRID'!AQ65*'READ THIS FIRST'!$F$3)</f>
        <v>0</v>
      </c>
      <c r="AS52" s="491">
        <f>'WORKING WHOLESALE GRID'!AR65-('WORKING WHOLESALE GRID'!AR65*'READ THIS FIRST'!$F$3)</f>
        <v>0</v>
      </c>
      <c r="AT52" s="491">
        <f>'WORKING WHOLESALE GRID'!AS65-('WORKING WHOLESALE GRID'!AS65*'READ THIS FIRST'!$F$3)</f>
        <v>0</v>
      </c>
      <c r="AU52" s="491">
        <f>'WORKING WHOLESALE GRID'!AT65-('WORKING WHOLESALE GRID'!AT65*'READ THIS FIRST'!$F$3)</f>
        <v>0</v>
      </c>
      <c r="AV52" s="491">
        <f>'WORKING WHOLESALE GRID'!AU65-('WORKING WHOLESALE GRID'!AU65*'READ THIS FIRST'!$F$3)</f>
        <v>0</v>
      </c>
      <c r="AW52" s="491">
        <f>'WORKING WHOLESALE GRID'!AV65-('WORKING WHOLESALE GRID'!AV65*'READ THIS FIRST'!$F$3)</f>
        <v>0</v>
      </c>
      <c r="AX52" s="491">
        <f>'WORKING WHOLESALE GRID'!AW65-('WORKING WHOLESALE GRID'!AW65*'READ THIS FIRST'!$F$3)</f>
        <v>0</v>
      </c>
      <c r="AY52" s="491">
        <f>'WORKING WHOLESALE GRID'!AX65-('WORKING WHOLESALE GRID'!AX65*'READ THIS FIRST'!$F$3)</f>
        <v>0</v>
      </c>
      <c r="AZ52" s="491">
        <f>'WORKING WHOLESALE GRID'!AY65-('WORKING WHOLESALE GRID'!AY65*'READ THIS FIRST'!$F$3)</f>
        <v>0</v>
      </c>
      <c r="BA52" s="491">
        <f>'WORKING WHOLESALE GRID'!AZ65-('WORKING WHOLESALE GRID'!AZ65*'READ THIS FIRST'!$F$3)</f>
        <v>0</v>
      </c>
      <c r="BB52" t="s">
        <v>1181</v>
      </c>
      <c r="BC52" s="89" t="s">
        <v>1017</v>
      </c>
    </row>
    <row r="53" spans="2:60" hidden="1" x14ac:dyDescent="0.35">
      <c r="B53" s="561"/>
      <c r="C53" s="118">
        <v>20</v>
      </c>
      <c r="D53" s="491">
        <f>'WORKING WHOLESALE GRID'!C66-('WORKING WHOLESALE GRID'!C66*'READ THIS FIRST'!$F$3)</f>
        <v>0</v>
      </c>
      <c r="E53" s="491">
        <f>'WORKING WHOLESALE GRID'!D66-('WORKING WHOLESALE GRID'!D66*'READ THIS FIRST'!$F$3)</f>
        <v>2.2591367121614105</v>
      </c>
      <c r="F53" s="491">
        <f>'WORKING WHOLESALE GRID'!E66-('WORKING WHOLESALE GRID'!E66*'READ THIS FIRST'!$F$3)</f>
        <v>2.4579606252229205</v>
      </c>
      <c r="G53" s="491">
        <f>'WORKING WHOLESALE GRID'!F66-('WORKING WHOLESALE GRID'!F66*'READ THIS FIRST'!$F$3)</f>
        <v>3.0941971470197531</v>
      </c>
      <c r="H53" s="491">
        <f>'WORKING WHOLESALE GRID'!G66-('WORKING WHOLESALE GRID'!G66*'READ THIS FIRST'!$F$3)</f>
        <v>5.0724950819817796</v>
      </c>
      <c r="I53" s="491">
        <f>'WORKING WHOLESALE GRID'!H66-('WORKING WHOLESALE GRID'!H66*'READ THIS FIRST'!$F$3)</f>
        <v>5.0724950819817796</v>
      </c>
      <c r="J53" s="491">
        <f>'WORKING WHOLESALE GRID'!I66-('WORKING WHOLESALE GRID'!I66*'READ THIS FIRST'!$F$3)</f>
        <v>7.1782742317891275</v>
      </c>
      <c r="K53" s="491">
        <f>'WORKING WHOLESALE GRID'!J66-('WORKING WHOLESALE GRID'!J66*'READ THIS FIRST'!$F$3)</f>
        <v>7.1782742317891275</v>
      </c>
      <c r="L53" s="491">
        <f>'WORKING WHOLESALE GRID'!K66-('WORKING WHOLESALE GRID'!K66*'READ THIS FIRST'!$F$3)</f>
        <v>9.0027760222359294</v>
      </c>
      <c r="M53" s="491">
        <f>'WORKING WHOLESALE GRID'!L66-('WORKING WHOLESALE GRID'!L66*'READ THIS FIRST'!$F$3)</f>
        <v>12.955863234870662</v>
      </c>
      <c r="N53" s="491">
        <f>'WORKING WHOLESALE GRID'!M66-('WORKING WHOLESALE GRID'!M66*'READ THIS FIRST'!$F$3)</f>
        <v>0</v>
      </c>
      <c r="O53" s="491">
        <f>'WORKING WHOLESALE GRID'!N66-('WORKING WHOLESALE GRID'!N66*'READ THIS FIRST'!$F$3)</f>
        <v>2.2217110344086555</v>
      </c>
      <c r="P53" s="491">
        <f>'WORKING WHOLESALE GRID'!O66-('WORKING WHOLESALE GRID'!O66*'READ THIS FIRST'!$F$3)</f>
        <v>2.3607206946331729</v>
      </c>
      <c r="Q53" s="491">
        <f>'WORKING WHOLESALE GRID'!P66-('WORKING WHOLESALE GRID'!P66*'READ THIS FIRST'!$F$3)</f>
        <v>2.860286661065035</v>
      </c>
      <c r="R53" s="491">
        <f>'WORKING WHOLESALE GRID'!Q66-('WORKING WHOLESALE GRID'!Q66*'READ THIS FIRST'!$F$3)</f>
        <v>4.3807048197707008</v>
      </c>
      <c r="S53" s="81">
        <f>'WORKING WHOLESALE GRID'!R66-('WORKING WHOLESALE GRID'!R66*'READ THIS FIRST'!$F$3)</f>
        <v>4.3807048197707008</v>
      </c>
      <c r="T53" s="81">
        <f>'WORKING WHOLESALE GRID'!S66-('WORKING WHOLESALE GRID'!S66*'READ THIS FIRST'!$F$3)</f>
        <v>6.661332057829199</v>
      </c>
      <c r="U53" s="491">
        <f>'WORKING WHOLESALE GRID'!T66-('WORKING WHOLESALE GRID'!T66*'READ THIS FIRST'!$F$3)</f>
        <v>6.661332057829199</v>
      </c>
      <c r="V53" s="491">
        <f>'WORKING WHOLESALE GRID'!U66-('WORKING WHOLESALE GRID'!U66*'READ THIS FIRST'!$F$3)</f>
        <v>11.222586533946201</v>
      </c>
      <c r="W53" s="491">
        <f>'WORKING WHOLESALE GRID'!V66-('WORKING WHOLESALE GRID'!V66*'READ THIS FIRST'!$F$3)</f>
        <v>11.222586533946201</v>
      </c>
      <c r="X53" s="491">
        <f>'WORKING WHOLESALE GRID'!W66-('WORKING WHOLESALE GRID'!W66*'READ THIS FIRST'!$F$3)</f>
        <v>0</v>
      </c>
      <c r="Y53" s="491">
        <f>'WORKING WHOLESALE GRID'!X66-('WORKING WHOLESALE GRID'!X66*'READ THIS FIRST'!$F$3)</f>
        <v>3.7426428571428563</v>
      </c>
      <c r="Z53" s="491">
        <f>'WORKING WHOLESALE GRID'!Y66-('WORKING WHOLESALE GRID'!Y66*'READ THIS FIRST'!$F$3)</f>
        <v>4.2358809523809526</v>
      </c>
      <c r="AA53" s="491">
        <f>'WORKING WHOLESALE GRID'!Z66-('WORKING WHOLESALE GRID'!Z66*'READ THIS FIRST'!$F$3)</f>
        <v>4.6082142857142863</v>
      </c>
      <c r="AB53" s="491">
        <f>'WORKING WHOLESALE GRID'!AA66-('WORKING WHOLESALE GRID'!AA66*'READ THIS FIRST'!$F$3)</f>
        <v>6.0590238095238096</v>
      </c>
      <c r="AC53" s="491">
        <f>'WORKING WHOLESALE GRID'!AB66-('WORKING WHOLESALE GRID'!AB66*'READ THIS FIRST'!$F$3)</f>
        <v>6.0590238095238096</v>
      </c>
      <c r="AD53" s="491">
        <f>'WORKING WHOLESALE GRID'!AC66-('WORKING WHOLESALE GRID'!AC66*'READ THIS FIRST'!$F$3)</f>
        <v>7.0797380952380955</v>
      </c>
      <c r="AE53" s="491">
        <f>'WORKING WHOLESALE GRID'!AD66-('WORKING WHOLESALE GRID'!AD66*'READ THIS FIRST'!$F$3)</f>
        <v>7.0797380952380955</v>
      </c>
      <c r="AF53" s="491">
        <f>'WORKING WHOLESALE GRID'!AE66-('WORKING WHOLESALE GRID'!AE66*'READ THIS FIRST'!$F$3)</f>
        <v>8.9050476190476182</v>
      </c>
      <c r="AG53" s="491">
        <f>'WORKING WHOLESALE GRID'!AF66-('WORKING WHOLESALE GRID'!AF66*'READ THIS FIRST'!$F$3)</f>
        <v>10.646547619047617</v>
      </c>
      <c r="AH53" s="491">
        <f>'WORKING WHOLESALE GRID'!AG66-('WORKING WHOLESALE GRID'!AG66*'READ THIS FIRST'!$F$3)</f>
        <v>0</v>
      </c>
      <c r="AI53" s="491">
        <f>'WORKING WHOLESALE GRID'!AH66-('WORKING WHOLESALE GRID'!AH66*'READ THIS FIRST'!$F$3)</f>
        <v>4.2505714285714289</v>
      </c>
      <c r="AJ53" s="491">
        <f>'WORKING WHOLESALE GRID'!AI66-('WORKING WHOLESALE GRID'!AI66*'READ THIS FIRST'!$F$3)</f>
        <v>4.8526666666666669</v>
      </c>
      <c r="AK53" s="491">
        <f>'WORKING WHOLESALE GRID'!AJ66-('WORKING WHOLESALE GRID'!AJ66*'READ THIS FIRST'!$F$3)</f>
        <v>5.3295238095238098</v>
      </c>
      <c r="AL53" s="491">
        <f>'WORKING WHOLESALE GRID'!AK66-('WORKING WHOLESALE GRID'!AK66*'READ THIS FIRST'!$F$3)</f>
        <v>7.1358095238095238</v>
      </c>
      <c r="AM53" s="491">
        <f>'WORKING WHOLESALE GRID'!AL66-('WORKING WHOLESALE GRID'!AL66*'READ THIS FIRST'!$F$3)</f>
        <v>7.1358095238095238</v>
      </c>
      <c r="AN53" s="491">
        <f>'WORKING WHOLESALE GRID'!AM66-('WORKING WHOLESALE GRID'!AM66*'READ THIS FIRST'!$F$3)</f>
        <v>8.4450476190476209</v>
      </c>
      <c r="AO53" s="491">
        <f>'WORKING WHOLESALE GRID'!AN66-('WORKING WHOLESALE GRID'!AN66*'READ THIS FIRST'!$F$3)</f>
        <v>8.4450476190476209</v>
      </c>
      <c r="AP53" s="491">
        <f>'WORKING WHOLESALE GRID'!AO66-('WORKING WHOLESALE GRID'!AO66*'READ THIS FIRST'!$F$3)</f>
        <v>10.726023809523809</v>
      </c>
      <c r="AQ53" s="491">
        <f>'WORKING WHOLESALE GRID'!AP66-('WORKING WHOLESALE GRID'!AP66*'READ THIS FIRST'!$F$3)</f>
        <v>12.88995238095238</v>
      </c>
      <c r="AR53" s="491">
        <f>'WORKING WHOLESALE GRID'!AQ66-('WORKING WHOLESALE GRID'!AQ66*'READ THIS FIRST'!$F$3)</f>
        <v>0</v>
      </c>
      <c r="AS53" s="491">
        <f>'WORKING WHOLESALE GRID'!AR66-('WORKING WHOLESALE GRID'!AR66*'READ THIS FIRST'!$F$3)</f>
        <v>0</v>
      </c>
      <c r="AT53" s="491">
        <f>'WORKING WHOLESALE GRID'!AS66-('WORKING WHOLESALE GRID'!AS66*'READ THIS FIRST'!$F$3)</f>
        <v>0</v>
      </c>
      <c r="AU53" s="491">
        <f>'WORKING WHOLESALE GRID'!AT66-('WORKING WHOLESALE GRID'!AT66*'READ THIS FIRST'!$F$3)</f>
        <v>0</v>
      </c>
      <c r="AV53" s="491">
        <f>'WORKING WHOLESALE GRID'!AU66-('WORKING WHOLESALE GRID'!AU66*'READ THIS FIRST'!$F$3)</f>
        <v>0</v>
      </c>
      <c r="AW53" s="491">
        <f>'WORKING WHOLESALE GRID'!AV66-('WORKING WHOLESALE GRID'!AV66*'READ THIS FIRST'!$F$3)</f>
        <v>0</v>
      </c>
      <c r="AX53" s="491">
        <f>'WORKING WHOLESALE GRID'!AW66-('WORKING WHOLESALE GRID'!AW66*'READ THIS FIRST'!$F$3)</f>
        <v>0</v>
      </c>
      <c r="AY53" s="491">
        <f>'WORKING WHOLESALE GRID'!AX66-('WORKING WHOLESALE GRID'!AX66*'READ THIS FIRST'!$F$3)</f>
        <v>0</v>
      </c>
      <c r="AZ53" s="491">
        <f>'WORKING WHOLESALE GRID'!AY66-('WORKING WHOLESALE GRID'!AY66*'READ THIS FIRST'!$F$3)</f>
        <v>0</v>
      </c>
      <c r="BA53" s="491">
        <f>'WORKING WHOLESALE GRID'!AZ66-('WORKING WHOLESALE GRID'!AZ66*'READ THIS FIRST'!$F$3)</f>
        <v>0</v>
      </c>
      <c r="BB53" t="s">
        <v>1182</v>
      </c>
      <c r="BC53" s="89" t="s">
        <v>1018</v>
      </c>
    </row>
    <row r="54" spans="2:60" hidden="1" x14ac:dyDescent="0.35">
      <c r="B54" s="561"/>
      <c r="C54" s="118">
        <v>50</v>
      </c>
      <c r="D54" s="491">
        <f>'WORKING WHOLESALE GRID'!C67-('WORKING WHOLESALE GRID'!C67*'READ THIS FIRST'!$F$3)</f>
        <v>0</v>
      </c>
      <c r="E54" s="491">
        <f>'WORKING WHOLESALE GRID'!D67-('WORKING WHOLESALE GRID'!D67*'READ THIS FIRST'!$F$3)</f>
        <v>2.1461798765533397</v>
      </c>
      <c r="F54" s="491">
        <f>'WORKING WHOLESALE GRID'!E67-('WORKING WHOLESALE GRID'!E67*'READ THIS FIRST'!$F$3)</f>
        <v>2.3350625939617742</v>
      </c>
      <c r="G54" s="491">
        <f>'WORKING WHOLESALE GRID'!F67-('WORKING WHOLESALE GRID'!F67*'READ THIS FIRST'!$F$3)</f>
        <v>2.9394872896687652</v>
      </c>
      <c r="H54" s="491">
        <f>'WORKING WHOLESALE GRID'!G67-('WORKING WHOLESALE GRID'!G67*'READ THIS FIRST'!$F$3)</f>
        <v>4.8188703278826903</v>
      </c>
      <c r="I54" s="491">
        <f>'WORKING WHOLESALE GRID'!H67-('WORKING WHOLESALE GRID'!H67*'READ THIS FIRST'!$F$3)</f>
        <v>4.8188703278826903</v>
      </c>
      <c r="J54" s="491">
        <f>'WORKING WHOLESALE GRID'!I67-('WORKING WHOLESALE GRID'!I67*'READ THIS FIRST'!$F$3)</f>
        <v>6.8193605201996697</v>
      </c>
      <c r="K54" s="491">
        <f>'WORKING WHOLESALE GRID'!J67-('WORKING WHOLESALE GRID'!J67*'READ THIS FIRST'!$F$3)</f>
        <v>6.8193605201996697</v>
      </c>
      <c r="L54" s="491">
        <f>'WORKING WHOLESALE GRID'!K67-('WORKING WHOLESALE GRID'!K67*'READ THIS FIRST'!$F$3)</f>
        <v>8.552637221124133</v>
      </c>
      <c r="M54" s="491">
        <f>'WORKING WHOLESALE GRID'!L67-('WORKING WHOLESALE GRID'!L67*'READ THIS FIRST'!$F$3)</f>
        <v>12.30807007312713</v>
      </c>
      <c r="N54" s="491">
        <f>'WORKING WHOLESALE GRID'!M67-('WORKING WHOLESALE GRID'!M67*'READ THIS FIRST'!$F$3)</f>
        <v>0</v>
      </c>
      <c r="O54" s="491">
        <f>'WORKING WHOLESALE GRID'!N67-('WORKING WHOLESALE GRID'!N67*'READ THIS FIRST'!$F$3)</f>
        <v>2.1106254826882225</v>
      </c>
      <c r="P54" s="491">
        <f>'WORKING WHOLESALE GRID'!O67-('WORKING WHOLESALE GRID'!O67*'READ THIS FIRST'!$F$3)</f>
        <v>2.2426846599015144</v>
      </c>
      <c r="Q54" s="491">
        <f>'WORKING WHOLESALE GRID'!P67-('WORKING WHOLESALE GRID'!P67*'READ THIS FIRST'!$F$3)</f>
        <v>2.7172723280117834</v>
      </c>
      <c r="R54" s="491">
        <f>'WORKING WHOLESALE GRID'!Q67-('WORKING WHOLESALE GRID'!Q67*'READ THIS FIRST'!$F$3)</f>
        <v>4.1616695787821651</v>
      </c>
      <c r="S54" s="81">
        <f>'WORKING WHOLESALE GRID'!R67-('WORKING WHOLESALE GRID'!R67*'READ THIS FIRST'!$F$3)</f>
        <v>4.1616695787821651</v>
      </c>
      <c r="T54" s="81">
        <f>'WORKING WHOLESALE GRID'!S67-('WORKING WHOLESALE GRID'!S67*'READ THIS FIRST'!$F$3)</f>
        <v>6.3282654549377391</v>
      </c>
      <c r="U54" s="491">
        <f>'WORKING WHOLESALE GRID'!T67-('WORKING WHOLESALE GRID'!T67*'READ THIS FIRST'!$F$3)</f>
        <v>6.3282654549377391</v>
      </c>
      <c r="V54" s="491">
        <f>'WORKING WHOLESALE GRID'!U67-('WORKING WHOLESALE GRID'!U67*'READ THIS FIRST'!$F$3)</f>
        <v>10.66145720724889</v>
      </c>
      <c r="W54" s="491">
        <f>'WORKING WHOLESALE GRID'!V67-('WORKING WHOLESALE GRID'!V67*'READ THIS FIRST'!$F$3)</f>
        <v>10.66145720724889</v>
      </c>
      <c r="X54" s="491">
        <f>'WORKING WHOLESALE GRID'!W67-('WORKING WHOLESALE GRID'!W67*'READ THIS FIRST'!$F$3)</f>
        <v>0</v>
      </c>
      <c r="Y54" s="491">
        <f>'WORKING WHOLESALE GRID'!X67-('WORKING WHOLESALE GRID'!X67*'READ THIS FIRST'!$F$3)</f>
        <v>3.0442142857142862</v>
      </c>
      <c r="Z54" s="491">
        <f>'WORKING WHOLESALE GRID'!Y67-('WORKING WHOLESALE GRID'!Y67*'READ THIS FIRST'!$F$3)</f>
        <v>3.4770000000000003</v>
      </c>
      <c r="AA54" s="491">
        <f>'WORKING WHOLESALE GRID'!Z67-('WORKING WHOLESALE GRID'!Z67*'READ THIS FIRST'!$F$3)</f>
        <v>4.3071666666666673</v>
      </c>
      <c r="AB54" s="491">
        <f>'WORKING WHOLESALE GRID'!AA67-('WORKING WHOLESALE GRID'!AA67*'READ THIS FIRST'!$F$3)</f>
        <v>5.2897857142857143</v>
      </c>
      <c r="AC54" s="491">
        <f>'WORKING WHOLESALE GRID'!AB67-('WORKING WHOLESALE GRID'!AB67*'READ THIS FIRST'!$F$3)</f>
        <v>5.2897857142857143</v>
      </c>
      <c r="AD54" s="491">
        <f>'WORKING WHOLESALE GRID'!AC67-('WORKING WHOLESALE GRID'!AC67*'READ THIS FIRST'!$F$3)</f>
        <v>6.3981666666666666</v>
      </c>
      <c r="AE54" s="491">
        <f>'WORKING WHOLESALE GRID'!AD67-('WORKING WHOLESALE GRID'!AD67*'READ THIS FIRST'!$F$3)</f>
        <v>6.3981666666666666</v>
      </c>
      <c r="AF54" s="491">
        <f>'WORKING WHOLESALE GRID'!AE67-('WORKING WHOLESALE GRID'!AE67*'READ THIS FIRST'!$F$3)</f>
        <v>8.0269523809523804</v>
      </c>
      <c r="AG54" s="491">
        <f>'WORKING WHOLESALE GRID'!AF67-('WORKING WHOLESALE GRID'!AF67*'READ THIS FIRST'!$F$3)</f>
        <v>9.5153333333333325</v>
      </c>
      <c r="AH54" s="491">
        <f>'WORKING WHOLESALE GRID'!AG67-('WORKING WHOLESALE GRID'!AG67*'READ THIS FIRST'!$F$3)</f>
        <v>0</v>
      </c>
      <c r="AI54" s="491">
        <f>'WORKING WHOLESALE GRID'!AH67-('WORKING WHOLESALE GRID'!AH67*'READ THIS FIRST'!$F$3)</f>
        <v>3.370309523809524</v>
      </c>
      <c r="AJ54" s="491">
        <f>'WORKING WHOLESALE GRID'!AI67-('WORKING WHOLESALE GRID'!AI67*'READ THIS FIRST'!$F$3)</f>
        <v>3.9097857142857149</v>
      </c>
      <c r="AK54" s="491">
        <f>'WORKING WHOLESALE GRID'!AJ67-('WORKING WHOLESALE GRID'!AJ67*'READ THIS FIRST'!$F$3)</f>
        <v>4.9615238095238094</v>
      </c>
      <c r="AL54" s="491">
        <f>'WORKING WHOLESALE GRID'!AK67-('WORKING WHOLESALE GRID'!AK67*'READ THIS FIRST'!$F$3)</f>
        <v>6.1825714285714293</v>
      </c>
      <c r="AM54" s="491">
        <f>'WORKING WHOLESALE GRID'!AL67-('WORKING WHOLESALE GRID'!AL67*'READ THIS FIRST'!$F$3)</f>
        <v>6.1825714285714293</v>
      </c>
      <c r="AN54" s="491">
        <f>'WORKING WHOLESALE GRID'!AM67-('WORKING WHOLESALE GRID'!AM67*'READ THIS FIRST'!$F$3)</f>
        <v>7.5941666666666663</v>
      </c>
      <c r="AO54" s="491">
        <f>'WORKING WHOLESALE GRID'!AN67-('WORKING WHOLESALE GRID'!AN67*'READ THIS FIRST'!$F$3)</f>
        <v>7.5941666666666663</v>
      </c>
      <c r="AP54" s="491">
        <f>'WORKING WHOLESALE GRID'!AO67-('WORKING WHOLESALE GRID'!AO67*'READ THIS FIRST'!$F$3)</f>
        <v>9.624190476190476</v>
      </c>
      <c r="AQ54" s="491">
        <f>'WORKING WHOLESALE GRID'!AP67-('WORKING WHOLESALE GRID'!AP67*'READ THIS FIRST'!$F$3)</f>
        <v>11.47454761904762</v>
      </c>
      <c r="AR54" s="491">
        <f>'WORKING WHOLESALE GRID'!AQ67-('WORKING WHOLESALE GRID'!AQ67*'READ THIS FIRST'!$F$3)</f>
        <v>0</v>
      </c>
      <c r="AS54" s="491">
        <f>'WORKING WHOLESALE GRID'!AR67-('WORKING WHOLESALE GRID'!AR67*'READ THIS FIRST'!$F$3)</f>
        <v>0</v>
      </c>
      <c r="AT54" s="491">
        <f>'WORKING WHOLESALE GRID'!AS67-('WORKING WHOLESALE GRID'!AS67*'READ THIS FIRST'!$F$3)</f>
        <v>0</v>
      </c>
      <c r="AU54" s="491">
        <f>'WORKING WHOLESALE GRID'!AT67-('WORKING WHOLESALE GRID'!AT67*'READ THIS FIRST'!$F$3)</f>
        <v>0</v>
      </c>
      <c r="AV54" s="491">
        <f>'WORKING WHOLESALE GRID'!AU67-('WORKING WHOLESALE GRID'!AU67*'READ THIS FIRST'!$F$3)</f>
        <v>0</v>
      </c>
      <c r="AW54" s="491">
        <f>'WORKING WHOLESALE GRID'!AV67-('WORKING WHOLESALE GRID'!AV67*'READ THIS FIRST'!$F$3)</f>
        <v>0</v>
      </c>
      <c r="AX54" s="491">
        <f>'WORKING WHOLESALE GRID'!AW67-('WORKING WHOLESALE GRID'!AW67*'READ THIS FIRST'!$F$3)</f>
        <v>0</v>
      </c>
      <c r="AY54" s="491">
        <f>'WORKING WHOLESALE GRID'!AX67-('WORKING WHOLESALE GRID'!AX67*'READ THIS FIRST'!$F$3)</f>
        <v>0</v>
      </c>
      <c r="AZ54" s="491">
        <f>'WORKING WHOLESALE GRID'!AY67-('WORKING WHOLESALE GRID'!AY67*'READ THIS FIRST'!$F$3)</f>
        <v>0</v>
      </c>
      <c r="BA54" s="491">
        <f>'WORKING WHOLESALE GRID'!AZ67-('WORKING WHOLESALE GRID'!AZ67*'READ THIS FIRST'!$F$3)</f>
        <v>0</v>
      </c>
      <c r="BC54" s="89" t="s">
        <v>1019</v>
      </c>
    </row>
    <row r="55" spans="2:60" hidden="1" x14ac:dyDescent="0.35">
      <c r="B55" s="561"/>
      <c r="C55" s="118">
        <v>100</v>
      </c>
      <c r="D55" s="491">
        <f>'WORKING WHOLESALE GRID'!C68-('WORKING WHOLESALE GRID'!C68*'READ THIS FIRST'!$F$3)</f>
        <v>0</v>
      </c>
      <c r="E55" s="491">
        <f>'WORKING WHOLESALE GRID'!D68-('WORKING WHOLESALE GRID'!D68*'READ THIS FIRST'!$F$3)</f>
        <v>2.0388708827256723</v>
      </c>
      <c r="F55" s="491">
        <f>'WORKING WHOLESALE GRID'!E68-('WORKING WHOLESALE GRID'!E68*'READ THIS FIRST'!$F$3)</f>
        <v>2.2183094642636854</v>
      </c>
      <c r="G55" s="491">
        <f>'WORKING WHOLESALE GRID'!F68-('WORKING WHOLESALE GRID'!F68*'READ THIS FIRST'!$F$3)</f>
        <v>2.7925129251853269</v>
      </c>
      <c r="H55" s="491">
        <f>'WORKING WHOLESALE GRID'!G68-('WORKING WHOLESALE GRID'!G68*'READ THIS FIRST'!$F$3)</f>
        <v>4.5779268114885561</v>
      </c>
      <c r="I55" s="491">
        <f>'WORKING WHOLESALE GRID'!H68-('WORKING WHOLESALE GRID'!H68*'READ THIS FIRST'!$F$3)</f>
        <v>4.5779268114885561</v>
      </c>
      <c r="J55" s="491">
        <f>'WORKING WHOLESALE GRID'!I68-('WORKING WHOLESALE GRID'!I68*'READ THIS FIRST'!$F$3)</f>
        <v>6.478392494189686</v>
      </c>
      <c r="K55" s="491">
        <f>'WORKING WHOLESALE GRID'!J68-('WORKING WHOLESALE GRID'!J68*'READ THIS FIRST'!$F$3)</f>
        <v>6.478392494189686</v>
      </c>
      <c r="L55" s="491">
        <f>'WORKING WHOLESALE GRID'!K68-('WORKING WHOLESALE GRID'!K68*'READ THIS FIRST'!$F$3)</f>
        <v>8.1250053600679255</v>
      </c>
      <c r="M55" s="491">
        <f>'WORKING WHOLESALE GRID'!L68-('WORKING WHOLESALE GRID'!L68*'READ THIS FIRST'!$F$3)</f>
        <v>11.692666569470774</v>
      </c>
      <c r="N55" s="491">
        <f>'WORKING WHOLESALE GRID'!M68-('WORKING WHOLESALE GRID'!M68*'READ THIS FIRST'!$F$3)</f>
        <v>0</v>
      </c>
      <c r="O55" s="491">
        <f>'WORKING WHOLESALE GRID'!N68-('WORKING WHOLESALE GRID'!N68*'READ THIS FIRST'!$F$3)</f>
        <v>2.0050942085538113</v>
      </c>
      <c r="P55" s="491">
        <f>'WORKING WHOLESALE GRID'!O68-('WORKING WHOLESALE GRID'!O68*'READ THIS FIRST'!$F$3)</f>
        <v>2.1305504269064386</v>
      </c>
      <c r="Q55" s="491">
        <f>'WORKING WHOLESALE GRID'!P68-('WORKING WHOLESALE GRID'!P68*'READ THIS FIRST'!$F$3)</f>
        <v>2.5814087116111937</v>
      </c>
      <c r="R55" s="491">
        <f>'WORKING WHOLESALE GRID'!Q68-('WORKING WHOLESALE GRID'!Q68*'READ THIS FIRST'!$F$3)</f>
        <v>3.9535860998430574</v>
      </c>
      <c r="S55" s="81">
        <f>'WORKING WHOLESALE GRID'!R68-('WORKING WHOLESALE GRID'!R68*'READ THIS FIRST'!$F$3)</f>
        <v>3.9535860998430574</v>
      </c>
      <c r="T55" s="81">
        <f>'WORKING WHOLESALE GRID'!S68-('WORKING WHOLESALE GRID'!S68*'READ THIS FIRST'!$F$3)</f>
        <v>6.0118521821908519</v>
      </c>
      <c r="U55" s="491">
        <f>'WORKING WHOLESALE GRID'!T68-('WORKING WHOLESALE GRID'!T68*'READ THIS FIRST'!$F$3)</f>
        <v>6.0118521821908519</v>
      </c>
      <c r="V55" s="491">
        <f>'WORKING WHOLESALE GRID'!U68-('WORKING WHOLESALE GRID'!U68*'READ THIS FIRST'!$F$3)</f>
        <v>10.128384346886445</v>
      </c>
      <c r="W55" s="491">
        <f>'WORKING WHOLESALE GRID'!V68-('WORKING WHOLESALE GRID'!V68*'READ THIS FIRST'!$F$3)</f>
        <v>10.128384346886445</v>
      </c>
      <c r="X55" s="491">
        <f>'WORKING WHOLESALE GRID'!W68-('WORKING WHOLESALE GRID'!W68*'READ THIS FIRST'!$F$3)</f>
        <v>0</v>
      </c>
      <c r="Y55" s="491">
        <f>'WORKING WHOLESALE GRID'!X68-('WORKING WHOLESALE GRID'!X68*'READ THIS FIRST'!$F$3)</f>
        <v>2.8433571428571431</v>
      </c>
      <c r="Z55" s="491">
        <f>'WORKING WHOLESALE GRID'!Y68-('WORKING WHOLESALE GRID'!Y68*'READ THIS FIRST'!$F$3)</f>
        <v>3.2532619047619047</v>
      </c>
      <c r="AA55" s="491">
        <f>'WORKING WHOLESALE GRID'!Z68-('WORKING WHOLESALE GRID'!Z68*'READ THIS FIRST'!$F$3)</f>
        <v>3.780214285714286</v>
      </c>
      <c r="AB55" s="491">
        <f>'WORKING WHOLESALE GRID'!AA68-('WORKING WHOLESALE GRID'!AA68*'READ THIS FIRST'!$F$3)</f>
        <v>4.3071666666666673</v>
      </c>
      <c r="AC55" s="491">
        <f>'WORKING WHOLESALE GRID'!AB68-('WORKING WHOLESALE GRID'!AB68*'READ THIS FIRST'!$F$3)</f>
        <v>4.3071666666666673</v>
      </c>
      <c r="AD55" s="491">
        <f>'WORKING WHOLESALE GRID'!AC68-('WORKING WHOLESALE GRID'!AC68*'READ THIS FIRST'!$F$3)</f>
        <v>5.0328571428571438</v>
      </c>
      <c r="AE55" s="491">
        <f>'WORKING WHOLESALE GRID'!AD68-('WORKING WHOLESALE GRID'!AD68*'READ THIS FIRST'!$F$3)</f>
        <v>5.0328571428571438</v>
      </c>
      <c r="AF55" s="491">
        <f>'WORKING WHOLESALE GRID'!AE68-('WORKING WHOLESALE GRID'!AE68*'READ THIS FIRST'!$F$3)</f>
        <v>6.2016428571428568</v>
      </c>
      <c r="AG55" s="491">
        <f>'WORKING WHOLESALE GRID'!AF68-('WORKING WHOLESALE GRID'!AF68*'READ THIS FIRST'!$F$3)</f>
        <v>7.2283333333333335</v>
      </c>
      <c r="AH55" s="491">
        <f>'WORKING WHOLESALE GRID'!AG68-('WORKING WHOLESALE GRID'!AG68*'READ THIS FIRST'!$F$3)</f>
        <v>0</v>
      </c>
      <c r="AI55" s="491">
        <f>'WORKING WHOLESALE GRID'!AH68-('WORKING WHOLESALE GRID'!AH68*'READ THIS FIRST'!$F$3)</f>
        <v>3.098642857142857</v>
      </c>
      <c r="AJ55" s="491">
        <f>'WORKING WHOLESALE GRID'!AI68-('WORKING WHOLESALE GRID'!AI68*'READ THIS FIRST'!$F$3)</f>
        <v>3.6316190476190475</v>
      </c>
      <c r="AK55" s="491">
        <f>'WORKING WHOLESALE GRID'!AJ68-('WORKING WHOLESALE GRID'!AJ68*'READ THIS FIRST'!$F$3)</f>
        <v>4.2903095238095244</v>
      </c>
      <c r="AL55" s="491">
        <f>'WORKING WHOLESALE GRID'!AK68-('WORKING WHOLESALE GRID'!AK68*'READ THIS FIRST'!$F$3)</f>
        <v>4.9615238095238094</v>
      </c>
      <c r="AM55" s="491">
        <f>'WORKING WHOLESALE GRID'!AL68-('WORKING WHOLESALE GRID'!AL68*'READ THIS FIRST'!$F$3)</f>
        <v>4.9615238095238094</v>
      </c>
      <c r="AN55" s="491">
        <f>'WORKING WHOLESALE GRID'!AM68-('WORKING WHOLESALE GRID'!AM68*'READ THIS FIRST'!$F$3)</f>
        <v>5.8755476190476195</v>
      </c>
      <c r="AO55" s="491">
        <f>'WORKING WHOLESALE GRID'!AN68-('WORKING WHOLESALE GRID'!AN68*'READ THIS FIRST'!$F$3)</f>
        <v>5.8755476190476195</v>
      </c>
      <c r="AP55" s="491">
        <f>'WORKING WHOLESALE GRID'!AO68-('WORKING WHOLESALE GRID'!AO68*'READ THIS FIRST'!$F$3)</f>
        <v>7.3557380952380962</v>
      </c>
      <c r="AQ55" s="491">
        <f>'WORKING WHOLESALE GRID'!AP68-('WORKING WHOLESALE GRID'!AP68*'READ THIS FIRST'!$F$3)</f>
        <v>8.6290476190476202</v>
      </c>
      <c r="AR55" s="491">
        <f>'WORKING WHOLESALE GRID'!AQ68-('WORKING WHOLESALE GRID'!AQ68*'READ THIS FIRST'!$F$3)</f>
        <v>0</v>
      </c>
      <c r="AS55" s="491">
        <f>'WORKING WHOLESALE GRID'!AR68-('WORKING WHOLESALE GRID'!AR68*'READ THIS FIRST'!$F$3)</f>
        <v>0</v>
      </c>
      <c r="AT55" s="491">
        <f>'WORKING WHOLESALE GRID'!AS68-('WORKING WHOLESALE GRID'!AS68*'READ THIS FIRST'!$F$3)</f>
        <v>0</v>
      </c>
      <c r="AU55" s="491">
        <f>'WORKING WHOLESALE GRID'!AT68-('WORKING WHOLESALE GRID'!AT68*'READ THIS FIRST'!$F$3)</f>
        <v>0</v>
      </c>
      <c r="AV55" s="491">
        <f>'WORKING WHOLESALE GRID'!AU68-('WORKING WHOLESALE GRID'!AU68*'READ THIS FIRST'!$F$3)</f>
        <v>0</v>
      </c>
      <c r="AW55" s="491">
        <f>'WORKING WHOLESALE GRID'!AV68-('WORKING WHOLESALE GRID'!AV68*'READ THIS FIRST'!$F$3)</f>
        <v>0</v>
      </c>
      <c r="AX55" s="491">
        <f>'WORKING WHOLESALE GRID'!AW68-('WORKING WHOLESALE GRID'!AW68*'READ THIS FIRST'!$F$3)</f>
        <v>0</v>
      </c>
      <c r="AY55" s="491">
        <f>'WORKING WHOLESALE GRID'!AX68-('WORKING WHOLESALE GRID'!AX68*'READ THIS FIRST'!$F$3)</f>
        <v>0</v>
      </c>
      <c r="AZ55" s="491">
        <f>'WORKING WHOLESALE GRID'!AY68-('WORKING WHOLESALE GRID'!AY68*'READ THIS FIRST'!$F$3)</f>
        <v>0</v>
      </c>
      <c r="BA55" s="491">
        <f>'WORKING WHOLESALE GRID'!AZ68-('WORKING WHOLESALE GRID'!AZ68*'READ THIS FIRST'!$F$3)</f>
        <v>0</v>
      </c>
      <c r="BC55" s="89" t="s">
        <v>13</v>
      </c>
    </row>
    <row r="56" spans="2:60" hidden="1" x14ac:dyDescent="0.35">
      <c r="B56" s="561"/>
      <c r="C56" s="118">
        <v>250</v>
      </c>
      <c r="D56" s="491">
        <f>'WORKING WHOLESALE GRID'!C69-('WORKING WHOLESALE GRID'!C69*'READ THIS FIRST'!$F$3)</f>
        <v>0</v>
      </c>
      <c r="E56" s="491">
        <f>'WORKING WHOLESALE GRID'!D69-('WORKING WHOLESALE GRID'!D69*'READ THIS FIRST'!$F$3)</f>
        <v>1.9369273385893888</v>
      </c>
      <c r="F56" s="491">
        <f>'WORKING WHOLESALE GRID'!E69-('WORKING WHOLESALE GRID'!E69*'READ THIS FIRST'!$F$3)</f>
        <v>2.1073939910505013</v>
      </c>
      <c r="G56" s="491">
        <f>'WORKING WHOLESALE GRID'!F69-('WORKING WHOLESALE GRID'!F69*'READ THIS FIRST'!$F$3)</f>
        <v>2.6528872789260607</v>
      </c>
      <c r="H56" s="491">
        <f>'WORKING WHOLESALE GRID'!G69-('WORKING WHOLESALE GRID'!G69*'READ THIS FIRST'!$F$3)</f>
        <v>4.3490304709141281</v>
      </c>
      <c r="I56" s="491">
        <f>'WORKING WHOLESALE GRID'!H69-('WORKING WHOLESALE GRID'!H69*'READ THIS FIRST'!$F$3)</f>
        <v>4.3490304709141281</v>
      </c>
      <c r="J56" s="491">
        <f>'WORKING WHOLESALE GRID'!I69-('WORKING WHOLESALE GRID'!I69*'READ THIS FIRST'!$F$3)</f>
        <v>6.1544728694802018</v>
      </c>
      <c r="K56" s="491">
        <f>'WORKING WHOLESALE GRID'!J69-('WORKING WHOLESALE GRID'!J69*'READ THIS FIRST'!$F$3)</f>
        <v>6.1544728694802018</v>
      </c>
      <c r="L56" s="491">
        <f>'WORKING WHOLESALE GRID'!K69-('WORKING WHOLESALE GRID'!K69*'READ THIS FIRST'!$F$3)</f>
        <v>7.7187550920645283</v>
      </c>
      <c r="M56" s="491">
        <f>'WORKING WHOLESALE GRID'!L69-('WORKING WHOLESALE GRID'!L69*'READ THIS FIRST'!$F$3)</f>
        <v>11.108033240997234</v>
      </c>
      <c r="N56" s="491">
        <f>'WORKING WHOLESALE GRID'!M69-('WORKING WHOLESALE GRID'!M69*'READ THIS FIRST'!$F$3)</f>
        <v>0</v>
      </c>
      <c r="O56" s="491">
        <f>'WORKING WHOLESALE GRID'!N69-('WORKING WHOLESALE GRID'!N69*'READ THIS FIRST'!$F$3)</f>
        <v>1.9048394981261205</v>
      </c>
      <c r="P56" s="491">
        <f>'WORKING WHOLESALE GRID'!O69-('WORKING WHOLESALE GRID'!O69*'READ THIS FIRST'!$F$3)</f>
        <v>2.0240229055611163</v>
      </c>
      <c r="Q56" s="491">
        <f>'WORKING WHOLESALE GRID'!P69-('WORKING WHOLESALE GRID'!P69*'READ THIS FIRST'!$F$3)</f>
        <v>2.452338276030634</v>
      </c>
      <c r="R56" s="491">
        <f>'WORKING WHOLESALE GRID'!Q69-('WORKING WHOLESALE GRID'!Q69*'READ THIS FIRST'!$F$3)</f>
        <v>3.7559067948509042</v>
      </c>
      <c r="S56" s="81">
        <f>'WORKING WHOLESALE GRID'!R69-('WORKING WHOLESALE GRID'!R69*'READ THIS FIRST'!$F$3)</f>
        <v>3.7559067948509042</v>
      </c>
      <c r="T56" s="81">
        <f>'WORKING WHOLESALE GRID'!S69-('WORKING WHOLESALE GRID'!S69*'READ THIS FIRST'!$F$3)</f>
        <v>5.7112595730813096</v>
      </c>
      <c r="U56" s="491">
        <f>'WORKING WHOLESALE GRID'!T69-('WORKING WHOLESALE GRID'!T69*'READ THIS FIRST'!$F$3)</f>
        <v>5.7112595730813096</v>
      </c>
      <c r="V56" s="491">
        <f>'WORKING WHOLESALE GRID'!U69-('WORKING WHOLESALE GRID'!U69*'READ THIS FIRST'!$F$3)</f>
        <v>9.6219651295421222</v>
      </c>
      <c r="W56" s="491">
        <f>'WORKING WHOLESALE GRID'!V69-('WORKING WHOLESALE GRID'!V69*'READ THIS FIRST'!$F$3)</f>
        <v>9.6219651295421222</v>
      </c>
      <c r="X56" s="491">
        <f>'WORKING WHOLESALE GRID'!W69-('WORKING WHOLESALE GRID'!W69*'READ THIS FIRST'!$F$3)</f>
        <v>0</v>
      </c>
      <c r="Y56" s="491">
        <f>'WORKING WHOLESALE GRID'!X69-('WORKING WHOLESALE GRID'!X69*'READ THIS FIRST'!$F$3)</f>
        <v>2.6658571428571429</v>
      </c>
      <c r="Z56" s="491">
        <f>'WORKING WHOLESALE GRID'!Y69-('WORKING WHOLESALE GRID'!Y69*'READ THIS FIRST'!$F$3)</f>
        <v>3.0191666666666661</v>
      </c>
      <c r="AA56" s="491">
        <f>'WORKING WHOLESALE GRID'!Z69-('WORKING WHOLESALE GRID'!Z69*'READ THIS FIRST'!$F$3)</f>
        <v>3.6212619047619046</v>
      </c>
      <c r="AB56" s="491">
        <f>'WORKING WHOLESALE GRID'!AA69-('WORKING WHOLESALE GRID'!AA69*'READ THIS FIRST'!$F$3)</f>
        <v>4.0039523809523807</v>
      </c>
      <c r="AC56" s="491">
        <f>'WORKING WHOLESALE GRID'!AB69-('WORKING WHOLESALE GRID'!AB69*'READ THIS FIRST'!$F$3)</f>
        <v>4.0039523809523807</v>
      </c>
      <c r="AD56" s="491">
        <f>'WORKING WHOLESALE GRID'!AC69-('WORKING WHOLESALE GRID'!AC69*'READ THIS FIRST'!$F$3)</f>
        <v>4.499880952380952</v>
      </c>
      <c r="AE56" s="491">
        <f>'WORKING WHOLESALE GRID'!AD69-('WORKING WHOLESALE GRID'!AD69*'READ THIS FIRST'!$F$3)</f>
        <v>4.499880952380952</v>
      </c>
      <c r="AF56" s="491">
        <f>'WORKING WHOLESALE GRID'!AE69-('WORKING WHOLESALE GRID'!AE69*'READ THIS FIRST'!$F$3)</f>
        <v>5.5075476190476191</v>
      </c>
      <c r="AG56" s="491">
        <f>'WORKING WHOLESALE GRID'!AF69-('WORKING WHOLESALE GRID'!AF69*'READ THIS FIRST'!$F$3)</f>
        <v>6.3981666666666666</v>
      </c>
      <c r="AH56" s="491">
        <f>'WORKING WHOLESALE GRID'!AG69-('WORKING WHOLESALE GRID'!AG69*'READ THIS FIRST'!$F$3)</f>
        <v>0</v>
      </c>
      <c r="AI56" s="491">
        <f>'WORKING WHOLESALE GRID'!AH69-('WORKING WHOLESALE GRID'!AH69*'READ THIS FIRST'!$F$3)</f>
        <v>2.8999523809523811</v>
      </c>
      <c r="AJ56" s="491">
        <f>'WORKING WHOLESALE GRID'!AI69-('WORKING WHOLESALE GRID'!AI69*'READ THIS FIRST'!$F$3)</f>
        <v>3.3430952380952377</v>
      </c>
      <c r="AK56" s="491">
        <f>'WORKING WHOLESALE GRID'!AJ69-('WORKING WHOLESALE GRID'!AJ69*'READ THIS FIRST'!$F$3)</f>
        <v>4.1063095238095233</v>
      </c>
      <c r="AL56" s="491">
        <f>'WORKING WHOLESALE GRID'!AK69-('WORKING WHOLESALE GRID'!AK69*'READ THIS FIRST'!$F$3)</f>
        <v>4.5684761904761917</v>
      </c>
      <c r="AM56" s="491">
        <f>'WORKING WHOLESALE GRID'!AL69-('WORKING WHOLESALE GRID'!AL69*'READ THIS FIRST'!$F$3)</f>
        <v>4.5684761904761917</v>
      </c>
      <c r="AN56" s="491">
        <f>'WORKING WHOLESALE GRID'!AM69-('WORKING WHOLESALE GRID'!AM69*'READ THIS FIRST'!$F$3)</f>
        <v>5.2211904761904764</v>
      </c>
      <c r="AO56" s="491">
        <f>'WORKING WHOLESALE GRID'!AN69-('WORKING WHOLESALE GRID'!AN69*'READ THIS FIRST'!$F$3)</f>
        <v>5.2211904761904764</v>
      </c>
      <c r="AP56" s="491">
        <f>'WORKING WHOLESALE GRID'!AO69-('WORKING WHOLESALE GRID'!AO69*'READ THIS FIRST'!$F$3)</f>
        <v>6.4754761904761908</v>
      </c>
      <c r="AQ56" s="491">
        <f>'WORKING WHOLESALE GRID'!AP69-('WORKING WHOLESALE GRID'!AP69*'READ THIS FIRST'!$F$3)</f>
        <v>7.5941666666666663</v>
      </c>
      <c r="AR56" s="491">
        <f>'WORKING WHOLESALE GRID'!AQ69-('WORKING WHOLESALE GRID'!AQ69*'READ THIS FIRST'!$F$3)</f>
        <v>0</v>
      </c>
      <c r="AS56" s="491">
        <f>'WORKING WHOLESALE GRID'!AR69-('WORKING WHOLESALE GRID'!AR69*'READ THIS FIRST'!$F$3)</f>
        <v>0</v>
      </c>
      <c r="AT56" s="491">
        <f>'WORKING WHOLESALE GRID'!AS69-('WORKING WHOLESALE GRID'!AS69*'READ THIS FIRST'!$F$3)</f>
        <v>0</v>
      </c>
      <c r="AU56" s="491">
        <f>'WORKING WHOLESALE GRID'!AT69-('WORKING WHOLESALE GRID'!AT69*'READ THIS FIRST'!$F$3)</f>
        <v>0</v>
      </c>
      <c r="AV56" s="491">
        <f>'WORKING WHOLESALE GRID'!AU69-('WORKING WHOLESALE GRID'!AU69*'READ THIS FIRST'!$F$3)</f>
        <v>0</v>
      </c>
      <c r="AW56" s="491">
        <f>'WORKING WHOLESALE GRID'!AV69-('WORKING WHOLESALE GRID'!AV69*'READ THIS FIRST'!$F$3)</f>
        <v>0</v>
      </c>
      <c r="AX56" s="491">
        <f>'WORKING WHOLESALE GRID'!AW69-('WORKING WHOLESALE GRID'!AW69*'READ THIS FIRST'!$F$3)</f>
        <v>0</v>
      </c>
      <c r="AY56" s="491">
        <f>'WORKING WHOLESALE GRID'!AX69-('WORKING WHOLESALE GRID'!AX69*'READ THIS FIRST'!$F$3)</f>
        <v>0</v>
      </c>
      <c r="AZ56" s="491">
        <f>'WORKING WHOLESALE GRID'!AY69-('WORKING WHOLESALE GRID'!AY69*'READ THIS FIRST'!$F$3)</f>
        <v>0</v>
      </c>
      <c r="BA56" s="491">
        <f>'WORKING WHOLESALE GRID'!AZ69-('WORKING WHOLESALE GRID'!AZ69*'READ THIS FIRST'!$F$3)</f>
        <v>0</v>
      </c>
      <c r="BC56" s="89" t="s">
        <v>1021</v>
      </c>
    </row>
    <row r="57" spans="2:60" hidden="1" x14ac:dyDescent="0.35">
      <c r="B57" s="561"/>
      <c r="C57" s="118">
        <v>500</v>
      </c>
      <c r="D57" s="491">
        <f>'WORKING WHOLESALE GRID'!C70-('WORKING WHOLESALE GRID'!C70*'READ THIS FIRST'!$F$3)</f>
        <v>0</v>
      </c>
      <c r="E57" s="491">
        <f>'WORKING WHOLESALE GRID'!D70-('WORKING WHOLESALE GRID'!D70*'READ THIS FIRST'!$F$3)</f>
        <v>1.8400809716599191</v>
      </c>
      <c r="F57" s="491">
        <f>'WORKING WHOLESALE GRID'!E70-('WORKING WHOLESALE GRID'!E70*'READ THIS FIRST'!$F$3)</f>
        <v>2.0020242914979756</v>
      </c>
      <c r="G57" s="491">
        <f>'WORKING WHOLESALE GRID'!F70-('WORKING WHOLESALE GRID'!F70*'READ THIS FIRST'!$F$3)</f>
        <v>2.5202429149797574</v>
      </c>
      <c r="H57" s="491">
        <f>'WORKING WHOLESALE GRID'!G70-('WORKING WHOLESALE GRID'!G70*'READ THIS FIRST'!$F$3)</f>
        <v>4.1315789473684212</v>
      </c>
      <c r="I57" s="491">
        <f>'WORKING WHOLESALE GRID'!H70-('WORKING WHOLESALE GRID'!H70*'READ THIS FIRST'!$F$3)</f>
        <v>4.1315789473684212</v>
      </c>
      <c r="J57" s="491">
        <f>'WORKING WHOLESALE GRID'!I70-('WORKING WHOLESALE GRID'!I70*'READ THIS FIRST'!$F$3)</f>
        <v>5.8467492260061924</v>
      </c>
      <c r="K57" s="491">
        <f>'WORKING WHOLESALE GRID'!J70-('WORKING WHOLESALE GRID'!J70*'READ THIS FIRST'!$F$3)</f>
        <v>5.8467492260061924</v>
      </c>
      <c r="L57" s="491">
        <f>'WORKING WHOLESALE GRID'!K70-('WORKING WHOLESALE GRID'!K70*'READ THIS FIRST'!$F$3)</f>
        <v>7.3328173374613019</v>
      </c>
      <c r="M57" s="491">
        <f>'WORKING WHOLESALE GRID'!L70-('WORKING WHOLESALE GRID'!L70*'READ THIS FIRST'!$F$3)</f>
        <v>10.55263157894737</v>
      </c>
      <c r="N57" s="491">
        <f>'WORKING WHOLESALE GRID'!M70-('WORKING WHOLESALE GRID'!M70*'READ THIS FIRST'!$F$3)</f>
        <v>0</v>
      </c>
      <c r="O57" s="491">
        <f>'WORKING WHOLESALE GRID'!N70-('WORKING WHOLESALE GRID'!N70*'READ THIS FIRST'!$F$3)</f>
        <v>1.8095975232198143</v>
      </c>
      <c r="P57" s="491">
        <f>'WORKING WHOLESALE GRID'!O70-('WORKING WHOLESALE GRID'!O70*'READ THIS FIRST'!$F$3)</f>
        <v>1.9228217602830606</v>
      </c>
      <c r="Q57" s="491">
        <f>'WORKING WHOLESALE GRID'!P70-('WORKING WHOLESALE GRID'!P70*'READ THIS FIRST'!$F$3)</f>
        <v>2.329721362229102</v>
      </c>
      <c r="R57" s="491">
        <f>'WORKING WHOLESALE GRID'!Q70-('WORKING WHOLESALE GRID'!Q70*'READ THIS FIRST'!$F$3)</f>
        <v>3.568111455108359</v>
      </c>
      <c r="S57" s="81">
        <f>'WORKING WHOLESALE GRID'!R70-('WORKING WHOLESALE GRID'!R70*'READ THIS FIRST'!$F$3)</f>
        <v>3.568111455108359</v>
      </c>
      <c r="T57" s="81">
        <f>'WORKING WHOLESALE GRID'!S70-('WORKING WHOLESALE GRID'!S70*'READ THIS FIRST'!$F$3)</f>
        <v>5.4256965944272437</v>
      </c>
      <c r="U57" s="491">
        <f>'WORKING WHOLESALE GRID'!T70-('WORKING WHOLESALE GRID'!T70*'READ THIS FIRST'!$F$3)</f>
        <v>5.4256965944272437</v>
      </c>
      <c r="V57" s="491">
        <f>'WORKING WHOLESALE GRID'!U70-('WORKING WHOLESALE GRID'!U70*'READ THIS FIRST'!$F$3)</f>
        <v>9.1408668730650149</v>
      </c>
      <c r="W57" s="491">
        <f>'WORKING WHOLESALE GRID'!V70-('WORKING WHOLESALE GRID'!V70*'READ THIS FIRST'!$F$3)</f>
        <v>9.1408668730650149</v>
      </c>
      <c r="X57" s="491">
        <f>'WORKING WHOLESALE GRID'!W70-('WORKING WHOLESALE GRID'!W70*'READ THIS FIRST'!$F$3)</f>
        <v>0</v>
      </c>
      <c r="Y57" s="491">
        <f>'WORKING WHOLESALE GRID'!X70-('WORKING WHOLESALE GRID'!X70*'READ THIS FIRST'!$F$3)</f>
        <v>2.5319523809523812</v>
      </c>
      <c r="Z57" s="491">
        <f>'WORKING WHOLESALE GRID'!Y70-('WORKING WHOLESALE GRID'!Y70*'READ THIS FIRST'!$F$3)</f>
        <v>2.8749047619047619</v>
      </c>
      <c r="AA57" s="491">
        <f>'WORKING WHOLESALE GRID'!Z70-('WORKING WHOLESALE GRID'!Z70*'READ THIS FIRST'!$F$3)</f>
        <v>3.4770000000000003</v>
      </c>
      <c r="AB57" s="491">
        <f>'WORKING WHOLESALE GRID'!AA70-('WORKING WHOLESALE GRID'!AA70*'READ THIS FIRST'!$F$3)</f>
        <v>3.780214285714286</v>
      </c>
      <c r="AC57" s="491">
        <f>'WORKING WHOLESALE GRID'!AB70-('WORKING WHOLESALE GRID'!AB70*'READ THIS FIRST'!$F$3)</f>
        <v>3.780214285714286</v>
      </c>
      <c r="AD57" s="491">
        <f>'WORKING WHOLESALE GRID'!AC70-('WORKING WHOLESALE GRID'!AC70*'READ THIS FIRST'!$F$3)</f>
        <v>4.3534523809523806</v>
      </c>
      <c r="AE57" s="491">
        <f>'WORKING WHOLESALE GRID'!AD70-('WORKING WHOLESALE GRID'!AD70*'READ THIS FIRST'!$F$3)</f>
        <v>4.3534523809523806</v>
      </c>
      <c r="AF57" s="491">
        <f>'WORKING WHOLESALE GRID'!AE70-('WORKING WHOLESALE GRID'!AE70*'READ THIS FIRST'!$F$3)</f>
        <v>5.2712857142857139</v>
      </c>
      <c r="AG57" s="491">
        <f>'WORKING WHOLESALE GRID'!AF70-('WORKING WHOLESALE GRID'!AF70*'READ THIS FIRST'!$F$3)</f>
        <v>6.0971190476190475</v>
      </c>
      <c r="AH57" s="491">
        <f>'WORKING WHOLESALE GRID'!AG70-('WORKING WHOLESALE GRID'!AG70*'READ THIS FIRST'!$F$3)</f>
        <v>0</v>
      </c>
      <c r="AI57" s="491">
        <f>'WORKING WHOLESALE GRID'!AH70-('WORKING WHOLESALE GRID'!AH70*'READ THIS FIRST'!$F$3)</f>
        <v>2.7306428571428576</v>
      </c>
      <c r="AJ57" s="491">
        <f>'WORKING WHOLESALE GRID'!AI70-('WORKING WHOLESALE GRID'!AI70*'READ THIS FIRST'!$F$3)</f>
        <v>3.1530714285714287</v>
      </c>
      <c r="AK57" s="491">
        <f>'WORKING WHOLESALE GRID'!AJ70-('WORKING WHOLESALE GRID'!AJ70*'READ THIS FIRST'!$F$3)</f>
        <v>3.9097857142857149</v>
      </c>
      <c r="AL57" s="491">
        <f>'WORKING WHOLESALE GRID'!AK70-('WORKING WHOLESALE GRID'!AK70*'READ THIS FIRST'!$F$3)</f>
        <v>4.2903095238095244</v>
      </c>
      <c r="AM57" s="491">
        <f>'WORKING WHOLESALE GRID'!AL70-('WORKING WHOLESALE GRID'!AL70*'READ THIS FIRST'!$F$3)</f>
        <v>4.2903095238095244</v>
      </c>
      <c r="AN57" s="491">
        <f>'WORKING WHOLESALE GRID'!AM70-('WORKING WHOLESALE GRID'!AM70*'READ THIS FIRST'!$F$3)</f>
        <v>5.0328571428571438</v>
      </c>
      <c r="AO57" s="491">
        <f>'WORKING WHOLESALE GRID'!AN70-('WORKING WHOLESALE GRID'!AN70*'READ THIS FIRST'!$F$3)</f>
        <v>5.0328571428571438</v>
      </c>
      <c r="AP57" s="491">
        <f>'WORKING WHOLESALE GRID'!AO70-('WORKING WHOLESALE GRID'!AO70*'READ THIS FIRST'!$F$3)</f>
        <v>6.1869523809523805</v>
      </c>
      <c r="AQ57" s="491">
        <f>'WORKING WHOLESALE GRID'!AP70-('WORKING WHOLESALE GRID'!AP70*'READ THIS FIRST'!$F$3)</f>
        <v>7.2114761904761906</v>
      </c>
      <c r="AR57" s="491">
        <f>'WORKING WHOLESALE GRID'!AQ70-('WORKING WHOLESALE GRID'!AQ70*'READ THIS FIRST'!$F$3)</f>
        <v>0</v>
      </c>
      <c r="AS57" s="491">
        <f>'WORKING WHOLESALE GRID'!AR70-('WORKING WHOLESALE GRID'!AR70*'READ THIS FIRST'!$F$3)</f>
        <v>0</v>
      </c>
      <c r="AT57" s="491">
        <f>'WORKING WHOLESALE GRID'!AS70-('WORKING WHOLESALE GRID'!AS70*'READ THIS FIRST'!$F$3)</f>
        <v>0</v>
      </c>
      <c r="AU57" s="491">
        <f>'WORKING WHOLESALE GRID'!AT70-('WORKING WHOLESALE GRID'!AT70*'READ THIS FIRST'!$F$3)</f>
        <v>0</v>
      </c>
      <c r="AV57" s="491">
        <f>'WORKING WHOLESALE GRID'!AU70-('WORKING WHOLESALE GRID'!AU70*'READ THIS FIRST'!$F$3)</f>
        <v>0</v>
      </c>
      <c r="AW57" s="491">
        <f>'WORKING WHOLESALE GRID'!AV70-('WORKING WHOLESALE GRID'!AV70*'READ THIS FIRST'!$F$3)</f>
        <v>0</v>
      </c>
      <c r="AX57" s="491">
        <f>'WORKING WHOLESALE GRID'!AW70-('WORKING WHOLESALE GRID'!AW70*'READ THIS FIRST'!$F$3)</f>
        <v>0</v>
      </c>
      <c r="AY57" s="491">
        <f>'WORKING WHOLESALE GRID'!AX70-('WORKING WHOLESALE GRID'!AX70*'READ THIS FIRST'!$F$3)</f>
        <v>0</v>
      </c>
      <c r="AZ57" s="491">
        <f>'WORKING WHOLESALE GRID'!AY70-('WORKING WHOLESALE GRID'!AY70*'READ THIS FIRST'!$F$3)</f>
        <v>0</v>
      </c>
      <c r="BA57" s="491">
        <f>'WORKING WHOLESALE GRID'!AZ70-('WORKING WHOLESALE GRID'!AZ70*'READ THIS FIRST'!$F$3)</f>
        <v>0</v>
      </c>
      <c r="BC57" s="89" t="s">
        <v>14</v>
      </c>
    </row>
    <row r="58" spans="2:60" hidden="1" x14ac:dyDescent="0.35">
      <c r="B58" s="561"/>
      <c r="C58" s="118">
        <v>750</v>
      </c>
      <c r="D58" s="491">
        <f>'WORKING WHOLESALE GRID'!C71-('WORKING WHOLESALE GRID'!C71*'READ THIS FIRST'!$F$3)</f>
        <v>0</v>
      </c>
      <c r="E58" s="491">
        <f>'WORKING WHOLESALE GRID'!D71-('WORKING WHOLESALE GRID'!D71*'READ THIS FIRST'!$F$3)</f>
        <v>1.7480769230769231</v>
      </c>
      <c r="F58" s="491">
        <f>'WORKING WHOLESALE GRID'!E71-('WORKING WHOLESALE GRID'!E71*'READ THIS FIRST'!$F$3)</f>
        <v>1.901923076923077</v>
      </c>
      <c r="G58" s="491">
        <f>'WORKING WHOLESALE GRID'!F71-('WORKING WHOLESALE GRID'!F71*'READ THIS FIRST'!$F$3)</f>
        <v>2.3942307692307692</v>
      </c>
      <c r="H58" s="491">
        <f>'WORKING WHOLESALE GRID'!G71-('WORKING WHOLESALE GRID'!G71*'READ THIS FIRST'!$F$3)</f>
        <v>3.9250000000000003</v>
      </c>
      <c r="I58" s="491">
        <f>'WORKING WHOLESALE GRID'!H71-('WORKING WHOLESALE GRID'!H71*'READ THIS FIRST'!$F$3)</f>
        <v>3.9250000000000003</v>
      </c>
      <c r="J58" s="491">
        <f>'WORKING WHOLESALE GRID'!I71-('WORKING WHOLESALE GRID'!I71*'READ THIS FIRST'!$F$3)</f>
        <v>5.5544117647058826</v>
      </c>
      <c r="K58" s="491">
        <f>'WORKING WHOLESALE GRID'!J71-('WORKING WHOLESALE GRID'!J71*'READ THIS FIRST'!$F$3)</f>
        <v>5.5544117647058826</v>
      </c>
      <c r="L58" s="491">
        <f>'WORKING WHOLESALE GRID'!K71-('WORKING WHOLESALE GRID'!K71*'READ THIS FIRST'!$F$3)</f>
        <v>6.9661764705882359</v>
      </c>
      <c r="M58" s="491">
        <f>'WORKING WHOLESALE GRID'!L71-('WORKING WHOLESALE GRID'!L71*'READ THIS FIRST'!$F$3)</f>
        <v>10.025</v>
      </c>
      <c r="N58" s="491">
        <f>'WORKING WHOLESALE GRID'!M71-('WORKING WHOLESALE GRID'!M71*'READ THIS FIRST'!$F$3)</f>
        <v>0</v>
      </c>
      <c r="O58" s="491">
        <f>'WORKING WHOLESALE GRID'!N71-('WORKING WHOLESALE GRID'!N71*'READ THIS FIRST'!$F$3)</f>
        <v>1.7191176470588236</v>
      </c>
      <c r="P58" s="491">
        <f>'WORKING WHOLESALE GRID'!O71-('WORKING WHOLESALE GRID'!O71*'READ THIS FIRST'!$F$3)</f>
        <v>1.8266806722689075</v>
      </c>
      <c r="Q58" s="491">
        <f>'WORKING WHOLESALE GRID'!P71-('WORKING WHOLESALE GRID'!P71*'READ THIS FIRST'!$F$3)</f>
        <v>2.2132352941176467</v>
      </c>
      <c r="R58" s="491">
        <f>'WORKING WHOLESALE GRID'!Q71-('WORKING WHOLESALE GRID'!Q71*'READ THIS FIRST'!$F$3)</f>
        <v>3.3897058823529411</v>
      </c>
      <c r="S58" s="81">
        <f>'WORKING WHOLESALE GRID'!R71-('WORKING WHOLESALE GRID'!R71*'READ THIS FIRST'!$F$3)</f>
        <v>3.3897058823529411</v>
      </c>
      <c r="T58" s="81">
        <f>'WORKING WHOLESALE GRID'!S71-('WORKING WHOLESALE GRID'!S71*'READ THIS FIRST'!$F$3)</f>
        <v>5.1544117647058822</v>
      </c>
      <c r="U58" s="491">
        <f>'WORKING WHOLESALE GRID'!T71-('WORKING WHOLESALE GRID'!T71*'READ THIS FIRST'!$F$3)</f>
        <v>5.1544117647058822</v>
      </c>
      <c r="V58" s="491">
        <f>'WORKING WHOLESALE GRID'!U71-('WORKING WHOLESALE GRID'!U71*'READ THIS FIRST'!$F$3)</f>
        <v>8.6838235294117645</v>
      </c>
      <c r="W58" s="491">
        <f>'WORKING WHOLESALE GRID'!V71-('WORKING WHOLESALE GRID'!V71*'READ THIS FIRST'!$F$3)</f>
        <v>8.6838235294117645</v>
      </c>
      <c r="X58" s="491">
        <f>'WORKING WHOLESALE GRID'!W71-('WORKING WHOLESALE GRID'!W71*'READ THIS FIRST'!$F$3)</f>
        <v>0</v>
      </c>
      <c r="Y58" s="491">
        <f>'WORKING WHOLESALE GRID'!X71-('WORKING WHOLESALE GRID'!X71*'READ THIS FIRST'!$F$3)</f>
        <v>2.4650000000000003</v>
      </c>
      <c r="Z58" s="491">
        <f>'WORKING WHOLESALE GRID'!Y71-('WORKING WHOLESALE GRID'!Y71*'READ THIS FIRST'!$F$3)</f>
        <v>2.797595238095238</v>
      </c>
      <c r="AA58" s="491">
        <f>'WORKING WHOLESALE GRID'!Z71-('WORKING WHOLESALE GRID'!Z71*'READ THIS FIRST'!$F$3)</f>
        <v>3.3996904761904765</v>
      </c>
      <c r="AB58" s="491">
        <f>'WORKING WHOLESALE GRID'!AA71-('WORKING WHOLESALE GRID'!AA71*'READ THIS FIRST'!$F$3)</f>
        <v>3.7029047619047617</v>
      </c>
      <c r="AC58" s="491">
        <f>'WORKING WHOLESALE GRID'!AB71-('WORKING WHOLESALE GRID'!AB71*'READ THIS FIRST'!$F$3)</f>
        <v>3.7029047619047617</v>
      </c>
      <c r="AD58" s="491">
        <f>'WORKING WHOLESALE GRID'!AC71-('WORKING WHOLESALE GRID'!AC71*'READ THIS FIRST'!$F$3)</f>
        <v>4.198833333333333</v>
      </c>
      <c r="AE58" s="491">
        <f>'WORKING WHOLESALE GRID'!AD71-('WORKING WHOLESALE GRID'!AD71*'READ THIS FIRST'!$F$3)</f>
        <v>4.198833333333333</v>
      </c>
      <c r="AF58" s="491">
        <f>'WORKING WHOLESALE GRID'!AE71-('WORKING WHOLESALE GRID'!AE71*'READ THIS FIRST'!$F$3)</f>
        <v>5.0203333333333333</v>
      </c>
      <c r="AG58" s="491">
        <f>'WORKING WHOLESALE GRID'!AF71-('WORKING WHOLESALE GRID'!AF71*'READ THIS FIRST'!$F$3)</f>
        <v>5.8630238095238099</v>
      </c>
      <c r="AH58" s="491">
        <f>'WORKING WHOLESALE GRID'!AG71-('WORKING WHOLESALE GRID'!AG71*'READ THIS FIRST'!$F$3)</f>
        <v>0</v>
      </c>
      <c r="AI58" s="491">
        <f>'WORKING WHOLESALE GRID'!AH71-('WORKING WHOLESALE GRID'!AH71*'READ THIS FIRST'!$F$3)</f>
        <v>2.6386428571428571</v>
      </c>
      <c r="AJ58" s="491">
        <f>'WORKING WHOLESALE GRID'!AI71-('WORKING WHOLESALE GRID'!AI71*'READ THIS FIRST'!$F$3)</f>
        <v>3.0589047619047625</v>
      </c>
      <c r="AK58" s="491">
        <f>'WORKING WHOLESALE GRID'!AJ71-('WORKING WHOLESALE GRID'!AJ71*'READ THIS FIRST'!$F$3)</f>
        <v>3.8199523809523814</v>
      </c>
      <c r="AL58" s="491">
        <f>'WORKING WHOLESALE GRID'!AK71-('WORKING WHOLESALE GRID'!AK71*'READ THIS FIRST'!$F$3)</f>
        <v>4.1983095238095238</v>
      </c>
      <c r="AM58" s="491">
        <f>'WORKING WHOLESALE GRID'!AL71-('WORKING WHOLESALE GRID'!AL71*'READ THIS FIRST'!$F$3)</f>
        <v>4.1983095238095238</v>
      </c>
      <c r="AN58" s="491">
        <f>'WORKING WHOLESALE GRID'!AM71-('WORKING WHOLESALE GRID'!AM71*'READ THIS FIRST'!$F$3)</f>
        <v>4.8531904761904761</v>
      </c>
      <c r="AO58" s="491">
        <f>'WORKING WHOLESALE GRID'!AN71-('WORKING WHOLESALE GRID'!AN71*'READ THIS FIRST'!$F$3)</f>
        <v>4.8531904761904761</v>
      </c>
      <c r="AP58" s="491">
        <f>'WORKING WHOLESALE GRID'!AO71-('WORKING WHOLESALE GRID'!AO71*'READ THIS FIRST'!$F$3)</f>
        <v>5.8630238095238099</v>
      </c>
      <c r="AQ58" s="491">
        <f>'WORKING WHOLESALE GRID'!AP71-('WORKING WHOLESALE GRID'!AP71*'READ THIS FIRST'!$F$3)</f>
        <v>6.8940476190476181</v>
      </c>
      <c r="AR58" s="491">
        <f>'WORKING WHOLESALE GRID'!AQ71-('WORKING WHOLESALE GRID'!AQ71*'READ THIS FIRST'!$F$3)</f>
        <v>0</v>
      </c>
      <c r="AS58" s="491">
        <f>'WORKING WHOLESALE GRID'!AR71-('WORKING WHOLESALE GRID'!AR71*'READ THIS FIRST'!$F$3)</f>
        <v>0</v>
      </c>
      <c r="AT58" s="491">
        <f>'WORKING WHOLESALE GRID'!AS71-('WORKING WHOLESALE GRID'!AS71*'READ THIS FIRST'!$F$3)</f>
        <v>0</v>
      </c>
      <c r="AU58" s="491">
        <f>'WORKING WHOLESALE GRID'!AT71-('WORKING WHOLESALE GRID'!AT71*'READ THIS FIRST'!$F$3)</f>
        <v>0</v>
      </c>
      <c r="AV58" s="491">
        <f>'WORKING WHOLESALE GRID'!AU71-('WORKING WHOLESALE GRID'!AU71*'READ THIS FIRST'!$F$3)</f>
        <v>0</v>
      </c>
      <c r="AW58" s="491">
        <f>'WORKING WHOLESALE GRID'!AV71-('WORKING WHOLESALE GRID'!AV71*'READ THIS FIRST'!$F$3)</f>
        <v>0</v>
      </c>
      <c r="AX58" s="491">
        <f>'WORKING WHOLESALE GRID'!AW71-('WORKING WHOLESALE GRID'!AW71*'READ THIS FIRST'!$F$3)</f>
        <v>0</v>
      </c>
      <c r="AY58" s="491">
        <f>'WORKING WHOLESALE GRID'!AX71-('WORKING WHOLESALE GRID'!AX71*'READ THIS FIRST'!$F$3)</f>
        <v>0</v>
      </c>
      <c r="AZ58" s="491">
        <f>'WORKING WHOLESALE GRID'!AY71-('WORKING WHOLESALE GRID'!AY71*'READ THIS FIRST'!$F$3)</f>
        <v>0</v>
      </c>
      <c r="BA58" s="491">
        <f>'WORKING WHOLESALE GRID'!AZ71-('WORKING WHOLESALE GRID'!AZ71*'READ THIS FIRST'!$F$3)</f>
        <v>0</v>
      </c>
      <c r="BC58" s="89" t="s">
        <v>1020</v>
      </c>
    </row>
    <row r="59" spans="2:60" hidden="1" x14ac:dyDescent="0.35">
      <c r="B59" s="561"/>
      <c r="C59" s="119" t="s">
        <v>1000</v>
      </c>
      <c r="D59" s="491">
        <v>0</v>
      </c>
      <c r="E59" s="491">
        <f>'WORKING WHOLESALE GRID'!D72-('WORKING WHOLESALE GRID'!D72*'READ THIS FIRST'!$F$3)</f>
        <v>46.429500000000004</v>
      </c>
      <c r="F59" s="491">
        <f>'WORKING WHOLESALE GRID'!E72-('WORKING WHOLESALE GRID'!E72*'READ THIS FIRST'!$F$3)</f>
        <v>46.429500000000004</v>
      </c>
      <c r="G59" s="491">
        <f>'WORKING WHOLESALE GRID'!F72-('WORKING WHOLESALE GRID'!F72*'READ THIS FIRST'!$F$3)</f>
        <v>46.429500000000004</v>
      </c>
      <c r="H59" s="491">
        <f>'WORKING WHOLESALE GRID'!G72-('WORKING WHOLESALE GRID'!G72*'READ THIS FIRST'!$F$3)</f>
        <v>46.429500000000004</v>
      </c>
      <c r="I59" s="491">
        <f>'WORKING WHOLESALE GRID'!H72-('WORKING WHOLESALE GRID'!H72*'READ THIS FIRST'!$F$3)</f>
        <v>46.429500000000004</v>
      </c>
      <c r="J59" s="491">
        <f>'WORKING WHOLESALE GRID'!I72-('WORKING WHOLESALE GRID'!I72*'READ THIS FIRST'!$F$3)</f>
        <v>46.429500000000004</v>
      </c>
      <c r="K59" s="491">
        <f>'WORKING WHOLESALE GRID'!J72-('WORKING WHOLESALE GRID'!J72*'READ THIS FIRST'!$F$3)</f>
        <v>46.429500000000004</v>
      </c>
      <c r="L59" s="491">
        <f>'WORKING WHOLESALE GRID'!K72-('WORKING WHOLESALE GRID'!K72*'READ THIS FIRST'!$F$3)</f>
        <v>46.429500000000004</v>
      </c>
      <c r="M59" s="491">
        <f>'WORKING WHOLESALE GRID'!L72-('WORKING WHOLESALE GRID'!L72*'READ THIS FIRST'!$F$3)</f>
        <v>46.429500000000004</v>
      </c>
      <c r="N59" s="491">
        <v>0</v>
      </c>
      <c r="O59" s="491">
        <f>'WORKING WHOLESALE GRID'!N72-('WORKING WHOLESALE GRID'!N72*'READ THIS FIRST'!$F$3)</f>
        <v>46.429500000000004</v>
      </c>
      <c r="P59" s="491">
        <f>'WORKING WHOLESALE GRID'!O72-('WORKING WHOLESALE GRID'!O72*'READ THIS FIRST'!$F$3)</f>
        <v>46.429500000000004</v>
      </c>
      <c r="Q59" s="491">
        <f>'WORKING WHOLESALE GRID'!P72-('WORKING WHOLESALE GRID'!P72*'READ THIS FIRST'!$F$3)</f>
        <v>46.429500000000004</v>
      </c>
      <c r="R59" s="491">
        <f>'WORKING WHOLESALE GRID'!Q72-('WORKING WHOLESALE GRID'!Q72*'READ THIS FIRST'!$F$3)</f>
        <v>46.429500000000004</v>
      </c>
      <c r="S59" s="81">
        <f>'WORKING WHOLESALE GRID'!R72-('WORKING WHOLESALE GRID'!R72*'READ THIS FIRST'!$F$3)</f>
        <v>46.429500000000004</v>
      </c>
      <c r="T59" s="81">
        <f>'WORKING WHOLESALE GRID'!S72-('WORKING WHOLESALE GRID'!S72*'READ THIS FIRST'!$F$3)</f>
        <v>46.429500000000004</v>
      </c>
      <c r="U59" s="491">
        <f>'WORKING WHOLESALE GRID'!T72-('WORKING WHOLESALE GRID'!T72*'READ THIS FIRST'!$F$3)</f>
        <v>46.429500000000004</v>
      </c>
      <c r="V59" s="491">
        <f>'WORKING WHOLESALE GRID'!U72-('WORKING WHOLESALE GRID'!U72*'READ THIS FIRST'!$F$3)</f>
        <v>46.429500000000004</v>
      </c>
      <c r="W59" s="491">
        <f>'WORKING WHOLESALE GRID'!V72-('WORKING WHOLESALE GRID'!V72*'READ THIS FIRST'!$F$3)</f>
        <v>46.429500000000004</v>
      </c>
      <c r="X59" s="491">
        <v>0</v>
      </c>
      <c r="Y59" s="491">
        <f>'WORKING WHOLESALE GRID'!X72-('WORKING WHOLESALE GRID'!X72*'READ THIS FIRST'!$F$3)</f>
        <v>46.429500000000004</v>
      </c>
      <c r="Z59" s="491">
        <f>'WORKING WHOLESALE GRID'!Y72-('WORKING WHOLESALE GRID'!Y72*'READ THIS FIRST'!$F$3)</f>
        <v>46.429500000000004</v>
      </c>
      <c r="AA59" s="491">
        <f>'WORKING WHOLESALE GRID'!Z72-('WORKING WHOLESALE GRID'!Z72*'READ THIS FIRST'!$F$3)</f>
        <v>46.429500000000004</v>
      </c>
      <c r="AB59" s="491">
        <f>'WORKING WHOLESALE GRID'!AA72-('WORKING WHOLESALE GRID'!AA72*'READ THIS FIRST'!$F$3)</f>
        <v>46.429500000000004</v>
      </c>
      <c r="AC59" s="491">
        <f>'WORKING WHOLESALE GRID'!AB72-('WORKING WHOLESALE GRID'!AB72*'READ THIS FIRST'!$F$3)</f>
        <v>46.429500000000004</v>
      </c>
      <c r="AD59" s="491">
        <f>'WORKING WHOLESALE GRID'!AC72-('WORKING WHOLESALE GRID'!AC72*'READ THIS FIRST'!$F$3)</f>
        <v>46.429500000000004</v>
      </c>
      <c r="AE59" s="491">
        <f>'WORKING WHOLESALE GRID'!AD72-('WORKING WHOLESALE GRID'!AD72*'READ THIS FIRST'!$F$3)</f>
        <v>46.429500000000004</v>
      </c>
      <c r="AF59" s="491">
        <f>'WORKING WHOLESALE GRID'!AE72-('WORKING WHOLESALE GRID'!AE72*'READ THIS FIRST'!$F$3)</f>
        <v>46.429500000000004</v>
      </c>
      <c r="AG59" s="491">
        <f>'WORKING WHOLESALE GRID'!AF72-('WORKING WHOLESALE GRID'!AF72*'READ THIS FIRST'!$F$3)</f>
        <v>46.429500000000004</v>
      </c>
      <c r="AH59" s="491">
        <v>0</v>
      </c>
      <c r="AI59" s="491">
        <f>'WORKING WHOLESALE GRID'!AH72-('WORKING WHOLESALE GRID'!AH72*'READ THIS FIRST'!$F$3)</f>
        <v>46.429500000000004</v>
      </c>
      <c r="AJ59" s="491">
        <f>'WORKING WHOLESALE GRID'!AI72-('WORKING WHOLESALE GRID'!AI72*'READ THIS FIRST'!$F$3)</f>
        <v>46.429500000000004</v>
      </c>
      <c r="AK59" s="491">
        <f>'WORKING WHOLESALE GRID'!AJ72-('WORKING WHOLESALE GRID'!AJ72*'READ THIS FIRST'!$F$3)</f>
        <v>46.429500000000004</v>
      </c>
      <c r="AL59" s="491">
        <f>'WORKING WHOLESALE GRID'!AK72-('WORKING WHOLESALE GRID'!AK72*'READ THIS FIRST'!$F$3)</f>
        <v>46.429500000000004</v>
      </c>
      <c r="AM59" s="491">
        <f>'WORKING WHOLESALE GRID'!AL72-('WORKING WHOLESALE GRID'!AL72*'READ THIS FIRST'!$F$3)</f>
        <v>46.429500000000004</v>
      </c>
      <c r="AN59" s="491">
        <f>'WORKING WHOLESALE GRID'!AM72-('WORKING WHOLESALE GRID'!AM72*'READ THIS FIRST'!$F$3)</f>
        <v>46.429500000000004</v>
      </c>
      <c r="AO59" s="491">
        <f>'WORKING WHOLESALE GRID'!AN72-('WORKING WHOLESALE GRID'!AN72*'READ THIS FIRST'!$F$3)</f>
        <v>46.429500000000004</v>
      </c>
      <c r="AP59" s="491">
        <f>'WORKING WHOLESALE GRID'!AO72-('WORKING WHOLESALE GRID'!AO72*'READ THIS FIRST'!$F$3)</f>
        <v>46.429500000000004</v>
      </c>
      <c r="AQ59" s="491">
        <f>'WORKING WHOLESALE GRID'!AP72-('WORKING WHOLESALE GRID'!AP72*'READ THIS FIRST'!$F$3)</f>
        <v>46.429500000000004</v>
      </c>
      <c r="AR59" s="491">
        <v>0</v>
      </c>
      <c r="AS59" s="491">
        <f>'WORKING WHOLESALE GRID'!AR72-('WORKING WHOLESALE GRID'!AR72*'READ THIS FIRST'!$F$3)</f>
        <v>46.429500000000004</v>
      </c>
      <c r="AT59" s="491">
        <f>'WORKING WHOLESALE GRID'!AS72-('WORKING WHOLESALE GRID'!AS72*'READ THIS FIRST'!$F$3)</f>
        <v>46.429500000000004</v>
      </c>
      <c r="AU59" s="491">
        <f>'WORKING WHOLESALE GRID'!AT72-('WORKING WHOLESALE GRID'!AT72*'READ THIS FIRST'!$F$3)</f>
        <v>46.429500000000004</v>
      </c>
      <c r="AV59" s="491">
        <f>'WORKING WHOLESALE GRID'!AU72-('WORKING WHOLESALE GRID'!AU72*'READ THIS FIRST'!$F$3)</f>
        <v>46.429500000000004</v>
      </c>
      <c r="AW59" s="491">
        <f>'WORKING WHOLESALE GRID'!AV72-('WORKING WHOLESALE GRID'!AV72*'READ THIS FIRST'!$F$3)</f>
        <v>46.429500000000004</v>
      </c>
      <c r="AX59" s="491">
        <f>'WORKING WHOLESALE GRID'!AW72-('WORKING WHOLESALE GRID'!AW72*'READ THIS FIRST'!$F$3)</f>
        <v>46.429500000000004</v>
      </c>
      <c r="AY59" s="491">
        <f>'WORKING WHOLESALE GRID'!AX72-('WORKING WHOLESALE GRID'!AX72*'READ THIS FIRST'!$F$3)</f>
        <v>46.429500000000004</v>
      </c>
      <c r="AZ59" s="491">
        <f>'WORKING WHOLESALE GRID'!AY72-('WORKING WHOLESALE GRID'!AY72*'READ THIS FIRST'!$F$3)</f>
        <v>46.429500000000004</v>
      </c>
      <c r="BA59" s="491">
        <f>'WORKING WHOLESALE GRID'!AZ72-('WORKING WHOLESALE GRID'!AZ72*'READ THIS FIRST'!$F$3)</f>
        <v>46.429500000000004</v>
      </c>
      <c r="BC59" s="89" t="s">
        <v>1022</v>
      </c>
    </row>
    <row r="60" spans="2:60" hidden="1" x14ac:dyDescent="0.35">
      <c r="B60" s="561"/>
      <c r="C60" s="7" t="s">
        <v>26</v>
      </c>
      <c r="D60" s="491">
        <v>0</v>
      </c>
      <c r="E60" s="491">
        <f>'WORKING WHOLESALE GRID'!D73-('WORKING WHOLESALE GRID'!D73*'READ THIS FIRST'!$F$3)</f>
        <v>23.218</v>
      </c>
      <c r="F60" s="491">
        <f>'WORKING WHOLESALE GRID'!E73-('WORKING WHOLESALE GRID'!E73*'READ THIS FIRST'!$F$3)</f>
        <v>23.218</v>
      </c>
      <c r="G60" s="491">
        <f>'WORKING WHOLESALE GRID'!F73-('WORKING WHOLESALE GRID'!F73*'READ THIS FIRST'!$F$3)</f>
        <v>23.218</v>
      </c>
      <c r="H60" s="491">
        <f>'WORKING WHOLESALE GRID'!G73-('WORKING WHOLESALE GRID'!G73*'READ THIS FIRST'!$F$3)</f>
        <v>23.218</v>
      </c>
      <c r="I60" s="491">
        <f>'WORKING WHOLESALE GRID'!H73-('WORKING WHOLESALE GRID'!H73*'READ THIS FIRST'!$F$3)</f>
        <v>23.218</v>
      </c>
      <c r="J60" s="491">
        <f>'WORKING WHOLESALE GRID'!I73-('WORKING WHOLESALE GRID'!I73*'READ THIS FIRST'!$F$3)</f>
        <v>23.218</v>
      </c>
      <c r="K60" s="491">
        <f>'WORKING WHOLESALE GRID'!J73-('WORKING WHOLESALE GRID'!J73*'READ THIS FIRST'!$F$3)</f>
        <v>23.218</v>
      </c>
      <c r="L60" s="491">
        <f>'WORKING WHOLESALE GRID'!K73-('WORKING WHOLESALE GRID'!K73*'READ THIS FIRST'!$F$3)</f>
        <v>23.218</v>
      </c>
      <c r="M60" s="491">
        <f>'WORKING WHOLESALE GRID'!L73-('WORKING WHOLESALE GRID'!L73*'READ THIS FIRST'!$F$3)</f>
        <v>23.218</v>
      </c>
      <c r="N60" s="491">
        <v>0</v>
      </c>
      <c r="O60" s="491">
        <f>'WORKING WHOLESALE GRID'!N73-('WORKING WHOLESALE GRID'!N73*'READ THIS FIRST'!$F$3)</f>
        <v>23.218</v>
      </c>
      <c r="P60" s="491">
        <f>'WORKING WHOLESALE GRID'!O73-('WORKING WHOLESALE GRID'!O73*'READ THIS FIRST'!$F$3)</f>
        <v>23.218</v>
      </c>
      <c r="Q60" s="491">
        <f>'WORKING WHOLESALE GRID'!P73-('WORKING WHOLESALE GRID'!P73*'READ THIS FIRST'!$F$3)</f>
        <v>23.218</v>
      </c>
      <c r="R60" s="491">
        <f>'WORKING WHOLESALE GRID'!Q73-('WORKING WHOLESALE GRID'!Q73*'READ THIS FIRST'!$F$3)</f>
        <v>23.218</v>
      </c>
      <c r="S60" s="81">
        <f>'WORKING WHOLESALE GRID'!R73-('WORKING WHOLESALE GRID'!R73*'READ THIS FIRST'!$F$3)</f>
        <v>23.218</v>
      </c>
      <c r="T60" s="81">
        <f>'WORKING WHOLESALE GRID'!S73-('WORKING WHOLESALE GRID'!S73*'READ THIS FIRST'!$F$3)</f>
        <v>23.218</v>
      </c>
      <c r="U60" s="491">
        <f>'WORKING WHOLESALE GRID'!T73-('WORKING WHOLESALE GRID'!T73*'READ THIS FIRST'!$F$3)</f>
        <v>23.218</v>
      </c>
      <c r="V60" s="491">
        <f>'WORKING WHOLESALE GRID'!U73-('WORKING WHOLESALE GRID'!U73*'READ THIS FIRST'!$F$3)</f>
        <v>23.218</v>
      </c>
      <c r="W60" s="491">
        <f>'WORKING WHOLESALE GRID'!V73-('WORKING WHOLESALE GRID'!V73*'READ THIS FIRST'!$F$3)</f>
        <v>23.218</v>
      </c>
      <c r="X60" s="491">
        <v>0</v>
      </c>
      <c r="Y60" s="491">
        <f>'WORKING WHOLESALE GRID'!X73-('WORKING WHOLESALE GRID'!X73*'READ THIS FIRST'!$F$3)</f>
        <v>23.218</v>
      </c>
      <c r="Z60" s="491">
        <f>'WORKING WHOLESALE GRID'!Y73-('WORKING WHOLESALE GRID'!Y73*'READ THIS FIRST'!$F$3)</f>
        <v>23.218</v>
      </c>
      <c r="AA60" s="491">
        <f>'WORKING WHOLESALE GRID'!Z73-('WORKING WHOLESALE GRID'!Z73*'READ THIS FIRST'!$F$3)</f>
        <v>23.218</v>
      </c>
      <c r="AB60" s="491">
        <f>'WORKING WHOLESALE GRID'!AA73-('WORKING WHOLESALE GRID'!AA73*'READ THIS FIRST'!$F$3)</f>
        <v>23.218</v>
      </c>
      <c r="AC60" s="491">
        <f>'WORKING WHOLESALE GRID'!AB73-('WORKING WHOLESALE GRID'!AB73*'READ THIS FIRST'!$F$3)</f>
        <v>23.218</v>
      </c>
      <c r="AD60" s="491">
        <f>'WORKING WHOLESALE GRID'!AC73-('WORKING WHOLESALE GRID'!AC73*'READ THIS FIRST'!$F$3)</f>
        <v>23.218</v>
      </c>
      <c r="AE60" s="491">
        <f>'WORKING WHOLESALE GRID'!AD73-('WORKING WHOLESALE GRID'!AD73*'READ THIS FIRST'!$F$3)</f>
        <v>23.218</v>
      </c>
      <c r="AF60" s="491">
        <f>'WORKING WHOLESALE GRID'!AE73-('WORKING WHOLESALE GRID'!AE73*'READ THIS FIRST'!$F$3)</f>
        <v>23.218</v>
      </c>
      <c r="AG60" s="491">
        <f>'WORKING WHOLESALE GRID'!AF73-('WORKING WHOLESALE GRID'!AF73*'READ THIS FIRST'!$F$3)</f>
        <v>23.218</v>
      </c>
      <c r="AH60" s="491">
        <v>0</v>
      </c>
      <c r="AI60" s="491">
        <f>'WORKING WHOLESALE GRID'!AH73-('WORKING WHOLESALE GRID'!AH73*'READ THIS FIRST'!$F$3)</f>
        <v>23.218</v>
      </c>
      <c r="AJ60" s="491">
        <f>'WORKING WHOLESALE GRID'!AI73-('WORKING WHOLESALE GRID'!AI73*'READ THIS FIRST'!$F$3)</f>
        <v>23.218</v>
      </c>
      <c r="AK60" s="491">
        <f>'WORKING WHOLESALE GRID'!AJ73-('WORKING WHOLESALE GRID'!AJ73*'READ THIS FIRST'!$F$3)</f>
        <v>23.218</v>
      </c>
      <c r="AL60" s="491">
        <f>'WORKING WHOLESALE GRID'!AK73-('WORKING WHOLESALE GRID'!AK73*'READ THIS FIRST'!$F$3)</f>
        <v>23.218</v>
      </c>
      <c r="AM60" s="491">
        <f>'WORKING WHOLESALE GRID'!AL73-('WORKING WHOLESALE GRID'!AL73*'READ THIS FIRST'!$F$3)</f>
        <v>23.218</v>
      </c>
      <c r="AN60" s="491">
        <f>'WORKING WHOLESALE GRID'!AM73-('WORKING WHOLESALE GRID'!AM73*'READ THIS FIRST'!$F$3)</f>
        <v>23.218</v>
      </c>
      <c r="AO60" s="491">
        <f>'WORKING WHOLESALE GRID'!AN73-('WORKING WHOLESALE GRID'!AN73*'READ THIS FIRST'!$F$3)</f>
        <v>23.218</v>
      </c>
      <c r="AP60" s="491">
        <f>'WORKING WHOLESALE GRID'!AO73-('WORKING WHOLESALE GRID'!AO73*'READ THIS FIRST'!$F$3)</f>
        <v>23.218</v>
      </c>
      <c r="AQ60" s="491">
        <f>'WORKING WHOLESALE GRID'!AP73-('WORKING WHOLESALE GRID'!AP73*'READ THIS FIRST'!$F$3)</f>
        <v>23.218</v>
      </c>
      <c r="AR60" s="491">
        <v>0</v>
      </c>
      <c r="AS60" s="491">
        <f>'WORKING WHOLESALE GRID'!AR73-('WORKING WHOLESALE GRID'!AR73*'READ THIS FIRST'!$F$3)</f>
        <v>23.218</v>
      </c>
      <c r="AT60" s="491">
        <f>'WORKING WHOLESALE GRID'!AS73-('WORKING WHOLESALE GRID'!AS73*'READ THIS FIRST'!$F$3)</f>
        <v>23.218</v>
      </c>
      <c r="AU60" s="491">
        <f>'WORKING WHOLESALE GRID'!AT73-('WORKING WHOLESALE GRID'!AT73*'READ THIS FIRST'!$F$3)</f>
        <v>23.218</v>
      </c>
      <c r="AV60" s="491">
        <f>'WORKING WHOLESALE GRID'!AU73-('WORKING WHOLESALE GRID'!AU73*'READ THIS FIRST'!$F$3)</f>
        <v>23.218</v>
      </c>
      <c r="AW60" s="491">
        <f>'WORKING WHOLESALE GRID'!AV73-('WORKING WHOLESALE GRID'!AV73*'READ THIS FIRST'!$F$3)</f>
        <v>23.218</v>
      </c>
      <c r="AX60" s="491">
        <f>'WORKING WHOLESALE GRID'!AW73-('WORKING WHOLESALE GRID'!AW73*'READ THIS FIRST'!$F$3)</f>
        <v>23.218</v>
      </c>
      <c r="AY60" s="491">
        <f>'WORKING WHOLESALE GRID'!AX73-('WORKING WHOLESALE GRID'!AX73*'READ THIS FIRST'!$F$3)</f>
        <v>23.218</v>
      </c>
      <c r="AZ60" s="491">
        <f>'WORKING WHOLESALE GRID'!AY73-('WORKING WHOLESALE GRID'!AY73*'READ THIS FIRST'!$F$3)</f>
        <v>23.218</v>
      </c>
      <c r="BA60" s="491">
        <f>'WORKING WHOLESALE GRID'!AZ73-('WORKING WHOLESALE GRID'!AZ73*'READ THIS FIRST'!$F$3)</f>
        <v>23.218</v>
      </c>
      <c r="BC60" s="89" t="s">
        <v>15</v>
      </c>
    </row>
    <row r="61" spans="2:60" hidden="1" x14ac:dyDescent="0.35">
      <c r="B61" s="560" t="s">
        <v>812</v>
      </c>
      <c r="C61" s="560"/>
      <c r="D61" s="560"/>
      <c r="E61" s="560"/>
      <c r="F61" s="560"/>
      <c r="G61" s="560"/>
      <c r="H61" s="560"/>
      <c r="I61" s="560"/>
      <c r="J61" s="492"/>
      <c r="K61" s="492"/>
      <c r="L61" s="492"/>
      <c r="M61" s="492"/>
      <c r="N61" s="492"/>
      <c r="O61" s="492"/>
      <c r="P61" s="492"/>
      <c r="Q61" s="492"/>
      <c r="R61" s="492"/>
    </row>
    <row r="62" spans="2:60" hidden="1" x14ac:dyDescent="0.35">
      <c r="B62" s="117" t="s">
        <v>821</v>
      </c>
      <c r="C62" s="117"/>
      <c r="D62" s="493" t="s">
        <v>1080</v>
      </c>
      <c r="E62" s="493" t="s">
        <v>12</v>
      </c>
      <c r="F62" s="493" t="s">
        <v>13</v>
      </c>
      <c r="G62" s="493" t="s">
        <v>1021</v>
      </c>
      <c r="H62" s="493" t="s">
        <v>14</v>
      </c>
      <c r="I62" s="493" t="s">
        <v>1020</v>
      </c>
      <c r="J62" s="493" t="s">
        <v>1022</v>
      </c>
      <c r="K62" s="493" t="s">
        <v>15</v>
      </c>
      <c r="L62" s="117" t="s">
        <v>72</v>
      </c>
      <c r="O62" s="117" t="s">
        <v>791</v>
      </c>
      <c r="P62" s="117" t="s">
        <v>804</v>
      </c>
      <c r="Y62" t="s">
        <v>854</v>
      </c>
      <c r="Z62" t="s">
        <v>847</v>
      </c>
    </row>
    <row r="63" spans="2:60" ht="16" hidden="1" customHeight="1" x14ac:dyDescent="0.35">
      <c r="B63" s="561" t="s">
        <v>820</v>
      </c>
      <c r="C63" s="494" t="s">
        <v>822</v>
      </c>
      <c r="D63" s="491">
        <f>'WORKING WHOLESALE GRID'!C77-('WORKING WHOLESALE GRID'!C77*'READ THIS FIRST'!$F$3)</f>
        <v>4.4924999999999997</v>
      </c>
      <c r="E63" s="491">
        <f>'WORKING WHOLESALE GRID'!D77-('WORKING WHOLESALE GRID'!D77*'READ THIS FIRST'!$F$3)</f>
        <v>7.4849999999999994</v>
      </c>
      <c r="F63" s="491">
        <f>'WORKING WHOLESALE GRID'!E77-('WORKING WHOLESALE GRID'!E77*'READ THIS FIRST'!$F$3)</f>
        <v>13.469999999999999</v>
      </c>
      <c r="G63" s="491">
        <f>'WORKING WHOLESALE GRID'!F77-('WORKING WHOLESALE GRID'!F77*'READ THIS FIRST'!$F$3)</f>
        <v>13.469999999999999</v>
      </c>
      <c r="H63" s="491">
        <f>'WORKING WHOLESALE GRID'!G77-('WORKING WHOLESALE GRID'!G77*'READ THIS FIRST'!$F$3)</f>
        <v>25.439999999999998</v>
      </c>
      <c r="I63" s="491">
        <f>'WORKING WHOLESALE GRID'!H77-('WORKING WHOLESALE GRID'!H77*'READ THIS FIRST'!$F$3)</f>
        <v>25.439999999999998</v>
      </c>
      <c r="J63" s="491">
        <f>'WORKING WHOLESALE GRID'!I77-('WORKING WHOLESALE GRID'!I77*'READ THIS FIRST'!$F$3)</f>
        <v>23.204999999999998</v>
      </c>
      <c r="K63" s="491">
        <f>'WORKING WHOLESALE GRID'!J77-('WORKING WHOLESALE GRID'!J77*'READ THIS FIRST'!$F$3)</f>
        <v>49.379999999999995</v>
      </c>
      <c r="L63" s="491">
        <f>'WORKING WHOLESALE GRID'!K77-('WORKING WHOLESALE GRID'!K77*'READ THIS FIRST'!$F$3)</f>
        <v>0</v>
      </c>
      <c r="O63" t="s">
        <v>792</v>
      </c>
      <c r="P63" s="89" t="s">
        <v>72</v>
      </c>
      <c r="Q63" t="str">
        <f>O63&amp;P63</f>
        <v>COTTONN/A</v>
      </c>
      <c r="R63" t="str">
        <f>O63&amp;P64</f>
        <v>COTTONA7</v>
      </c>
      <c r="S63" t="str">
        <f>O63&amp;P65</f>
        <v>COTTONA6</v>
      </c>
      <c r="T63" t="str">
        <f>O63&amp;P66</f>
        <v>COTTONA5</v>
      </c>
      <c r="U63" t="str">
        <f>O63&amp;P67</f>
        <v>COTTONA5 LONG</v>
      </c>
      <c r="X63" s="98" t="s">
        <v>72</v>
      </c>
      <c r="Y63" s="3"/>
      <c r="Z63" s="3">
        <f>'WORKING WHOLESALE GRID'!AC77-('WORKING WHOLESALE GRID'!AC77*'READ THIS FIRST'!$F$3)</f>
        <v>0</v>
      </c>
    </row>
    <row r="64" spans="2:60" ht="16" hidden="1" customHeight="1" x14ac:dyDescent="0.35">
      <c r="B64" s="561"/>
      <c r="C64" s="494" t="s">
        <v>18</v>
      </c>
      <c r="D64" s="491">
        <f>'WORKING WHOLESALE GRID'!C78-('WORKING WHOLESALE GRID'!C78*'READ THIS FIRST'!$F$3)</f>
        <v>4.8074999999999992</v>
      </c>
      <c r="E64" s="491">
        <f>'WORKING WHOLESALE GRID'!D78-('WORKING WHOLESALE GRID'!D78*'READ THIS FIRST'!$F$3)</f>
        <v>8.1150000000000002</v>
      </c>
      <c r="F64" s="491">
        <f>'WORKING WHOLESALE GRID'!E78-('WORKING WHOLESALE GRID'!E78*'READ THIS FIRST'!$F$3)</f>
        <v>14.73</v>
      </c>
      <c r="G64" s="491">
        <f>'WORKING WHOLESALE GRID'!F78-('WORKING WHOLESALE GRID'!F78*'READ THIS FIRST'!$F$3)</f>
        <v>14.73</v>
      </c>
      <c r="H64" s="491">
        <f>'WORKING WHOLESALE GRID'!G78-('WORKING WHOLESALE GRID'!G78*'READ THIS FIRST'!$F$3)</f>
        <v>27.96</v>
      </c>
      <c r="I64" s="491">
        <f>'WORKING WHOLESALE GRID'!H78-('WORKING WHOLESALE GRID'!H78*'READ THIS FIRST'!$F$3)</f>
        <v>27.96</v>
      </c>
      <c r="J64" s="491">
        <f>'WORKING WHOLESALE GRID'!I78-('WORKING WHOLESALE GRID'!I78*'READ THIS FIRST'!$F$3)</f>
        <v>25.545000000000002</v>
      </c>
      <c r="K64" s="491">
        <f>'WORKING WHOLESALE GRID'!J78-('WORKING WHOLESALE GRID'!J78*'READ THIS FIRST'!$F$3)</f>
        <v>54.42</v>
      </c>
      <c r="L64" s="491">
        <f>'WORKING WHOLESALE GRID'!K78-('WORKING WHOLESALE GRID'!K78*'READ THIS FIRST'!$F$3)</f>
        <v>0</v>
      </c>
      <c r="O64" t="s">
        <v>793</v>
      </c>
      <c r="P64" s="89" t="s">
        <v>1080</v>
      </c>
      <c r="X64" s="130" t="s">
        <v>845</v>
      </c>
      <c r="Y64" s="3">
        <f>'WORKING WHOLESALE GRID'!AB78-('WORKING WHOLESALE GRID'!AB78*'READ THIS FIRST'!$F$3)</f>
        <v>4.5500000000000007</v>
      </c>
      <c r="Z64" s="3">
        <f>'WORKING WHOLESALE GRID'!AC78-('WORKING WHOLESALE GRID'!AC78*'READ THIS FIRST'!$F$3)</f>
        <v>6.5</v>
      </c>
    </row>
    <row r="65" spans="2:28" ht="16" hidden="1" customHeight="1" x14ac:dyDescent="0.35">
      <c r="B65" s="561"/>
      <c r="C65" s="494" t="s">
        <v>823</v>
      </c>
      <c r="D65" s="491">
        <f>'WORKING WHOLESALE GRID'!C79-('WORKING WHOLESALE GRID'!C79*'READ THIS FIRST'!$F$3)</f>
        <v>5.1225000000000005</v>
      </c>
      <c r="E65" s="491">
        <f>'WORKING WHOLESALE GRID'!D79-('WORKING WHOLESALE GRID'!D79*'READ THIS FIRST'!$F$3)</f>
        <v>8.745000000000001</v>
      </c>
      <c r="F65" s="491">
        <f>'WORKING WHOLESALE GRID'!E79-('WORKING WHOLESALE GRID'!E79*'READ THIS FIRST'!$F$3)</f>
        <v>15.989999999999998</v>
      </c>
      <c r="G65" s="491">
        <f>'WORKING WHOLESALE GRID'!F79-('WORKING WHOLESALE GRID'!F79*'READ THIS FIRST'!$F$3)</f>
        <v>15.989999999999998</v>
      </c>
      <c r="H65" s="491">
        <f>'WORKING WHOLESALE GRID'!G79-('WORKING WHOLESALE GRID'!G79*'READ THIS FIRST'!$F$3)</f>
        <v>30.48</v>
      </c>
      <c r="I65" s="491">
        <f>'WORKING WHOLESALE GRID'!H79-('WORKING WHOLESALE GRID'!H79*'READ THIS FIRST'!$F$3)</f>
        <v>30.48</v>
      </c>
      <c r="J65" s="491">
        <f>'WORKING WHOLESALE GRID'!I79-('WORKING WHOLESALE GRID'!I79*'READ THIS FIRST'!$F$3)</f>
        <v>27.884999999999998</v>
      </c>
      <c r="K65" s="491">
        <f>'WORKING WHOLESALE GRID'!J79-('WORKING WHOLESALE GRID'!J79*'READ THIS FIRST'!$F$3)</f>
        <v>59.46</v>
      </c>
      <c r="L65" s="491">
        <f>'WORKING WHOLESALE GRID'!K79-('WORKING WHOLESALE GRID'!K79*'READ THIS FIRST'!$F$3)</f>
        <v>0</v>
      </c>
      <c r="O65" t="s">
        <v>794</v>
      </c>
      <c r="P65" s="89" t="s">
        <v>12</v>
      </c>
      <c r="X65" s="130" t="s">
        <v>846</v>
      </c>
      <c r="Y65" s="3">
        <f>'WORKING WHOLESALE GRID'!AB79-('WORKING WHOLESALE GRID'!AB79*'READ THIS FIRST'!$F$3)</f>
        <v>6.5</v>
      </c>
      <c r="Z65" s="3">
        <f>'WORKING WHOLESALE GRID'!AC79-('WORKING WHOLESALE GRID'!AC79*'READ THIS FIRST'!$F$3)</f>
        <v>9.75</v>
      </c>
    </row>
    <row r="66" spans="2:28" ht="16" hidden="1" customHeight="1" x14ac:dyDescent="0.35">
      <c r="B66" s="561"/>
      <c r="C66" s="494" t="s">
        <v>19</v>
      </c>
      <c r="D66" s="491">
        <f>'WORKING WHOLESALE GRID'!C80-('WORKING WHOLESALE GRID'!C80*'READ THIS FIRST'!$F$3)</f>
        <v>5.2799999999999994</v>
      </c>
      <c r="E66" s="491">
        <f>'WORKING WHOLESALE GRID'!D80-('WORKING WHOLESALE GRID'!D80*'READ THIS FIRST'!$F$3)</f>
        <v>9.06</v>
      </c>
      <c r="F66" s="491">
        <f>'WORKING WHOLESALE GRID'!E80-('WORKING WHOLESALE GRID'!E80*'READ THIS FIRST'!$F$3)</f>
        <v>16.62</v>
      </c>
      <c r="G66" s="491">
        <f>'WORKING WHOLESALE GRID'!F80-('WORKING WHOLESALE GRID'!F80*'READ THIS FIRST'!$F$3)</f>
        <v>16.62</v>
      </c>
      <c r="H66" s="491">
        <f>'WORKING WHOLESALE GRID'!G80-('WORKING WHOLESALE GRID'!G80*'READ THIS FIRST'!$F$3)</f>
        <v>31.740000000000006</v>
      </c>
      <c r="I66" s="491">
        <f>'WORKING WHOLESALE GRID'!H80-('WORKING WHOLESALE GRID'!H80*'READ THIS FIRST'!$F$3)</f>
        <v>31.740000000000006</v>
      </c>
      <c r="J66" s="491">
        <f>'WORKING WHOLESALE GRID'!I80-('WORKING WHOLESALE GRID'!I80*'READ THIS FIRST'!$F$3)</f>
        <v>29.055000000000003</v>
      </c>
      <c r="K66" s="491">
        <f>'WORKING WHOLESALE GRID'!J80-('WORKING WHOLESALE GRID'!J80*'READ THIS FIRST'!$F$3)</f>
        <v>61.980000000000011</v>
      </c>
      <c r="L66" s="491">
        <f>'WORKING WHOLESALE GRID'!K80-('WORKING WHOLESALE GRID'!K80*'READ THIS FIRST'!$F$3)</f>
        <v>0</v>
      </c>
      <c r="O66" t="s">
        <v>399</v>
      </c>
      <c r="P66" s="89" t="s">
        <v>13</v>
      </c>
      <c r="X66" s="133" t="s">
        <v>844</v>
      </c>
      <c r="Y66" s="3">
        <f>'WORKING WHOLESALE GRID'!AB80-('WORKING WHOLESALE GRID'!AB80*'READ THIS FIRST'!$F$3)</f>
        <v>3.25</v>
      </c>
      <c r="Z66" s="3">
        <f>'WORKING WHOLESALE GRID'!AC80-('WORKING WHOLESALE GRID'!AC80*'READ THIS FIRST'!$F$3)</f>
        <v>4.5500000000000007</v>
      </c>
    </row>
    <row r="67" spans="2:28" ht="16" hidden="1" customHeight="1" x14ac:dyDescent="0.35">
      <c r="B67" s="561"/>
      <c r="C67" s="494" t="s">
        <v>20</v>
      </c>
      <c r="D67" s="491">
        <f>'WORKING WHOLESALE GRID'!C81-('WORKING WHOLESALE GRID'!C81*'READ THIS FIRST'!$F$3)</f>
        <v>5.2799999999999994</v>
      </c>
      <c r="E67" s="491">
        <f>'WORKING WHOLESALE GRID'!D81-('WORKING WHOLESALE GRID'!D81*'READ THIS FIRST'!$F$3)</f>
        <v>9.06</v>
      </c>
      <c r="F67" s="491">
        <f>'WORKING WHOLESALE GRID'!E81-('WORKING WHOLESALE GRID'!E81*'READ THIS FIRST'!$F$3)</f>
        <v>16.62</v>
      </c>
      <c r="G67" s="491">
        <f>'WORKING WHOLESALE GRID'!F81-('WORKING WHOLESALE GRID'!F81*'READ THIS FIRST'!$F$3)</f>
        <v>16.62</v>
      </c>
      <c r="H67" s="491">
        <f>'WORKING WHOLESALE GRID'!G81-('WORKING WHOLESALE GRID'!G81*'READ THIS FIRST'!$F$3)</f>
        <v>31.740000000000006</v>
      </c>
      <c r="I67" s="491">
        <f>'WORKING WHOLESALE GRID'!H81-('WORKING WHOLESALE GRID'!H81*'READ THIS FIRST'!$F$3)</f>
        <v>31.740000000000006</v>
      </c>
      <c r="J67" s="491">
        <f>'WORKING WHOLESALE GRID'!I81-('WORKING WHOLESALE GRID'!I81*'READ THIS FIRST'!$F$3)</f>
        <v>29.055000000000003</v>
      </c>
      <c r="K67" s="491">
        <f>'WORKING WHOLESALE GRID'!J81-('WORKING WHOLESALE GRID'!J81*'READ THIS FIRST'!$F$3)</f>
        <v>61.980000000000011</v>
      </c>
      <c r="L67" s="491">
        <f>'WORKING WHOLESALE GRID'!K81-('WORKING WHOLESALE GRID'!K81*'READ THIS FIRST'!$F$3)</f>
        <v>0</v>
      </c>
      <c r="O67" t="s">
        <v>815</v>
      </c>
      <c r="P67" s="89" t="s">
        <v>1021</v>
      </c>
      <c r="X67" s="133"/>
      <c r="Z67" s="132"/>
    </row>
    <row r="68" spans="2:28" ht="16" hidden="1" customHeight="1" x14ac:dyDescent="0.35">
      <c r="B68" s="561"/>
      <c r="C68" s="494" t="s">
        <v>21</v>
      </c>
      <c r="D68" s="491">
        <f>'WORKING WHOLESALE GRID'!C82-('WORKING WHOLESALE GRID'!C82*'READ THIS FIRST'!$F$3)</f>
        <v>5.2799999999999994</v>
      </c>
      <c r="E68" s="491">
        <f>'WORKING WHOLESALE GRID'!D82-('WORKING WHOLESALE GRID'!D82*'READ THIS FIRST'!$F$3)</f>
        <v>9.06</v>
      </c>
      <c r="F68" s="491">
        <f>'WORKING WHOLESALE GRID'!E82-('WORKING WHOLESALE GRID'!E82*'READ THIS FIRST'!$F$3)</f>
        <v>16.62</v>
      </c>
      <c r="G68" s="491">
        <f>'WORKING WHOLESALE GRID'!F82-('WORKING WHOLESALE GRID'!F82*'READ THIS FIRST'!$F$3)</f>
        <v>16.62</v>
      </c>
      <c r="H68" s="491">
        <f>'WORKING WHOLESALE GRID'!G82-('WORKING WHOLESALE GRID'!G82*'READ THIS FIRST'!$F$3)</f>
        <v>31.740000000000006</v>
      </c>
      <c r="I68" s="491">
        <f>'WORKING WHOLESALE GRID'!H82-('WORKING WHOLESALE GRID'!H82*'READ THIS FIRST'!$F$3)</f>
        <v>31.740000000000006</v>
      </c>
      <c r="J68" s="491">
        <f>'WORKING WHOLESALE GRID'!I82-('WORKING WHOLESALE GRID'!I82*'READ THIS FIRST'!$F$3)</f>
        <v>29.055000000000003</v>
      </c>
      <c r="K68" s="491">
        <f>'WORKING WHOLESALE GRID'!J82-('WORKING WHOLESALE GRID'!J82*'READ THIS FIRST'!$F$3)</f>
        <v>61.980000000000011</v>
      </c>
      <c r="L68" s="491">
        <f>'WORKING WHOLESALE GRID'!K82-('WORKING WHOLESALE GRID'!K82*'READ THIS FIRST'!$F$3)</f>
        <v>0</v>
      </c>
      <c r="O68" t="s">
        <v>795</v>
      </c>
      <c r="P68" s="89" t="s">
        <v>14</v>
      </c>
      <c r="Y68" t="s">
        <v>849</v>
      </c>
      <c r="Z68" s="132" t="s">
        <v>850</v>
      </c>
      <c r="AA68" t="s">
        <v>851</v>
      </c>
      <c r="AB68" t="s">
        <v>852</v>
      </c>
    </row>
    <row r="69" spans="2:28" ht="16" hidden="1" customHeight="1" x14ac:dyDescent="0.35">
      <c r="B69" s="561"/>
      <c r="C69" s="494" t="s">
        <v>22</v>
      </c>
      <c r="D69" s="491">
        <f>'WORKING WHOLESALE GRID'!C83-('WORKING WHOLESALE GRID'!C83*'READ THIS FIRST'!$F$3)</f>
        <v>5.7524999999999995</v>
      </c>
      <c r="E69" s="491">
        <f>'WORKING WHOLESALE GRID'!D83-('WORKING WHOLESALE GRID'!D83*'READ THIS FIRST'!$F$3)</f>
        <v>10.005000000000001</v>
      </c>
      <c r="F69" s="491">
        <f>'WORKING WHOLESALE GRID'!E83-('WORKING WHOLESALE GRID'!E83*'READ THIS FIRST'!$F$3)</f>
        <v>18.510000000000002</v>
      </c>
      <c r="G69" s="491">
        <f>'WORKING WHOLESALE GRID'!F83-('WORKING WHOLESALE GRID'!F83*'READ THIS FIRST'!$F$3)</f>
        <v>18.510000000000002</v>
      </c>
      <c r="H69" s="491">
        <f>'WORKING WHOLESALE GRID'!G83-('WORKING WHOLESALE GRID'!G83*'READ THIS FIRST'!$F$3)</f>
        <v>35.520000000000003</v>
      </c>
      <c r="I69" s="491">
        <f>'WORKING WHOLESALE GRID'!H83-('WORKING WHOLESALE GRID'!H83*'READ THIS FIRST'!$F$3)</f>
        <v>35.520000000000003</v>
      </c>
      <c r="J69" s="491">
        <f>'WORKING WHOLESALE GRID'!I83-('WORKING WHOLESALE GRID'!I83*'READ THIS FIRST'!$F$3)</f>
        <v>32.564999999999998</v>
      </c>
      <c r="K69" s="491">
        <f>'WORKING WHOLESALE GRID'!J83-('WORKING WHOLESALE GRID'!J83*'READ THIS FIRST'!$F$3)</f>
        <v>69.540000000000006</v>
      </c>
      <c r="L69" s="491">
        <f>'WORKING WHOLESALE GRID'!K83-('WORKING WHOLESALE GRID'!K83*'READ THIS FIRST'!$F$3)</f>
        <v>0</v>
      </c>
      <c r="O69" t="s">
        <v>816</v>
      </c>
      <c r="P69" s="89" t="s">
        <v>1020</v>
      </c>
      <c r="X69" t="s">
        <v>72</v>
      </c>
      <c r="Y69" s="3">
        <f>'WORKING WHOLESALE GRID'!AB83-('WORKING WHOLESALE GRID'!AB83*'READ THIS FIRST'!$F$3)</f>
        <v>0</v>
      </c>
      <c r="Z69" s="3">
        <f>'WORKING WHOLESALE GRID'!AC83-('WORKING WHOLESALE GRID'!AC83*'READ THIS FIRST'!$F$3)</f>
        <v>0</v>
      </c>
      <c r="AA69" s="3">
        <f>'WORKING WHOLESALE GRID'!AD83-('WORKING WHOLESALE GRID'!AD83*'READ THIS FIRST'!$F$3)</f>
        <v>0</v>
      </c>
      <c r="AB69" s="3">
        <f>'WORKING WHOLESALE GRID'!AE83-('WORKING WHOLESALE GRID'!AE83*'READ THIS FIRST'!$F$3)</f>
        <v>0</v>
      </c>
    </row>
    <row r="70" spans="2:28" ht="16" hidden="1" customHeight="1" x14ac:dyDescent="0.35">
      <c r="B70" s="561"/>
      <c r="C70" s="494" t="s">
        <v>23</v>
      </c>
      <c r="D70" s="491">
        <f>'WORKING WHOLESALE GRID'!C84-('WORKING WHOLESALE GRID'!C84*'READ THIS FIRST'!$F$3)</f>
        <v>5.7524999999999995</v>
      </c>
      <c r="E70" s="491">
        <f>'WORKING WHOLESALE GRID'!D84-('WORKING WHOLESALE GRID'!D84*'READ THIS FIRST'!$F$3)</f>
        <v>10.005000000000001</v>
      </c>
      <c r="F70" s="491">
        <f>'WORKING WHOLESALE GRID'!E84-('WORKING WHOLESALE GRID'!E84*'READ THIS FIRST'!$F$3)</f>
        <v>18.510000000000002</v>
      </c>
      <c r="G70" s="491">
        <f>'WORKING WHOLESALE GRID'!F84-('WORKING WHOLESALE GRID'!F84*'READ THIS FIRST'!$F$3)</f>
        <v>18.510000000000002</v>
      </c>
      <c r="H70" s="491">
        <f>'WORKING WHOLESALE GRID'!G84-('WORKING WHOLESALE GRID'!G84*'READ THIS FIRST'!$F$3)</f>
        <v>35.520000000000003</v>
      </c>
      <c r="I70" s="491">
        <f>'WORKING WHOLESALE GRID'!H84-('WORKING WHOLESALE GRID'!H84*'READ THIS FIRST'!$F$3)</f>
        <v>35.520000000000003</v>
      </c>
      <c r="J70" s="491">
        <f>'WORKING WHOLESALE GRID'!I84-('WORKING WHOLESALE GRID'!I84*'READ THIS FIRST'!$F$3)</f>
        <v>32.564999999999998</v>
      </c>
      <c r="K70" s="491">
        <f>'WORKING WHOLESALE GRID'!J84-('WORKING WHOLESALE GRID'!J84*'READ THIS FIRST'!$F$3)</f>
        <v>69.540000000000006</v>
      </c>
      <c r="L70" s="491">
        <f>'WORKING WHOLESALE GRID'!K84-('WORKING WHOLESALE GRID'!K84*'READ THIS FIRST'!$F$3)</f>
        <v>0</v>
      </c>
      <c r="O70" t="s">
        <v>796</v>
      </c>
      <c r="P70" s="89" t="s">
        <v>1022</v>
      </c>
      <c r="X70" s="132" t="s">
        <v>855</v>
      </c>
      <c r="Y70" s="3">
        <f>'WORKING WHOLESALE GRID'!AB84-('WORKING WHOLESALE GRID'!AB84*'READ THIS FIRST'!$F$3)</f>
        <v>3.25</v>
      </c>
      <c r="Z70" s="3">
        <f>'WORKING WHOLESALE GRID'!AC84-('WORKING WHOLESALE GRID'!AC84*'READ THIS FIRST'!$F$3)</f>
        <v>4.5500000000000007</v>
      </c>
      <c r="AA70" s="3">
        <f>'WORKING WHOLESALE GRID'!AD84-('WORKING WHOLESALE GRID'!AD84*'READ THIS FIRST'!$F$3)</f>
        <v>5.85</v>
      </c>
      <c r="AB70" s="3">
        <f>'WORKING WHOLESALE GRID'!AE84-('WORKING WHOLESALE GRID'!AE84*'READ THIS FIRST'!$F$3)</f>
        <v>7.15</v>
      </c>
    </row>
    <row r="71" spans="2:28" ht="16" hidden="1" customHeight="1" x14ac:dyDescent="0.35">
      <c r="B71" s="561"/>
      <c r="C71" s="494" t="s">
        <v>24</v>
      </c>
      <c r="D71" s="491">
        <f>'WORKING WHOLESALE GRID'!C85-('WORKING WHOLESALE GRID'!C85*'READ THIS FIRST'!$F$3)</f>
        <v>5.7524999999999995</v>
      </c>
      <c r="E71" s="491">
        <f>'WORKING WHOLESALE GRID'!D85-('WORKING WHOLESALE GRID'!D85*'READ THIS FIRST'!$F$3)</f>
        <v>10.005000000000001</v>
      </c>
      <c r="F71" s="491">
        <f>'WORKING WHOLESALE GRID'!E85-('WORKING WHOLESALE GRID'!E85*'READ THIS FIRST'!$F$3)</f>
        <v>18.510000000000002</v>
      </c>
      <c r="G71" s="491">
        <f>'WORKING WHOLESALE GRID'!F85-('WORKING WHOLESALE GRID'!F85*'READ THIS FIRST'!$F$3)</f>
        <v>18.510000000000002</v>
      </c>
      <c r="H71" s="491">
        <f>'WORKING WHOLESALE GRID'!G85-('WORKING WHOLESALE GRID'!G85*'READ THIS FIRST'!$F$3)</f>
        <v>35.520000000000003</v>
      </c>
      <c r="I71" s="491">
        <f>'WORKING WHOLESALE GRID'!H85-('WORKING WHOLESALE GRID'!H85*'READ THIS FIRST'!$F$3)</f>
        <v>35.520000000000003</v>
      </c>
      <c r="J71" s="491">
        <f>'WORKING WHOLESALE GRID'!I85-('WORKING WHOLESALE GRID'!I85*'READ THIS FIRST'!$F$3)</f>
        <v>32.564999999999998</v>
      </c>
      <c r="K71" s="491">
        <f>'WORKING WHOLESALE GRID'!J85-('WORKING WHOLESALE GRID'!J85*'READ THIS FIRST'!$F$3)</f>
        <v>69.540000000000006</v>
      </c>
      <c r="L71" s="491">
        <f>'WORKING WHOLESALE GRID'!K85-('WORKING WHOLESALE GRID'!K85*'READ THIS FIRST'!$F$3)</f>
        <v>0</v>
      </c>
      <c r="O71" t="s">
        <v>797</v>
      </c>
      <c r="P71" s="89" t="s">
        <v>15</v>
      </c>
      <c r="X71" s="132" t="s">
        <v>848</v>
      </c>
      <c r="Y71" s="3">
        <f>'WORKING WHOLESALE GRID'!AB85-('WORKING WHOLESALE GRID'!AB85*'READ THIS FIRST'!$F$3)</f>
        <v>5.2</v>
      </c>
      <c r="Z71" s="3">
        <f>'WORKING WHOLESALE GRID'!AC85-('WORKING WHOLESALE GRID'!AC85*'READ THIS FIRST'!$F$3)</f>
        <v>6.5</v>
      </c>
      <c r="AA71" s="3">
        <f>'WORKING WHOLESALE GRID'!AD85-('WORKING WHOLESALE GRID'!AD85*'READ THIS FIRST'!$F$3)</f>
        <v>7.8000000000000007</v>
      </c>
      <c r="AB71" s="3">
        <f>'WORKING WHOLESALE GRID'!AE85-('WORKING WHOLESALE GRID'!AE85*'READ THIS FIRST'!$F$3)</f>
        <v>9.1000000000000014</v>
      </c>
    </row>
    <row r="72" spans="2:28" ht="16" hidden="1" customHeight="1" x14ac:dyDescent="0.35">
      <c r="B72" s="561"/>
      <c r="C72" s="118"/>
      <c r="D72" s="491"/>
      <c r="E72" s="491"/>
      <c r="F72" s="491"/>
      <c r="G72" s="491"/>
      <c r="H72" s="491"/>
      <c r="I72" s="491"/>
      <c r="J72" s="491"/>
      <c r="K72" s="491"/>
      <c r="L72" s="491"/>
      <c r="X72" s="133" t="s">
        <v>853</v>
      </c>
      <c r="Y72" s="3">
        <f>'WORKING WHOLESALE GRID'!Z86-('WORKING WHOLESALE GRID'!Z86*'READ THIS FIRST'!$F$3)</f>
        <v>7.15</v>
      </c>
      <c r="Z72" s="3">
        <f>'WORKING WHOLESALE GRID'!AA86-('WORKING WHOLESALE GRID'!AA86*'READ THIS FIRST'!$F$3)</f>
        <v>8.4499999999999993</v>
      </c>
      <c r="AA72" s="3">
        <f>'WORKING WHOLESALE GRID'!AB86-('WORKING WHOLESALE GRID'!AB86*'READ THIS FIRST'!$F$3)</f>
        <v>9.75</v>
      </c>
      <c r="AB72" s="3">
        <f>'WORKING WHOLESALE GRID'!AC86-('WORKING WHOLESALE GRID'!AC86*'READ THIS FIRST'!$F$3)</f>
        <v>11.05</v>
      </c>
    </row>
    <row r="73" spans="2:28" ht="11.15" customHeight="1" x14ac:dyDescent="0.35">
      <c r="B73" s="153"/>
      <c r="C73" s="153"/>
      <c r="D73" s="153"/>
      <c r="E73" s="153"/>
      <c r="F73" s="153"/>
      <c r="G73" s="153"/>
      <c r="H73" s="153"/>
      <c r="I73" s="153"/>
      <c r="J73" s="153"/>
      <c r="K73" s="153"/>
      <c r="L73" s="153"/>
      <c r="M73" s="153"/>
      <c r="N73" s="153"/>
      <c r="O73" s="153"/>
      <c r="P73" s="153"/>
      <c r="Q73" s="153"/>
    </row>
    <row r="75" spans="2:28" x14ac:dyDescent="0.35">
      <c r="F75" t="s">
        <v>91</v>
      </c>
    </row>
  </sheetData>
  <sheetProtection algorithmName="SHA-512" hashValue="wnIYxiO2ajKTkU3283NNRJfnryMrJSe5+8sKDq6iTnPtrJb0wbkKezi6hisQf+Bk6ViDqUc0opTZ4e0w3wqZrg==" saltValue="NWFD1/6FOXpgQXmBoTXivA==" spinCount="100000" sheet="1" selectLockedCells="1"/>
  <mergeCells count="43">
    <mergeCell ref="B49:R49"/>
    <mergeCell ref="B51:B60"/>
    <mergeCell ref="D11:E11"/>
    <mergeCell ref="B63:B72"/>
    <mergeCell ref="B61:I61"/>
    <mergeCell ref="C21:D21"/>
    <mergeCell ref="C22:E22"/>
    <mergeCell ref="E18:K18"/>
    <mergeCell ref="E19:K19"/>
    <mergeCell ref="P6:Q15"/>
    <mergeCell ref="F21:G21"/>
    <mergeCell ref="H21:I21"/>
    <mergeCell ref="K21:O21"/>
    <mergeCell ref="B30:O30"/>
    <mergeCell ref="B35:O35"/>
    <mergeCell ref="N16:Q16"/>
    <mergeCell ref="B1:E1"/>
    <mergeCell ref="G1:I1"/>
    <mergeCell ref="L1:N1"/>
    <mergeCell ref="C6:D6"/>
    <mergeCell ref="F6:H6"/>
    <mergeCell ref="L6:M9"/>
    <mergeCell ref="C7:E7"/>
    <mergeCell ref="C8:E8"/>
    <mergeCell ref="N6:O15"/>
    <mergeCell ref="C10:E10"/>
    <mergeCell ref="B6:B10"/>
    <mergeCell ref="B14:E14"/>
    <mergeCell ref="B15:E15"/>
    <mergeCell ref="I6:J6"/>
    <mergeCell ref="C9:E9"/>
    <mergeCell ref="B2:M2"/>
    <mergeCell ref="B3:M3"/>
    <mergeCell ref="C23:E23"/>
    <mergeCell ref="C24:E24"/>
    <mergeCell ref="C28:E28"/>
    <mergeCell ref="B16:M16"/>
    <mergeCell ref="C27:E27"/>
    <mergeCell ref="B5:M5"/>
    <mergeCell ref="J23:J29"/>
    <mergeCell ref="B21:B29"/>
    <mergeCell ref="B20:O20"/>
    <mergeCell ref="C29:E29"/>
  </mergeCells>
  <phoneticPr fontId="21" type="noConversion"/>
  <dataValidations xWindow="1393" yWindow="986" count="9">
    <dataValidation type="list" allowBlank="1" showInputMessage="1" showErrorMessage="1" sqref="M11:M13" xr:uid="{21AB93C5-9892-4D6C-A929-BCE49166EB59}">
      <formula1>SCREENCOST</formula1>
    </dataValidation>
    <dataValidation type="list" allowBlank="1" showInputMessage="1" showErrorMessage="1" sqref="I6:J6" xr:uid="{F354B915-536B-4747-874C-EA21BB946389}">
      <formula1>$BB$51:$BB$55</formula1>
    </dataValidation>
    <dataValidation type="list" allowBlank="1" showErrorMessage="1" promptTitle="PRINT SIZE" prompt="SELECT PRINT SIZE FROM DROP DOWN LIST" sqref="F9:K9" xr:uid="{E15A5B86-34E0-492A-A7A7-AE9DF3201C0C}">
      <formula1>$BC$51:$BC$60</formula1>
    </dataValidation>
    <dataValidation type="list" allowBlank="1" showErrorMessage="1" promptTitle="PRINT SIZE" prompt="SELECT PRINT SIZE FROM DROP DOWN LIST" sqref="F10:K10" xr:uid="{A765BB19-70E3-4FB8-A8E9-0503AA4EFC38}">
      <formula1>$C$59:$C$60</formula1>
    </dataValidation>
    <dataValidation type="list" allowBlank="1" showInputMessage="1" showErrorMessage="1" sqref="H21:I21" xr:uid="{5428FA24-D6E6-4A4E-8F7B-A8DABF65CB7A}">
      <formula1>VINYLSTYLES</formula1>
    </dataValidation>
    <dataValidation type="list" allowBlank="1" showInputMessage="1" showErrorMessage="1" promptTitle="PRINT SIZE" prompt="SELECT PRINT SIZE FROM DROP DOWN LIST" sqref="M22:O22" xr:uid="{A7686501-B56F-4F05-9B36-611214C0BA6B}">
      <formula1>$X$69:$X$72</formula1>
    </dataValidation>
    <dataValidation type="list" allowBlank="1" showInputMessage="1" showErrorMessage="1" promptTitle="PRINT SIZE" prompt="SELECT PRINT SIZE FROM DROP DOWN LIST" sqref="K22:L22" xr:uid="{1E3D37B6-8186-4CC5-84D9-020237382558}">
      <formula1>$X$63:$X$66</formula1>
    </dataValidation>
    <dataValidation type="list" allowBlank="1" showInputMessage="1" showErrorMessage="1" sqref="K23:L23" xr:uid="{EF9A502F-078C-4425-A2A9-C7D0D928CA48}">
      <formula1>VINYLNAMESSIZES</formula1>
    </dataValidation>
    <dataValidation type="list" allowBlank="1" showInputMessage="1" showErrorMessage="1" sqref="M23:O23" xr:uid="{AE7652F6-BA64-4C4D-8BED-48AF7C1DF02A}">
      <formula1>VINYLNUMBERSSIZES</formula1>
    </dataValidation>
  </dataValidations>
  <pageMargins left="0.7" right="0.7" top="0.75" bottom="0.75" header="0.3" footer="0.3"/>
  <pageSetup orientation="portrait" horizontalDpi="360" verticalDpi="36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7D60-6A76-48FB-9698-BFFC44132317}">
  <sheetPr>
    <tabColor rgb="FFFFCCFF"/>
  </sheetPr>
  <dimension ref="B1:D16"/>
  <sheetViews>
    <sheetView showGridLines="0" showRowColHeaders="0" workbookViewId="0">
      <selection activeCell="H41" sqref="H41"/>
    </sheetView>
  </sheetViews>
  <sheetFormatPr defaultRowHeight="14.5" x14ac:dyDescent="0.35"/>
  <cols>
    <col min="2" max="2" width="26.26953125" customWidth="1"/>
    <col min="3" max="3" width="13.81640625" customWidth="1"/>
    <col min="4" max="4" width="78.81640625" style="89" customWidth="1"/>
    <col min="23" max="23" width="20.7265625" customWidth="1"/>
    <col min="24" max="24" width="71.1796875" customWidth="1"/>
  </cols>
  <sheetData>
    <row r="1" spans="2:4" ht="43.5" customHeight="1" x14ac:dyDescent="0.35"/>
    <row r="2" spans="2:4" ht="26.5" customHeight="1" x14ac:dyDescent="0.35">
      <c r="B2" s="545" t="s">
        <v>1174</v>
      </c>
      <c r="C2" s="546">
        <v>45</v>
      </c>
      <c r="D2" s="547" t="s">
        <v>1169</v>
      </c>
    </row>
    <row r="3" spans="2:4" ht="26.5" customHeight="1" x14ac:dyDescent="0.35">
      <c r="B3" s="545" t="s">
        <v>1170</v>
      </c>
      <c r="C3" s="548">
        <v>30</v>
      </c>
      <c r="D3" s="547" t="s">
        <v>1168</v>
      </c>
    </row>
    <row r="4" spans="2:4" ht="35.5" customHeight="1" x14ac:dyDescent="0.35">
      <c r="B4" s="545" t="s">
        <v>1171</v>
      </c>
      <c r="C4" s="546">
        <v>15</v>
      </c>
      <c r="D4" s="547" t="s">
        <v>1172</v>
      </c>
    </row>
    <row r="5" spans="2:4" ht="13.5" customHeight="1" x14ac:dyDescent="0.35">
      <c r="B5" s="550"/>
      <c r="C5" s="550"/>
      <c r="D5" s="551"/>
    </row>
    <row r="6" spans="2:4" ht="26.5" customHeight="1" x14ac:dyDescent="0.35">
      <c r="B6" s="545" t="s">
        <v>1173</v>
      </c>
      <c r="C6" s="549">
        <v>0.7</v>
      </c>
      <c r="D6" s="547" t="s">
        <v>1164</v>
      </c>
    </row>
    <row r="7" spans="2:4" ht="26.5" customHeight="1" x14ac:dyDescent="0.35">
      <c r="B7" s="545"/>
      <c r="C7" s="549">
        <v>1</v>
      </c>
      <c r="D7" s="547" t="s">
        <v>1165</v>
      </c>
    </row>
    <row r="8" spans="2:4" ht="26.5" customHeight="1" x14ac:dyDescent="0.35">
      <c r="B8" s="545"/>
      <c r="C8" s="549">
        <v>0.3</v>
      </c>
      <c r="D8" s="547" t="s">
        <v>1166</v>
      </c>
    </row>
    <row r="9" spans="2:4" ht="26.5" customHeight="1" x14ac:dyDescent="0.35">
      <c r="B9" s="545"/>
      <c r="C9" s="549">
        <v>0.3</v>
      </c>
      <c r="D9" s="547" t="s">
        <v>1167</v>
      </c>
    </row>
    <row r="10" spans="2:4" ht="32.5" customHeight="1" x14ac:dyDescent="0.35">
      <c r="B10" s="545"/>
      <c r="C10" s="549">
        <v>15</v>
      </c>
      <c r="D10" s="547" t="s">
        <v>1162</v>
      </c>
    </row>
    <row r="11" spans="2:4" ht="26.5" customHeight="1" x14ac:dyDescent="0.35">
      <c r="B11" s="545"/>
      <c r="C11" s="549">
        <v>0.75</v>
      </c>
      <c r="D11" s="547" t="s">
        <v>1163</v>
      </c>
    </row>
    <row r="12" spans="2:4" ht="29.5" customHeight="1" x14ac:dyDescent="0.35">
      <c r="B12" s="545" t="s">
        <v>1175</v>
      </c>
      <c r="C12" s="545" t="s">
        <v>1160</v>
      </c>
      <c r="D12" s="547" t="s">
        <v>1176</v>
      </c>
    </row>
    <row r="13" spans="2:4" ht="13" customHeight="1" x14ac:dyDescent="0.35">
      <c r="B13" s="550"/>
      <c r="C13" s="550"/>
      <c r="D13" s="551"/>
    </row>
    <row r="14" spans="2:4" ht="26.5" customHeight="1" x14ac:dyDescent="0.35">
      <c r="B14" s="545" t="s">
        <v>1177</v>
      </c>
      <c r="C14" s="549">
        <v>15</v>
      </c>
      <c r="D14" s="545" t="s">
        <v>1159</v>
      </c>
    </row>
    <row r="15" spans="2:4" ht="26.5" customHeight="1" x14ac:dyDescent="0.35">
      <c r="B15" s="545"/>
      <c r="C15" s="549">
        <v>15</v>
      </c>
      <c r="D15" s="547" t="s">
        <v>1161</v>
      </c>
    </row>
    <row r="16" spans="2:4" ht="26.5" customHeight="1" x14ac:dyDescent="0.35">
      <c r="B16" s="545"/>
      <c r="C16" s="545"/>
      <c r="D16" s="547" t="s">
        <v>1178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52de51-dce8-4cbd-b453-3b51e11544c9" xsi:nil="true"/>
    <lcf76f155ced4ddcb4097134ff3c332f xmlns="b0a9d568-61a4-49ef-b486-56e2376d76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C6EA3720AC7F418E03A9D3018FC00D" ma:contentTypeVersion="10" ma:contentTypeDescription="Create a new document." ma:contentTypeScope="" ma:versionID="ba852309b8c4fab285d7b867f9f30a44">
  <xsd:schema xmlns:xsd="http://www.w3.org/2001/XMLSchema" xmlns:xs="http://www.w3.org/2001/XMLSchema" xmlns:p="http://schemas.microsoft.com/office/2006/metadata/properties" xmlns:ns2="b0a9d568-61a4-49ef-b486-56e2376d76a9" xmlns:ns3="cf52de51-dce8-4cbd-b453-3b51e11544c9" targetNamespace="http://schemas.microsoft.com/office/2006/metadata/properties" ma:root="true" ma:fieldsID="198b354ab4930fea6650976e6a075c84" ns2:_="" ns3:_="">
    <xsd:import namespace="b0a9d568-61a4-49ef-b486-56e2376d76a9"/>
    <xsd:import namespace="cf52de51-dce8-4cbd-b453-3b51e11544c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9d568-61a4-49ef-b486-56e2376d76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2037658-970a-474c-adff-28417b4810bc"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52de51-dce8-4cbd-b453-3b51e11544c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211dfef-761c-4f83-b452-6a8f206abe6f}" ma:internalName="TaxCatchAll" ma:showField="CatchAllData" ma:web="cf52de51-dce8-4cbd-b453-3b51e11544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A90C8A-FED9-4325-985D-E8E8E124246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B299ECE-3123-49D6-9965-2CC5410CF380}">
  <ds:schemaRefs>
    <ds:schemaRef ds:uri="http://schemas.microsoft.com/sharepoint/v3/contenttype/forms"/>
  </ds:schemaRefs>
</ds:datastoreItem>
</file>

<file path=customXml/itemProps3.xml><?xml version="1.0" encoding="utf-8"?>
<ds:datastoreItem xmlns:ds="http://schemas.openxmlformats.org/officeDocument/2006/customXml" ds:itemID="{4945BE3E-EDFC-4A12-8B86-8BF0BA0B378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98</vt:i4>
      </vt:variant>
    </vt:vector>
  </HeadingPairs>
  <TitlesOfParts>
    <vt:vector size="106" baseType="lpstr">
      <vt:lpstr>WORKING WHOLESALE GRID</vt:lpstr>
      <vt:lpstr>READ THIS FIRST</vt:lpstr>
      <vt:lpstr>PRINT APPAREL</vt:lpstr>
      <vt:lpstr>PRINT OTHER</vt:lpstr>
      <vt:lpstr>EMBROIDERY</vt:lpstr>
      <vt:lpstr>LASER ETCHING</vt:lpstr>
      <vt:lpstr>TRANSFERS</vt:lpstr>
      <vt:lpstr>EXTRAS</vt:lpstr>
      <vt:lpstr>'PRINT OTHER'!_1_Colour</vt:lpstr>
      <vt:lpstr>EMBROIDERY!_2_000</vt:lpstr>
      <vt:lpstr>'PRINT OTHER'!ADDSCREEB</vt:lpstr>
      <vt:lpstr>ADDSCREEB</vt:lpstr>
      <vt:lpstr>'PRINT OTHER'!BREAKCOLOURS</vt:lpstr>
      <vt:lpstr>BREAKCOLOURS</vt:lpstr>
      <vt:lpstr>'PRINT OTHER'!BREAKDOWN</vt:lpstr>
      <vt:lpstr>BREAKDOWN</vt:lpstr>
      <vt:lpstr>EMBROIDERY!BREAKDOWN3LOCATIONS</vt:lpstr>
      <vt:lpstr>EMBROIDERY!BREAKDOWN3PRICING</vt:lpstr>
      <vt:lpstr>'PRINT OTHER'!BREAKDOWNTABLE</vt:lpstr>
      <vt:lpstr>BREAKDOWNTABLE</vt:lpstr>
      <vt:lpstr>EMBROIDERY!BREAKDOWNTABLE3</vt:lpstr>
      <vt:lpstr>CAPSOPTIONS</vt:lpstr>
      <vt:lpstr>CAPSPRICE</vt:lpstr>
      <vt:lpstr>DIGITISINGCOSTS</vt:lpstr>
      <vt:lpstr>DIGITISINGOPTIONS</vt:lpstr>
      <vt:lpstr>EMBROIDERY!EMBPRICING</vt:lpstr>
      <vt:lpstr>EMBQTY</vt:lpstr>
      <vt:lpstr>EMBROIDERYCOSTS</vt:lpstr>
      <vt:lpstr>FILM_TRANSFERA7_105X75mm</vt:lpstr>
      <vt:lpstr>FINISHINGCOSTS</vt:lpstr>
      <vt:lpstr>'PRINT OTHER'!HANDLING</vt:lpstr>
      <vt:lpstr>LASERCOST</vt:lpstr>
      <vt:lpstr>LASEREXTRA</vt:lpstr>
      <vt:lpstr>LASEREXTRAGLOSS</vt:lpstr>
      <vt:lpstr>LASERGLOSS</vt:lpstr>
      <vt:lpstr>LASERQUANTITY</vt:lpstr>
      <vt:lpstr>LASERSETUP</vt:lpstr>
      <vt:lpstr>LASERSIZE</vt:lpstr>
      <vt:lpstr>NAMESANDNUMBERS</vt:lpstr>
      <vt:lpstr>NAMESANDNUMBERSPRICES</vt:lpstr>
      <vt:lpstr>New_Digitising</vt:lpstr>
      <vt:lpstr>'PRINT OTHER'!PAPERBAGFILM</vt:lpstr>
      <vt:lpstr>'PRINT OTHER'!PAPERBAGFILMCOSTS</vt:lpstr>
      <vt:lpstr>'PRINT OTHER'!PAPERBAGPRICING</vt:lpstr>
      <vt:lpstr>'PRINT OTHER'!PAPERBAGQTY</vt:lpstr>
      <vt:lpstr>'PRINT OTHER'!PAPERCOLOURS</vt:lpstr>
      <vt:lpstr>EMBROIDERY!Print_Area</vt:lpstr>
      <vt:lpstr>'WORKING WHOLESALE GRID'!Print_Area</vt:lpstr>
      <vt:lpstr>'PRINT OTHER'!PRINTCOLOURS</vt:lpstr>
      <vt:lpstr>PRINTCOLOURS</vt:lpstr>
      <vt:lpstr>'PRINT OTHER'!PRINTPRICE</vt:lpstr>
      <vt:lpstr>PRINTPRICE</vt:lpstr>
      <vt:lpstr>'PRINT OTHER'!PRINTPRICE2</vt:lpstr>
      <vt:lpstr>'PRINT OTHER'!PRINTQTY</vt:lpstr>
      <vt:lpstr>PRINTQTY</vt:lpstr>
      <vt:lpstr>'PRINT OTHER'!PRINTSCREEN</vt:lpstr>
      <vt:lpstr>PRINTSCREEN</vt:lpstr>
      <vt:lpstr>'PRINT OTHER'!SCREENCOST</vt:lpstr>
      <vt:lpstr>SCREENCOST</vt:lpstr>
      <vt:lpstr>'PRINT OTHER'!SCREENSIZE</vt:lpstr>
      <vt:lpstr>SCREENSIZE</vt:lpstr>
      <vt:lpstr>SPECIALHOOPSCHOICE</vt:lpstr>
      <vt:lpstr>SPECIALHOOPSOPTIONS</vt:lpstr>
      <vt:lpstr>SPECIALHOOPSPRICE</vt:lpstr>
      <vt:lpstr>SPECIALHOOPSTABLE</vt:lpstr>
      <vt:lpstr>SPECIALTHREADOPTIONS</vt:lpstr>
      <vt:lpstr>SPECIALTHREADPRICE</vt:lpstr>
      <vt:lpstr>STITCHCOUNT</vt:lpstr>
      <vt:lpstr>STITCHCOUNT2</vt:lpstr>
      <vt:lpstr>'PRINT OTHER'!TEATOWELCOLOURS</vt:lpstr>
      <vt:lpstr>'PRINT OTHER'!TEATOWELFILM</vt:lpstr>
      <vt:lpstr>'PRINT OTHER'!TEATOWELFILMCOSTS</vt:lpstr>
      <vt:lpstr>'PRINT OTHER'!TEATOWELPRICING</vt:lpstr>
      <vt:lpstr>'PRINT OTHER'!TEATOWELQTY1</vt:lpstr>
      <vt:lpstr>'PRINT OTHER'!TEATOWELSUPPLY</vt:lpstr>
      <vt:lpstr>'PRINT OTHER'!TEATOWELSUPPLYPRICE</vt:lpstr>
      <vt:lpstr>'PRINT OTHER'!TOTESCOLOURS</vt:lpstr>
      <vt:lpstr>'PRINT OTHER'!TOTESFILMCOLOURS</vt:lpstr>
      <vt:lpstr>'PRINT OTHER'!TOTESFILMOPTIONS</vt:lpstr>
      <vt:lpstr>'PRINT OTHER'!TOTESFILMPRICING</vt:lpstr>
      <vt:lpstr>'PRINT OTHER'!TOTESPRICING</vt:lpstr>
      <vt:lpstr>'PRINT OTHER'!TOTESQTY</vt:lpstr>
      <vt:lpstr>TRANSFERCOST</vt:lpstr>
      <vt:lpstr>TRANSFERNAME</vt:lpstr>
      <vt:lpstr>TRANSFERQTY</vt:lpstr>
      <vt:lpstr>'PRINT OTHER'!UMBRELLACOLOURS</vt:lpstr>
      <vt:lpstr>'PRINT OTHER'!UMBRELLAFILM</vt:lpstr>
      <vt:lpstr>'PRINT OTHER'!UMBRELLAFILMCOST</vt:lpstr>
      <vt:lpstr>'PRINT OTHER'!UMBRELLAHANDLING</vt:lpstr>
      <vt:lpstr>'PRINT OTHER'!UMBRELLAPRICING</vt:lpstr>
      <vt:lpstr>'PRINT OTHER'!UMBRELLAQTY</vt:lpstr>
      <vt:lpstr>'PRINT OTHER'!UNDERBASE</vt:lpstr>
      <vt:lpstr>UNDERBASE</vt:lpstr>
      <vt:lpstr>VINYLCOST</vt:lpstr>
      <vt:lpstr>VINYLLOCATION</vt:lpstr>
      <vt:lpstr>VINYLNAMESOPTIONS</vt:lpstr>
      <vt:lpstr>VINYLNAMESPRICE</vt:lpstr>
      <vt:lpstr>VINYLNAMESSIZES</vt:lpstr>
      <vt:lpstr>VINYLNUMBERSOPTIONS</vt:lpstr>
      <vt:lpstr>VINYLNUMBERSPRICE</vt:lpstr>
      <vt:lpstr>VINYLNUMBERSSIZES</vt:lpstr>
      <vt:lpstr>VINYLSIZE</vt:lpstr>
      <vt:lpstr>VINYLSTYLES</vt:lpstr>
      <vt:lpstr>VINYLTABLE</vt:lpstr>
      <vt:lpstr>VINYLTYPE</vt:lpstr>
      <vt:lpstr>'PRINT OTHER'!WOODENBOXCOLOURS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Embroidery</cp:lastModifiedBy>
  <cp:lastPrinted>2022-05-28T02:30:13Z</cp:lastPrinted>
  <dcterms:created xsi:type="dcterms:W3CDTF">2022-05-15T00:57:53Z</dcterms:created>
  <dcterms:modified xsi:type="dcterms:W3CDTF">2022-11-16T01:33:03Z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0x010100E9C6EA3720AC7F418E03A9D3018FC00D</vt:lpwstr>
  </property>
</Properties>
</file>