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10425"/>
  </bookViews>
  <sheets>
    <sheet name="合约持仓成本计算器" sheetId="1" r:id="rId1"/>
    <sheet name="现货计算器" sheetId="2" r:id="rId2"/>
  </sheets>
  <calcPr calcId="144525"/>
</workbook>
</file>

<file path=xl/sharedStrings.xml><?xml version="1.0" encoding="utf-8"?>
<sst xmlns="http://schemas.openxmlformats.org/spreadsheetml/2006/main" count="46" uniqueCount="40">
  <si>
    <t>总额
（USDT）</t>
  </si>
  <si>
    <t>保证金
（USDT）</t>
  </si>
  <si>
    <t>投入成本
（USDT）</t>
  </si>
  <si>
    <t>合约单位
（张）</t>
  </si>
  <si>
    <t>序号</t>
  </si>
  <si>
    <t>倍数</t>
  </si>
  <si>
    <t>可开（张数）</t>
  </si>
  <si>
    <t>实开（张数）</t>
  </si>
  <si>
    <t>剩余（USDT）</t>
  </si>
  <si>
    <t>持仓均价</t>
  </si>
  <si>
    <t>强平价格（USDT）</t>
  </si>
  <si>
    <t>预计收益（USDT）</t>
  </si>
  <si>
    <t>多</t>
  </si>
  <si>
    <t>空</t>
  </si>
  <si>
    <t>最新价</t>
  </si>
  <si>
    <t>首次加仓</t>
  </si>
  <si>
    <t>二次加仓</t>
  </si>
  <si>
    <t>三次加仓</t>
  </si>
  <si>
    <t>说明：
1. 黄色标注字段需要手动输入，其他字段自动计算
2. 本计算工具仅适用于火币交易所的USDT永续合约
3. 本工具简单粗糙，仅供参考，并未考虑手续费、资金费率等可变动因素，与真实情况可能会有出入</t>
  </si>
  <si>
    <t>调整系数：</t>
  </si>
  <si>
    <t>3倍=2.5%</t>
  </si>
  <si>
    <t>10倍=7.5%</t>
  </si>
  <si>
    <t>5倍=4%</t>
  </si>
  <si>
    <t>20倍=15%</t>
  </si>
  <si>
    <t>买入统计</t>
  </si>
  <si>
    <t>卖出统计</t>
  </si>
  <si>
    <t>买入价格</t>
  </si>
  <si>
    <t>买入数量</t>
  </si>
  <si>
    <t>其他费用</t>
  </si>
  <si>
    <t>买入总额</t>
  </si>
  <si>
    <t>备注</t>
  </si>
  <si>
    <t>卖出价格</t>
  </si>
  <si>
    <t>卖出数量</t>
  </si>
  <si>
    <t>卖出总额</t>
  </si>
  <si>
    <t>合计</t>
  </si>
  <si>
    <t>买入均价</t>
  </si>
  <si>
    <t>最新市值</t>
  </si>
  <si>
    <t>盈亏比例</t>
  </si>
  <si>
    <t>持仓成本价</t>
  </si>
  <si>
    <t>持仓盈亏</t>
  </si>
</sst>
</file>

<file path=xl/styles.xml><?xml version="1.0" encoding="utf-8"?>
<styleSheet xmlns="http://schemas.openxmlformats.org/spreadsheetml/2006/main">
  <numFmts count="8">
    <numFmt numFmtId="176" formatCode="0_ ;[Red]\-0\ "/>
    <numFmt numFmtId="177" formatCode="0_);[Red]\(0\)"/>
    <numFmt numFmtId="44" formatCode="_ &quot;￥&quot;* #,##0.00_ ;_ &quot;￥&quot;* \-#,##0.00_ ;_ &quot;￥&quot;* &quot;-&quot;??_ ;_ @_ "/>
    <numFmt numFmtId="178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0.00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37" borderId="20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0" borderId="2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7" borderId="22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9" fontId="4" fillId="4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9" fontId="4" fillId="4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0" fontId="4" fillId="4" borderId="11" xfId="0" applyNumberFormat="1" applyFont="1" applyFill="1" applyBorder="1" applyAlignment="1">
      <alignment horizontal="left" vertical="center"/>
    </xf>
    <xf numFmtId="10" fontId="4" fillId="4" borderId="12" xfId="0" applyNumberFormat="1" applyFont="1" applyFill="1" applyBorder="1" applyAlignment="1">
      <alignment horizontal="left" vertical="center"/>
    </xf>
    <xf numFmtId="10" fontId="4" fillId="4" borderId="13" xfId="0" applyNumberFormat="1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6"/>
  <sheetViews>
    <sheetView tabSelected="1" zoomScale="71" zoomScaleNormal="71" workbookViewId="0">
      <selection activeCell="J5" sqref="J5"/>
    </sheetView>
  </sheetViews>
  <sheetFormatPr defaultColWidth="8.625" defaultRowHeight="30" customHeight="1"/>
  <cols>
    <col min="1" max="1" width="3.125" style="25" customWidth="1"/>
    <col min="2" max="2" width="17.625" style="25" customWidth="1"/>
    <col min="3" max="3" width="10" style="25" customWidth="1"/>
    <col min="4" max="5" width="12.375" style="25" customWidth="1"/>
    <col min="6" max="6" width="13.125" style="25" customWidth="1"/>
    <col min="7" max="7" width="10" style="25" customWidth="1"/>
    <col min="8" max="8" width="9.125" style="25" customWidth="1"/>
    <col min="9" max="9" width="10" style="25" customWidth="1"/>
    <col min="10" max="16384" width="8.625" style="25"/>
  </cols>
  <sheetData>
    <row r="1" ht="13.5" customHeight="1" spans="14:18">
      <c r="N1" s="41"/>
      <c r="O1" s="41"/>
      <c r="P1" s="41"/>
      <c r="Q1" s="41"/>
      <c r="R1" s="41"/>
    </row>
    <row r="2" ht="28.5" spans="2:18">
      <c r="B2" s="26" t="s">
        <v>0</v>
      </c>
      <c r="C2" s="27">
        <v>1000</v>
      </c>
      <c r="D2" s="27"/>
      <c r="E2" s="27"/>
      <c r="F2" s="27"/>
      <c r="G2" s="27"/>
      <c r="H2" s="42"/>
      <c r="I2" s="42"/>
      <c r="J2" s="42"/>
      <c r="K2" s="42"/>
      <c r="L2" s="49"/>
      <c r="N2" s="41"/>
      <c r="O2" s="41"/>
      <c r="P2" s="41"/>
      <c r="Q2" s="41"/>
      <c r="R2" s="41"/>
    </row>
    <row r="3" ht="28.5" spans="2:18">
      <c r="B3" s="28" t="s">
        <v>1</v>
      </c>
      <c r="C3" s="29" t="s">
        <v>2</v>
      </c>
      <c r="D3" s="30">
        <v>200</v>
      </c>
      <c r="E3" s="28" t="s">
        <v>3</v>
      </c>
      <c r="F3" s="30">
        <v>500</v>
      </c>
      <c r="G3" s="34"/>
      <c r="H3" s="43"/>
      <c r="I3" s="43"/>
      <c r="J3" s="43"/>
      <c r="K3" s="43"/>
      <c r="L3" s="50"/>
      <c r="N3" s="41"/>
      <c r="O3" s="41"/>
      <c r="P3" s="41"/>
      <c r="Q3" s="41"/>
      <c r="R3" s="41"/>
    </row>
    <row r="4" customHeight="1" spans="2:15">
      <c r="B4" s="31" t="s">
        <v>4</v>
      </c>
      <c r="C4" s="32" t="s">
        <v>5</v>
      </c>
      <c r="D4" s="32" t="s">
        <v>6</v>
      </c>
      <c r="E4" s="44" t="s">
        <v>7</v>
      </c>
      <c r="F4" s="32" t="s">
        <v>8</v>
      </c>
      <c r="G4" s="45" t="s">
        <v>9</v>
      </c>
      <c r="H4" s="32" t="s">
        <v>10</v>
      </c>
      <c r="I4" s="32"/>
      <c r="J4" s="32" t="s">
        <v>11</v>
      </c>
      <c r="K4" s="32"/>
      <c r="L4" s="51"/>
      <c r="N4" s="41"/>
      <c r="O4" s="41"/>
    </row>
    <row r="5" customHeight="1" spans="2:15">
      <c r="B5" s="31"/>
      <c r="C5" s="32"/>
      <c r="D5" s="32"/>
      <c r="E5" s="44"/>
      <c r="F5" s="32"/>
      <c r="G5" s="45"/>
      <c r="H5" s="46" t="s">
        <v>12</v>
      </c>
      <c r="I5" s="52" t="s">
        <v>13</v>
      </c>
      <c r="J5" s="32" t="s">
        <v>14</v>
      </c>
      <c r="K5" s="46" t="s">
        <v>12</v>
      </c>
      <c r="L5" s="53" t="s">
        <v>13</v>
      </c>
      <c r="N5" s="41"/>
      <c r="O5" s="41"/>
    </row>
    <row r="6" customHeight="1" spans="2:15">
      <c r="B6" s="33" t="s">
        <v>15</v>
      </c>
      <c r="C6" s="34">
        <v>20</v>
      </c>
      <c r="D6" s="35" t="e">
        <f>(D3*C6/#REF!)*(1/F3)</f>
        <v>#REF!</v>
      </c>
      <c r="E6" s="34">
        <v>500</v>
      </c>
      <c r="F6" s="34" t="e">
        <f>$D$3-(E6/(1/F3)*#REF!/C6)</f>
        <v>#REF!</v>
      </c>
      <c r="G6" s="47" t="e">
        <f>((E6*#REF!)+(E7*#REF!)+(E8*#REF!))/(SUM(E6:E8))</f>
        <v>#REF!</v>
      </c>
      <c r="H6" s="47" t="e">
        <f>G6-(#REF!/(SUM(E6:E8)*F3))</f>
        <v>#REF!</v>
      </c>
      <c r="I6" s="47" t="e">
        <f>G6+(#REF!/(SUM(E6:E8)*F3))</f>
        <v>#REF!</v>
      </c>
      <c r="J6" s="47">
        <v>40000</v>
      </c>
      <c r="K6" s="47" t="e">
        <f>(J6-$G$6)*(SUM($E$6:$E$8)*F3)</f>
        <v>#REF!</v>
      </c>
      <c r="L6" s="54" t="e">
        <f>($G$6-J6)*(SUM($E$6:$E$8)*F3)</f>
        <v>#REF!</v>
      </c>
      <c r="N6" s="41"/>
      <c r="O6" s="41"/>
    </row>
    <row r="7" customHeight="1" spans="2:15">
      <c r="B7" s="33" t="s">
        <v>16</v>
      </c>
      <c r="C7" s="34">
        <v>0</v>
      </c>
      <c r="D7" s="35" t="e">
        <f>(F6*C7/#REF!)*(1/F3)</f>
        <v>#REF!</v>
      </c>
      <c r="E7" s="34">
        <v>400</v>
      </c>
      <c r="F7" s="34" t="e">
        <f>F6-(E7/(1/F3)*#REF!/C7)</f>
        <v>#REF!</v>
      </c>
      <c r="G7" s="47"/>
      <c r="H7" s="47"/>
      <c r="I7" s="47"/>
      <c r="J7" s="47">
        <v>50000</v>
      </c>
      <c r="K7" s="47" t="e">
        <f>(J7-$G$6)*(SUM($E$6:$E$8)*F3)</f>
        <v>#REF!</v>
      </c>
      <c r="L7" s="54" t="e">
        <f>($G$6-J7)*(SUM($E$6:$E$8)*F3)</f>
        <v>#REF!</v>
      </c>
      <c r="N7" s="41"/>
      <c r="O7" s="41"/>
    </row>
    <row r="8" customHeight="1" spans="2:15">
      <c r="B8" s="36" t="s">
        <v>17</v>
      </c>
      <c r="C8" s="37">
        <v>0</v>
      </c>
      <c r="D8" s="38" t="e">
        <f>(F7*C8/#REF!)*(1/F3)</f>
        <v>#REF!</v>
      </c>
      <c r="E8" s="37">
        <v>340</v>
      </c>
      <c r="F8" s="37" t="e">
        <f>F7-(E8/(1/F3)*#REF!/C8)</f>
        <v>#REF!</v>
      </c>
      <c r="G8" s="48"/>
      <c r="H8" s="48"/>
      <c r="I8" s="48"/>
      <c r="J8" s="48">
        <v>60000</v>
      </c>
      <c r="K8" s="48" t="e">
        <f>(J8-$G$6)*(SUM($E$6:$E$8)*F3)</f>
        <v>#REF!</v>
      </c>
      <c r="L8" s="55" t="e">
        <f>($G$6-J8)*(SUM($E$6:$E$8)*F3)</f>
        <v>#REF!</v>
      </c>
      <c r="N8" s="41"/>
      <c r="O8" s="41"/>
    </row>
    <row r="9" customHeight="1" spans="14:15">
      <c r="N9" s="41"/>
      <c r="O9" s="41"/>
    </row>
    <row r="10" customHeight="1" spans="2:15"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N10" s="41"/>
      <c r="O10" s="41"/>
    </row>
    <row r="11" customHeight="1" spans="2:12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customHeight="1" spans="2:12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customHeight="1" spans="2:2">
      <c r="B13" s="25">
        <v>1</v>
      </c>
    </row>
    <row r="18" customHeight="1" spans="3:4">
      <c r="C18" s="41"/>
      <c r="D18" s="41"/>
    </row>
    <row r="19" customHeight="1" spans="3:4">
      <c r="C19" s="41"/>
      <c r="D19" s="41"/>
    </row>
    <row r="20" customHeight="1" spans="3:4">
      <c r="C20" s="41"/>
      <c r="D20" s="41"/>
    </row>
    <row r="21" customHeight="1" spans="3:4">
      <c r="C21" s="41"/>
      <c r="D21" s="41"/>
    </row>
    <row r="22" customHeight="1" spans="3:4">
      <c r="C22" s="41"/>
      <c r="D22" s="41"/>
    </row>
    <row r="23" customHeight="1" spans="3:4">
      <c r="C23" s="41"/>
      <c r="D23" s="41"/>
    </row>
    <row r="24" customHeight="1" spans="3:4">
      <c r="C24" s="41"/>
      <c r="D24" s="41"/>
    </row>
    <row r="25" customHeight="1" spans="3:5">
      <c r="C25" s="27" t="s">
        <v>19</v>
      </c>
      <c r="D25" s="27" t="s">
        <v>20</v>
      </c>
      <c r="E25" s="27" t="s">
        <v>21</v>
      </c>
    </row>
    <row r="26" customHeight="1" spans="3:5">
      <c r="C26" s="34"/>
      <c r="D26" s="34" t="s">
        <v>22</v>
      </c>
      <c r="E26" s="34" t="s">
        <v>23</v>
      </c>
    </row>
  </sheetData>
  <sheetProtection formatCells="0" insertHyperlinks="0" autoFilter="0"/>
  <mergeCells count="12">
    <mergeCell ref="H4:I4"/>
    <mergeCell ref="J4:L4"/>
    <mergeCell ref="B4:B5"/>
    <mergeCell ref="C4:C5"/>
    <mergeCell ref="D4:D5"/>
    <mergeCell ref="E4:E5"/>
    <mergeCell ref="F4:F5"/>
    <mergeCell ref="G4:G5"/>
    <mergeCell ref="G6:G8"/>
    <mergeCell ref="H6:H8"/>
    <mergeCell ref="I6:I8"/>
    <mergeCell ref="B10:L1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2"/>
  <sheetViews>
    <sheetView zoomScale="130" zoomScaleNormal="130" workbookViewId="0">
      <selection activeCell="D13" sqref="D13"/>
    </sheetView>
  </sheetViews>
  <sheetFormatPr defaultColWidth="8.625" defaultRowHeight="24.95" customHeight="1"/>
  <cols>
    <col min="1" max="1" width="1.625" style="1" customWidth="1"/>
    <col min="2" max="3" width="8.625" style="1"/>
    <col min="4" max="4" width="10.625" style="1" customWidth="1"/>
    <col min="5" max="5" width="8.625" style="1"/>
    <col min="6" max="8" width="9.375" style="1" customWidth="1"/>
    <col min="9" max="9" width="8.875" style="1" customWidth="1"/>
    <col min="10" max="16384" width="8.625" style="1"/>
  </cols>
  <sheetData>
    <row r="1" ht="12" customHeight="1"/>
    <row r="2" ht="30.95" customHeight="1" spans="2:12">
      <c r="B2" s="2" t="s">
        <v>4</v>
      </c>
      <c r="C2" s="3" t="s">
        <v>24</v>
      </c>
      <c r="D2" s="3"/>
      <c r="E2" s="3"/>
      <c r="F2" s="3"/>
      <c r="G2" s="3"/>
      <c r="H2" s="3" t="s">
        <v>25</v>
      </c>
      <c r="I2" s="3"/>
      <c r="J2" s="3"/>
      <c r="K2" s="3"/>
      <c r="L2" s="17"/>
    </row>
    <row r="3" customHeight="1" spans="2:12">
      <c r="B3" s="4"/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14" t="s">
        <v>31</v>
      </c>
      <c r="I3" s="14" t="s">
        <v>32</v>
      </c>
      <c r="J3" s="14" t="s">
        <v>28</v>
      </c>
      <c r="K3" s="14" t="s">
        <v>33</v>
      </c>
      <c r="L3" s="18" t="s">
        <v>30</v>
      </c>
    </row>
    <row r="4" customHeight="1" spans="2:15">
      <c r="B4" s="6">
        <v>1</v>
      </c>
      <c r="C4" s="7">
        <v>100</v>
      </c>
      <c r="D4" s="7">
        <v>10</v>
      </c>
      <c r="E4" s="7">
        <v>0</v>
      </c>
      <c r="F4" s="7">
        <f>C4*D4+E4</f>
        <v>1000</v>
      </c>
      <c r="G4" s="7"/>
      <c r="H4" s="15">
        <v>120</v>
      </c>
      <c r="I4" s="15">
        <v>5</v>
      </c>
      <c r="J4" s="15">
        <v>0</v>
      </c>
      <c r="K4" s="15">
        <f>H4*I4-J4</f>
        <v>600</v>
      </c>
      <c r="L4" s="19"/>
      <c r="O4" s="1">
        <v>120</v>
      </c>
    </row>
    <row r="5" customHeight="1" spans="2:12">
      <c r="B5" s="6">
        <v>2</v>
      </c>
      <c r="C5" s="7">
        <v>110</v>
      </c>
      <c r="D5" s="7">
        <v>5</v>
      </c>
      <c r="E5" s="7">
        <v>0</v>
      </c>
      <c r="F5" s="7">
        <f t="shared" ref="F5:F9" si="0">C5*D5+E5</f>
        <v>550</v>
      </c>
      <c r="G5" s="7"/>
      <c r="H5" s="15">
        <v>120</v>
      </c>
      <c r="I5" s="15">
        <v>5</v>
      </c>
      <c r="J5" s="15">
        <v>0</v>
      </c>
      <c r="K5" s="15">
        <f t="shared" ref="K5:K9" si="1">H5*I5-J5</f>
        <v>600</v>
      </c>
      <c r="L5" s="19"/>
    </row>
    <row r="6" customHeight="1" spans="2:15">
      <c r="B6" s="6">
        <v>3</v>
      </c>
      <c r="C6" s="7">
        <v>110</v>
      </c>
      <c r="D6" s="7">
        <v>5</v>
      </c>
      <c r="E6" s="7">
        <v>0</v>
      </c>
      <c r="F6" s="7">
        <f t="shared" si="0"/>
        <v>550</v>
      </c>
      <c r="G6" s="7"/>
      <c r="H6" s="15">
        <v>120</v>
      </c>
      <c r="I6" s="15">
        <v>5</v>
      </c>
      <c r="J6" s="15">
        <v>0</v>
      </c>
      <c r="K6" s="15">
        <f t="shared" si="1"/>
        <v>600</v>
      </c>
      <c r="L6" s="19"/>
      <c r="O6" s="1">
        <v>110</v>
      </c>
    </row>
    <row r="7" customHeight="1" spans="2:12">
      <c r="B7" s="6">
        <v>4</v>
      </c>
      <c r="C7" s="7">
        <v>110</v>
      </c>
      <c r="D7" s="7">
        <v>5</v>
      </c>
      <c r="E7" s="7">
        <v>0</v>
      </c>
      <c r="F7" s="7">
        <f t="shared" si="0"/>
        <v>550</v>
      </c>
      <c r="G7" s="7"/>
      <c r="H7" s="15"/>
      <c r="I7" s="15"/>
      <c r="J7" s="15"/>
      <c r="K7" s="15">
        <f t="shared" si="1"/>
        <v>0</v>
      </c>
      <c r="L7" s="19"/>
    </row>
    <row r="8" customHeight="1" spans="2:12">
      <c r="B8" s="6">
        <v>5</v>
      </c>
      <c r="C8" s="7"/>
      <c r="D8" s="7"/>
      <c r="E8" s="7"/>
      <c r="F8" s="7">
        <f t="shared" si="0"/>
        <v>0</v>
      </c>
      <c r="G8" s="7"/>
      <c r="H8" s="15"/>
      <c r="I8" s="15"/>
      <c r="J8" s="15"/>
      <c r="K8" s="15">
        <f t="shared" si="1"/>
        <v>0</v>
      </c>
      <c r="L8" s="19"/>
    </row>
    <row r="9" customHeight="1" spans="2:12">
      <c r="B9" s="6">
        <v>6</v>
      </c>
      <c r="C9" s="7"/>
      <c r="D9" s="7"/>
      <c r="E9" s="7"/>
      <c r="F9" s="7">
        <f t="shared" si="0"/>
        <v>0</v>
      </c>
      <c r="G9" s="7"/>
      <c r="H9" s="15"/>
      <c r="I9" s="15"/>
      <c r="J9" s="15"/>
      <c r="K9" s="15">
        <f t="shared" si="1"/>
        <v>0</v>
      </c>
      <c r="L9" s="19"/>
    </row>
    <row r="10" customHeight="1" spans="2:12">
      <c r="B10" s="6" t="s">
        <v>34</v>
      </c>
      <c r="C10" s="7"/>
      <c r="D10" s="7">
        <f>SUM(D4:D9)</f>
        <v>25</v>
      </c>
      <c r="E10" s="7"/>
      <c r="F10" s="7">
        <f>SUM(F4:F9)</f>
        <v>2650</v>
      </c>
      <c r="G10" s="7"/>
      <c r="H10" s="15"/>
      <c r="I10" s="15">
        <f>SUM(I4:I9)</f>
        <v>15</v>
      </c>
      <c r="J10" s="15"/>
      <c r="K10" s="15">
        <f>SUM(K4:K9)</f>
        <v>1800</v>
      </c>
      <c r="L10" s="19"/>
    </row>
    <row r="11" customHeight="1" spans="2:12">
      <c r="B11" s="8" t="s">
        <v>14</v>
      </c>
      <c r="C11" s="9">
        <v>200</v>
      </c>
      <c r="D11" s="10" t="s">
        <v>35</v>
      </c>
      <c r="E11" s="9">
        <f>F10/D10</f>
        <v>106</v>
      </c>
      <c r="F11" s="10" t="s">
        <v>36</v>
      </c>
      <c r="G11" s="9">
        <f>C11*(D10-I10)</f>
        <v>2000</v>
      </c>
      <c r="H11" s="10" t="s">
        <v>37</v>
      </c>
      <c r="I11" s="20">
        <f>G12/(G11-G12)</f>
        <v>1.35294117647059</v>
      </c>
      <c r="J11" s="21"/>
      <c r="K11" s="21"/>
      <c r="L11" s="22"/>
    </row>
    <row r="12" customHeight="1" spans="2:12">
      <c r="B12" s="11"/>
      <c r="C12" s="12"/>
      <c r="D12" s="13" t="s">
        <v>38</v>
      </c>
      <c r="E12" s="12">
        <f>(F10-K10)/((D10-I10))</f>
        <v>85</v>
      </c>
      <c r="F12" s="13" t="s">
        <v>39</v>
      </c>
      <c r="G12" s="12">
        <f>(C11-E12)*(D10-I10)</f>
        <v>1150</v>
      </c>
      <c r="H12" s="16"/>
      <c r="I12" s="23"/>
      <c r="J12" s="23"/>
      <c r="K12" s="23"/>
      <c r="L12" s="24"/>
    </row>
  </sheetData>
  <sheetProtection formatCells="0" insertHyperlinks="0" autoFilter="0"/>
  <mergeCells count="7">
    <mergeCell ref="C2:G2"/>
    <mergeCell ref="H2:L2"/>
    <mergeCell ref="I11:L11"/>
    <mergeCell ref="H12:L12"/>
    <mergeCell ref="B2:B3"/>
    <mergeCell ref="B11:B12"/>
    <mergeCell ref="C11:C1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合约持仓成本计算器</vt:lpstr>
      <vt:lpstr>现货计算器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2021-03-26T07:09:00Z</dcterms:created>
  <dcterms:modified xsi:type="dcterms:W3CDTF">2021-06-11T15:08:00Z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