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ube_\Desktop\"/>
    </mc:Choice>
  </mc:AlternateContent>
  <xr:revisionPtr revIDLastSave="0" documentId="13_ncr:1_{6E33F766-E4E7-41EE-86A2-27CBB516238E}" xr6:coauthVersionLast="47" xr6:coauthVersionMax="47" xr10:uidLastSave="{00000000-0000-0000-0000-000000000000}"/>
  <bookViews>
    <workbookView xWindow="-10393" yWindow="3600" windowWidth="20093" windowHeight="10147" xr2:uid="{00000000-000D-0000-FFFF-FFFF00000000}"/>
  </bookViews>
  <sheets>
    <sheet name="Unit_TC" sheetId="1" r:id="rId1"/>
    <sheet name="SWUTR-Issue List" sheetId="3" r:id="rId2"/>
    <sheet name="Setting" sheetId="4" r:id="rId3"/>
  </sheets>
  <definedNames>
    <definedName name="_xlnm._FilterDatabase" localSheetId="1" hidden="1">'SWUTR-Issue List'!$B$11:$M$12</definedName>
    <definedName name="_xlnm._FilterDatabase" localSheetId="0" hidden="1">Unit_TC!$B$8:$X$15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List'!$B$2:$K$12</definedName>
    <definedName name="_xlnm.Print_Titles" localSheetId="1">'SWUTR-Issue List'!$11:$11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C7" i="3" l="1"/>
  <c r="C6" i="3"/>
  <c r="C5" i="3"/>
  <c r="C8" i="3" s="1"/>
  <c r="F8" i="3"/>
  <c r="F7" i="3"/>
  <c r="F6" i="3"/>
  <c r="F5" i="3"/>
  <c r="C8" i="1"/>
  <c r="C7" i="1"/>
  <c r="C6" i="1"/>
  <c r="C5" i="1"/>
  <c r="C4" i="1"/>
  <c r="C3" i="1"/>
  <c r="F9" i="3" l="1"/>
  <c r="C9" i="1"/>
  <c r="H15" i="1" l="1"/>
  <c r="K15" i="1"/>
  <c r="J15" i="1"/>
  <c r="I15" i="1"/>
  <c r="K13" i="1"/>
  <c r="J13" i="1"/>
  <c r="I13" i="1"/>
  <c r="K12" i="1"/>
  <c r="J12" i="1"/>
  <c r="I12" i="1"/>
  <c r="H13" i="1"/>
  <c r="H12" i="1"/>
  <c r="V11" i="1"/>
  <c r="U11" i="1"/>
  <c r="R11" i="1"/>
  <c r="P11" i="1"/>
  <c r="T11" i="1" l="1"/>
  <c r="Q11" i="1"/>
</calcChain>
</file>

<file path=xl/sharedStrings.xml><?xml version="1.0" encoding="utf-8"?>
<sst xmlns="http://schemas.openxmlformats.org/spreadsheetml/2006/main" count="131" uniqueCount="115">
  <si>
    <t>File Name</t>
  </si>
  <si>
    <t>Actual Result</t>
    <phoneticPr fontId="5" type="noConversion"/>
  </si>
  <si>
    <t>Statement Coverage</t>
  </si>
  <si>
    <t>Branch Coverage</t>
  </si>
  <si>
    <t>Number of Test Data</t>
  </si>
  <si>
    <t>Statement 
Coverage</t>
  </si>
  <si>
    <t>Number of Total Statement</t>
  </si>
  <si>
    <t>apAswSen.c</t>
    <phoneticPr fontId="3" type="noConversion"/>
  </si>
  <si>
    <t>HanByeol Lim</t>
    <phoneticPr fontId="3" type="noConversion"/>
  </si>
  <si>
    <t>SWUTS-F.1.1.1.2_1</t>
    <phoneticPr fontId="3" type="noConversion"/>
  </si>
  <si>
    <t>SWDDS.1.1.1.2</t>
    <phoneticPr fontId="3" type="noConversion"/>
  </si>
  <si>
    <t>AswSen_FilterInpSig</t>
    <phoneticPr fontId="3" type="noConversion"/>
  </si>
  <si>
    <t>SWUT - List of Defect</t>
  </si>
  <si>
    <t>VW_AQ_EOP</t>
    <phoneticPr fontId="3" type="noConversion"/>
  </si>
  <si>
    <t>TC ID</t>
    <phoneticPr fontId="9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</si>
  <si>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</si>
  <si>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</si>
  <si>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</si>
  <si>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</si>
  <si>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</si>
  <si>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</si>
  <si>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</si>
  <si>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</si>
  <si>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</si>
  <si>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</si>
  <si>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</si>
  <si>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</si>
  <si>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</si>
  <si>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SWUTS-F.1.1.3.8_1</t>
    <phoneticPr fontId="3" type="noConversion"/>
  </si>
  <si>
    <t>-</t>
    <phoneticPr fontId="3" type="noConversion"/>
  </si>
  <si>
    <t>SWDDS.003</t>
  </si>
  <si>
    <t>-</t>
    <phoneticPr fontId="3" type="noConversion"/>
  </si>
  <si>
    <t>Software Design Error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</si>
  <si>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</si>
  <si>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</si>
  <si>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</si>
  <si>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</si>
  <si>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</si>
  <si>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</si>
  <si>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</si>
  <si>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</si>
  <si>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</si>
  <si>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</si>
  <si>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</si>
  <si>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</si>
  <si>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t>Testcase ID</t>
  </si>
  <si>
    <t>SWDDS ID</t>
  </si>
  <si>
    <t>Proto Type</t>
  </si>
  <si>
    <t>Description</t>
  </si>
  <si>
    <t>Test Input = Test Data</t>
  </si>
  <si>
    <t>Verification Test Method</t>
  </si>
  <si>
    <t>Methods to develop test case and test data</t>
  </si>
  <si>
    <t>Test Procedure</t>
  </si>
  <si>
    <t>Expected Results</t>
  </si>
  <si>
    <t>Results</t>
    <phoneticPr fontId="3" type="noConversion"/>
  </si>
  <si>
    <t>Failed Test Result Details</t>
    <phoneticPr fontId="3" type="noConversion"/>
  </si>
  <si>
    <t>Tester</t>
    <phoneticPr fontId="3" type="noConversion"/>
  </si>
  <si>
    <t>Date of Test Execution</t>
    <phoneticPr fontId="3" type="noConversion"/>
  </si>
  <si>
    <t>Preconditions</t>
    <phoneticPr fontId="3" type="noConversion"/>
  </si>
  <si>
    <t>Requirements-based test</t>
    <phoneticPr fontId="3" type="noConversion"/>
  </si>
  <si>
    <t>Fault injection test</t>
    <phoneticPr fontId="3" type="noConversion"/>
  </si>
  <si>
    <t>Analysis of boundary values</t>
    <phoneticPr fontId="3" type="noConversion"/>
  </si>
  <si>
    <t xml:space="preserve">There is no compilation error
Create the stub function(get_IO, set_IO)
r1.1
-&gt; No compilation error
-&gt; Stub : a, b, c
</t>
    <phoneticPr fontId="3" type="noConversion"/>
  </si>
  <si>
    <t>Total Number of Testcase</t>
    <phoneticPr fontId="15" type="noConversion"/>
  </si>
  <si>
    <t>Total</t>
    <phoneticPr fontId="15" type="noConversion"/>
  </si>
  <si>
    <t>Open</t>
  </si>
  <si>
    <t>Abnormal Execution</t>
    <phoneticPr fontId="8" type="noConversion"/>
  </si>
  <si>
    <t>Close</t>
  </si>
  <si>
    <t>Justification</t>
    <phoneticPr fontId="7" type="noConversion"/>
  </si>
  <si>
    <t>Unreachable Code</t>
  </si>
  <si>
    <t>Total</t>
  </si>
  <si>
    <t>Total</t>
    <phoneticPr fontId="7" type="noConversion"/>
  </si>
  <si>
    <t>Uncovered Condition</t>
  </si>
  <si>
    <t>Uncovered Condition</t>
    <phoneticPr fontId="3" type="noConversion"/>
  </si>
  <si>
    <t>Current State</t>
    <phoneticPr fontId="3" type="noConversion"/>
  </si>
  <si>
    <r>
      <rPr>
        <sz val="11"/>
        <rFont val="맑은 고딕"/>
        <family val="3"/>
        <charset val="129"/>
      </rPr>
      <t>예시</t>
    </r>
    <phoneticPr fontId="3" type="noConversion"/>
  </si>
  <si>
    <r>
      <rPr>
        <sz val="11"/>
        <color theme="1"/>
        <rFont val="맑은 고딕"/>
        <family val="3"/>
        <charset val="129"/>
      </rPr>
      <t>여기다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작성하고</t>
    </r>
    <r>
      <rPr>
        <sz val="11"/>
        <color theme="1"/>
        <rFont val="Segoe UI"/>
        <family val="2"/>
      </rPr>
      <t xml:space="preserve"> Defect List</t>
    </r>
    <r>
      <rPr>
        <sz val="11"/>
        <color theme="1"/>
        <rFont val="맑은 고딕"/>
        <family val="3"/>
        <charset val="129"/>
      </rPr>
      <t>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바로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옮기면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될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듯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맑은 고딕"/>
        <family val="3"/>
        <charset val="129"/>
      </rPr>
      <t>합니다</t>
    </r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</si>
  <si>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Segoe UI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Segoe UI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Segoe UI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Segoe UI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Segoe UI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Segoe UI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Segoe UI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Segoe UI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Segoe UI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Segoe UI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Segoe UI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Segoe UI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Segoe UI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Segoe UI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</si>
  <si>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Segoe UI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Segoe UI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Segoe UI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Segoe UI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Segoe UI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Segoe UI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</si>
  <si>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Segoe UI"/>
        <family val="2"/>
      </rPr>
      <t>Test Procedure :</t>
    </r>
    <r>
      <rPr>
        <sz val="10"/>
        <color theme="0" tint="-0.499984740745262"/>
        <rFont val="Segoe UI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Segoe UI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Segoe UI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Segoe UI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Segoe UI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Segoe UI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Segoe UI"/>
        <family val="2"/>
      </rPr>
      <t xml:space="preserve">
1. Create the test case to check statement coverage( or branch coverage).
</t>
    </r>
    <r>
      <rPr>
        <b/>
        <sz val="10"/>
        <color theme="0" tint="-0.499984740745262"/>
        <rFont val="Segoe UI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Segoe UI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Segoe UI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Segoe UI"/>
        <family val="2"/>
      </rPr>
      <t xml:space="preserve">
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Segoe UI"/>
        <family val="2"/>
      </rPr>
      <t xml:space="preserve">  
</t>
    </r>
    <r>
      <rPr>
        <b/>
        <sz val="10"/>
        <color theme="0" tint="-0.499984740745262"/>
        <rFont val="Segoe UI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Segoe UI"/>
        <family val="2"/>
      </rPr>
      <t xml:space="preserve">
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Segoe UI"/>
        <family val="2"/>
      </rPr>
      <t xml:space="preserve">E.g. if(a&lt;100) // a=100 &amp; a=99
</t>
    </r>
    <r>
      <rPr>
        <b/>
        <sz val="10"/>
        <color theme="0" tint="-0.499984740745262"/>
        <rFont val="Segoe UI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동등분할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Segoe UI"/>
        <family val="2"/>
      </rPr>
      <t xml:space="preserve">
1. Set the value(a,b,c…) to verify equ of conditional statement(max/2, min/2) of line X. (1. Set the value(a,b,c…) to verify equ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Segoe UI"/>
        <family val="2"/>
      </rPr>
      <t xml:space="preserve">E.g. if(a&lt;100) // a=min/2 &amp; a=max/2
</t>
    </r>
    <r>
      <rPr>
        <b/>
        <sz val="10"/>
        <color theme="0" tint="-0.499984740745262"/>
        <rFont val="Segoe UI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Segoe UI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Segoe UI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Segoe UI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Segoe UI"/>
        <family val="2"/>
      </rPr>
      <t xml:space="preserve">
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</si>
  <si>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r>
      <t xml:space="preserve">Todo :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수행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전
</t>
    </r>
    <r>
      <rPr>
        <sz val="10"/>
        <color theme="0" tint="-0.499984740745262"/>
        <rFont val="Segoe UI"/>
        <family val="2"/>
      </rPr>
      <t xml:space="preserve">OK :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결과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문제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없음
</t>
    </r>
    <r>
      <rPr>
        <sz val="10"/>
        <color theme="0" tint="-0.499984740745262"/>
        <rFont val="Segoe UI"/>
        <family val="2"/>
      </rPr>
      <t xml:space="preserve">NOK :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결과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문제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있음
</t>
    </r>
    <r>
      <rPr>
        <sz val="10"/>
        <color theme="0" tint="-0.499984740745262"/>
        <rFont val="Segoe UI"/>
        <family val="2"/>
      </rPr>
      <t>TestCase_NOK : NOK</t>
    </r>
    <r>
      <rPr>
        <sz val="10"/>
        <color theme="0" tint="-0.499984740745262"/>
        <rFont val="Arial"/>
        <family val="2"/>
      </rPr>
      <t>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처리하였지만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개발팀과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논의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후</t>
    </r>
    <r>
      <rPr>
        <sz val="10"/>
        <color theme="0" tint="-0.499984740745262"/>
        <rFont val="Segoe UI"/>
        <family val="2"/>
      </rPr>
      <t xml:space="preserve"> Test Case</t>
    </r>
    <r>
      <rPr>
        <sz val="10"/>
        <color theme="0" tint="-0.499984740745262"/>
        <rFont val="Arial"/>
        <family val="2"/>
      </rPr>
      <t>의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문제로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판명
</t>
    </r>
    <r>
      <rPr>
        <sz val="10"/>
        <color theme="0" tint="-0.499984740745262"/>
        <rFont val="Segoe UI"/>
        <family val="2"/>
      </rPr>
      <t xml:space="preserve">NT :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하려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하였지만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특정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원인으로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하지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 xml:space="preserve">못함
</t>
    </r>
    <r>
      <rPr>
        <sz val="10"/>
        <color theme="0" tint="-0.499984740745262"/>
        <rFont val="Segoe UI"/>
        <family val="2"/>
      </rPr>
      <t xml:space="preserve">NA : </t>
    </r>
    <r>
      <rPr>
        <sz val="10"/>
        <color theme="0" tint="-0.499984740745262"/>
        <rFont val="Arial"/>
        <family val="2"/>
      </rPr>
      <t>이번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배포에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포함되지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않는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기능이라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테스트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하지</t>
    </r>
    <r>
      <rPr>
        <sz val="10"/>
        <color theme="0" tint="-0.499984740745262"/>
        <rFont val="Segoe UI"/>
        <family val="2"/>
      </rPr>
      <t xml:space="preserve"> </t>
    </r>
    <r>
      <rPr>
        <sz val="10"/>
        <color theme="0" tint="-0.499984740745262"/>
        <rFont val="Arial"/>
        <family val="2"/>
      </rPr>
      <t>않음</t>
    </r>
    <phoneticPr fontId="3" type="noConversion"/>
  </si>
  <si>
    <r>
      <t xml:space="preserve">SNT :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입장에서는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필요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없음</t>
    </r>
    <phoneticPr fontId="3" type="noConversion"/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</si>
  <si>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Conclusion State Summary</t>
    </r>
  </si>
  <si>
    <r>
      <rPr>
        <b/>
        <sz val="14"/>
        <color theme="1"/>
        <rFont val="맑은 고딕"/>
        <family val="3"/>
        <charset val="129"/>
      </rPr>
      <t>■</t>
    </r>
    <r>
      <rPr>
        <b/>
        <sz val="14"/>
        <color theme="1"/>
        <rFont val="Segoe UI"/>
        <family val="2"/>
      </rPr>
      <t xml:space="preserve"> Defect Type Summary</t>
    </r>
  </si>
  <si>
    <r>
      <rPr>
        <sz val="11"/>
        <color theme="1"/>
        <rFont val="돋움"/>
        <family val="3"/>
        <charset val="129"/>
      </rPr>
      <t>전역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변수</t>
    </r>
    <r>
      <rPr>
        <sz val="11"/>
        <color theme="1"/>
        <rFont val="Segoe UI"/>
        <family val="2"/>
      </rPr>
      <t xml:space="preserve"> g_u16QaxisNodeFirstIndex,  g_u16QaxisNodeFirstIndex 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범위가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실체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출력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범위와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일치하지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않음</t>
    </r>
    <phoneticPr fontId="3" type="noConversion"/>
  </si>
  <si>
    <r>
      <t xml:space="preserve">SNT : </t>
    </r>
    <r>
      <rPr>
        <sz val="11"/>
        <color theme="1"/>
        <rFont val="돋움"/>
        <family val="3"/>
        <charset val="129"/>
      </rPr>
      <t>일괄적으로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입력</t>
    </r>
    <r>
      <rPr>
        <sz val="11"/>
        <color theme="1"/>
        <rFont val="Segoe UI"/>
        <family val="2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3" type="noConversion"/>
  </si>
  <si>
    <t>Unit Name</t>
    <phoneticPr fontId="3" type="noConversion"/>
  </si>
  <si>
    <t>Create Stub</t>
    <phoneticPr fontId="3" type="noConversion"/>
  </si>
  <si>
    <t>NOT List</t>
    <phoneticPr fontId="3" type="noConversion"/>
  </si>
  <si>
    <t>TESTER</t>
    <phoneticPr fontId="3" type="noConversion"/>
  </si>
  <si>
    <t>Nvm_MemoryErrorFlag</t>
    <phoneticPr fontId="3" type="noConversion"/>
  </si>
  <si>
    <t>Nvm_LoadEepromLong</t>
    <phoneticPr fontId="3" type="noConversion"/>
  </si>
  <si>
    <t>Bae hyeonhan</t>
    <phoneticPr fontId="3" type="noConversion"/>
  </si>
  <si>
    <t>RteApp_WriteOpuFlt</t>
    <phoneticPr fontId="3" type="noConversion"/>
  </si>
  <si>
    <t>RteIo_FaultFlagSave, RteIo_CrcSave</t>
    <phoneticPr fontId="3" type="noConversion"/>
  </si>
  <si>
    <t>DATE</t>
    <phoneticPr fontId="3" type="noConversion"/>
  </si>
  <si>
    <t>now</t>
    <phoneticPr fontId="3" type="noConversion"/>
  </si>
  <si>
    <t>now /현재</t>
    <phoneticPr fontId="3" type="noConversion"/>
  </si>
  <si>
    <t>Description 내용</t>
    <phoneticPr fontId="3" type="noConversion"/>
  </si>
  <si>
    <t>Boundary</t>
    <phoneticPr fontId="3" type="noConversion"/>
  </si>
  <si>
    <t>Requirement Based Test among Analysis of boundary value of SWDDS.</t>
    <phoneticPr fontId="3" type="noConversion"/>
  </si>
  <si>
    <t>Equivalence</t>
    <phoneticPr fontId="3" type="noConversion"/>
  </si>
  <si>
    <t>Requirement Based Test among Equivalence testing of SWDDS.</t>
    <phoneticPr fontId="3" type="noConversion"/>
  </si>
  <si>
    <t>Fault Injection</t>
    <phoneticPr fontId="3" type="noConversion"/>
  </si>
  <si>
    <t>Fault Injection Test among Error guessing of SWDDS.</t>
    <phoneticPr fontId="3" type="noConversion"/>
  </si>
  <si>
    <t>Statement</t>
    <phoneticPr fontId="3" type="noConversion"/>
  </si>
  <si>
    <t>Requirement Based Test among Development of positive of SWDDS.</t>
    <phoneticPr fontId="3" type="noConversion"/>
  </si>
  <si>
    <t>Coverage</t>
    <phoneticPr fontId="3" type="noConversion"/>
  </si>
  <si>
    <t>100% 일시</t>
    <phoneticPr fontId="3" type="noConversion"/>
  </si>
  <si>
    <t>NOK list 에 포함시</t>
    <phoneticPr fontId="3" type="noConversion"/>
  </si>
  <si>
    <t>100% 가 아닐시</t>
    <phoneticPr fontId="3" type="noConversion"/>
  </si>
  <si>
    <t>Number of Tested Statement</t>
    <phoneticPr fontId="3" type="noConversion"/>
  </si>
  <si>
    <t>Branch
Coverage</t>
    <phoneticPr fontId="3" type="noConversion"/>
  </si>
  <si>
    <t>Number of Tested Branch</t>
    <phoneticPr fontId="3" type="noConversion"/>
  </si>
  <si>
    <t>Number of Total Branch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</si>
</sst>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;@"/>
    <numFmt numFmtId="178" formatCode="yyyy/mm/dd;@"/>
  </numFmts>
  <fonts count="43" x14ac:knownFonts="1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돋움"/>
      <family val="3"/>
      <charset val="129"/>
    </font>
    <font>
      <sz val="8"/>
      <name val="Arial"/>
      <family val="2"/>
    </font>
    <font>
      <b/>
      <sz val="14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0" tint="-0.499984740745262"/>
      <name val="Segoe UI"/>
      <family val="2"/>
    </font>
    <font>
      <b/>
      <sz val="16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b/>
      <sz val="11"/>
      <color rgb="FF00B050"/>
      <name val="Segoe UI"/>
      <family val="2"/>
    </font>
    <font>
      <b/>
      <sz val="11"/>
      <color rgb="FFFF0000"/>
      <name val="Segoe UI"/>
      <family val="2"/>
    </font>
    <font>
      <sz val="12"/>
      <name val="Segoe UI"/>
      <family val="2"/>
    </font>
    <font>
      <b/>
      <sz val="10"/>
      <color indexed="8"/>
      <name val="Segoe UI"/>
      <family val="2"/>
    </font>
    <font>
      <sz val="11"/>
      <color theme="1"/>
      <name val="Segoe UI"/>
      <family val="2"/>
    </font>
    <font>
      <b/>
      <sz val="12"/>
      <name val="Segoe UI"/>
      <family val="2"/>
    </font>
    <font>
      <b/>
      <sz val="12"/>
      <color rgb="FF0070C0"/>
      <name val="Segoe UI"/>
      <family val="2"/>
    </font>
    <font>
      <b/>
      <sz val="11"/>
      <color theme="1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0"/>
      <color theme="0" tint="-0.499984740745262"/>
      <name val="Segoe UI"/>
      <family val="2"/>
    </font>
    <font>
      <b/>
      <sz val="18"/>
      <color theme="1"/>
      <name val="Segoe UI"/>
      <family val="2"/>
    </font>
    <font>
      <sz val="18"/>
      <color theme="1"/>
      <name val="Segoe UI"/>
      <family val="2"/>
    </font>
    <font>
      <b/>
      <sz val="14"/>
      <color theme="1"/>
      <name val="Segoe UI"/>
      <family val="2"/>
    </font>
    <font>
      <sz val="10"/>
      <name val="Segoe UI"/>
      <family val="2"/>
    </font>
    <font>
      <b/>
      <sz val="11"/>
      <color theme="1" tint="0.499984740745262"/>
      <name val="Segoe UI"/>
      <family val="2"/>
    </font>
    <font>
      <b/>
      <sz val="11"/>
      <color rgb="FF0033CC"/>
      <name val="Segoe UI"/>
      <family val="2"/>
    </font>
    <font>
      <sz val="10"/>
      <color theme="1"/>
      <name val="Segoe UI"/>
      <family val="2"/>
    </font>
    <font>
      <b/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4" fillId="0" borderId="0">
      <alignment vertical="center"/>
    </xf>
    <xf numFmtId="0" fontId="6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1" fillId="0" borderId="0"/>
    <xf numFmtId="0" fontId="11" fillId="0" borderId="0">
      <alignment vertical="top"/>
      <protection locked="0"/>
    </xf>
    <xf numFmtId="0" fontId="6" fillId="0" borderId="0">
      <alignment vertical="center"/>
    </xf>
    <xf numFmtId="0" fontId="12" fillId="6" borderId="0">
      <alignment vertical="center"/>
    </xf>
  </cellStyleXfs>
  <cellXfs count="118">
    <xf numFmtId="0" fontId="0" fillId="0" borderId="0" xfId="0">
      <alignment vertical="center"/>
    </xf>
    <xf numFmtId="0" fontId="19" fillId="0" borderId="0" xfId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4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/>
    </xf>
    <xf numFmtId="0" fontId="22" fillId="0" borderId="1" xfId="1" applyFont="1" applyBorder="1" applyAlignment="1" applyProtection="1">
      <alignment horizontal="center" vertical="center" wrapText="1"/>
      <protection locked="0"/>
    </xf>
    <xf numFmtId="0" fontId="23" fillId="3" borderId="1" xfId="0" applyFont="1" applyFill="1" applyBorder="1" applyAlignment="1" applyProtection="1">
      <alignment horizontal="center" vertical="center" wrapText="1"/>
    </xf>
    <xf numFmtId="0" fontId="24" fillId="3" borderId="1" xfId="0" applyFont="1" applyFill="1" applyBorder="1" applyAlignment="1" applyProtection="1">
      <alignment horizontal="center" vertical="center" wrapText="1"/>
    </xf>
    <xf numFmtId="0" fontId="25" fillId="2" borderId="0" xfId="2" applyFont="1" applyFill="1" applyAlignment="1" applyProtection="1">
      <alignment wrapText="1"/>
      <protection locked="0"/>
    </xf>
    <xf numFmtId="0" fontId="25" fillId="3" borderId="0" xfId="2" applyFont="1" applyFill="1" applyAlignment="1" applyProtection="1">
      <alignment wrapText="1"/>
      <protection locked="0"/>
    </xf>
    <xf numFmtId="0" fontId="28" fillId="5" borderId="1" xfId="0" applyFont="1" applyFill="1" applyBorder="1" applyAlignment="1" applyProtection="1">
      <alignment horizontal="center" vertical="center" wrapText="1"/>
      <protection locked="0"/>
    </xf>
    <xf numFmtId="0" fontId="29" fillId="3" borderId="1" xfId="0" applyFont="1" applyFill="1" applyBorder="1" applyAlignment="1" applyProtection="1">
      <alignment horizontal="center" vertical="center" wrapText="1"/>
    </xf>
    <xf numFmtId="0" fontId="26" fillId="4" borderId="1" xfId="3" applyFont="1" applyFill="1" applyBorder="1" applyAlignment="1">
      <alignment horizontal="center" vertical="center"/>
    </xf>
    <xf numFmtId="0" fontId="27" fillId="4" borderId="1" xfId="5" applyFont="1" applyFill="1" applyBorder="1" applyAlignment="1">
      <alignment horizontal="center"/>
    </xf>
    <xf numFmtId="10" fontId="26" fillId="4" borderId="1" xfId="3" applyNumberFormat="1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0" fontId="25" fillId="2" borderId="0" xfId="2" applyFont="1" applyFill="1" applyAlignment="1" applyProtection="1">
      <alignment horizontal="center" vertical="center" wrapText="1"/>
      <protection locked="0"/>
    </xf>
    <xf numFmtId="0" fontId="21" fillId="4" borderId="1" xfId="0" applyFont="1" applyFill="1" applyBorder="1" applyAlignment="1">
      <alignment horizontal="center" vertical="center" wrapText="1"/>
    </xf>
    <xf numFmtId="0" fontId="26" fillId="4" borderId="1" xfId="3" applyFont="1" applyFill="1" applyBorder="1" applyAlignment="1">
      <alignment horizontal="center" vertical="center" wrapText="1"/>
    </xf>
    <xf numFmtId="0" fontId="30" fillId="4" borderId="1" xfId="5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/>
    </xf>
    <xf numFmtId="0" fontId="25" fillId="3" borderId="0" xfId="2" applyFont="1" applyFill="1" applyAlignment="1" applyProtection="1">
      <alignment horizontal="center" vertical="center" wrapText="1"/>
      <protection locked="0"/>
    </xf>
    <xf numFmtId="0" fontId="31" fillId="2" borderId="0" xfId="2" applyFont="1" applyFill="1" applyAlignment="1" applyProtection="1">
      <alignment horizontal="left" vertical="top" wrapText="1"/>
      <protection locked="0"/>
    </xf>
    <xf numFmtId="0" fontId="31" fillId="0" borderId="1" xfId="1" applyFont="1" applyBorder="1" applyAlignment="1">
      <alignment horizontal="center" vertical="center" wrapText="1"/>
    </xf>
    <xf numFmtId="0" fontId="31" fillId="8" borderId="1" xfId="1" applyFont="1" applyFill="1" applyBorder="1" applyAlignment="1">
      <alignment vertical="center" wrapText="1"/>
    </xf>
    <xf numFmtId="0" fontId="31" fillId="8" borderId="1" xfId="1" applyFont="1" applyFill="1" applyBorder="1" applyAlignment="1">
      <alignment horizontal="center" vertical="center" wrapText="1"/>
    </xf>
    <xf numFmtId="0" fontId="31" fillId="7" borderId="1" xfId="1" applyFont="1" applyFill="1" applyBorder="1" applyAlignment="1">
      <alignment horizontal="center" vertical="center"/>
    </xf>
    <xf numFmtId="0" fontId="31" fillId="7" borderId="1" xfId="2" applyFont="1" applyFill="1" applyBorder="1" applyAlignment="1">
      <alignment horizontal="center" vertical="center"/>
    </xf>
    <xf numFmtId="0" fontId="27" fillId="0" borderId="1" xfId="0" applyFont="1" applyBorder="1" applyAlignment="1">
      <alignment horizontal="left" vertical="center" wrapText="1"/>
    </xf>
    <xf numFmtId="0" fontId="24" fillId="3" borderId="1" xfId="2" applyFont="1" applyFill="1" applyBorder="1" applyAlignment="1" applyProtection="1">
      <alignment horizontal="center" vertical="center"/>
      <protection locked="0"/>
    </xf>
    <xf numFmtId="0" fontId="27" fillId="3" borderId="1" xfId="2" quotePrefix="1" applyFont="1" applyFill="1" applyBorder="1" applyAlignment="1">
      <alignment horizontal="center" vertical="center" wrapText="1"/>
    </xf>
    <xf numFmtId="0" fontId="31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14" fontId="27" fillId="3" borderId="1" xfId="2" applyNumberFormat="1" applyFont="1" applyFill="1" applyBorder="1" applyAlignment="1">
      <alignment horizontal="center" vertical="center"/>
    </xf>
    <xf numFmtId="0" fontId="31" fillId="3" borderId="0" xfId="2" applyFont="1" applyFill="1" applyAlignment="1" applyProtection="1">
      <alignment horizontal="left" vertical="top" wrapText="1"/>
      <protection locked="0"/>
    </xf>
    <xf numFmtId="0" fontId="31" fillId="2" borderId="0" xfId="2" applyFont="1" applyFill="1" applyAlignment="1" applyProtection="1">
      <alignment vertical="top" wrapText="1"/>
      <protection locked="0"/>
    </xf>
    <xf numFmtId="0" fontId="31" fillId="2" borderId="0" xfId="2" applyFont="1" applyFill="1" applyAlignment="1" applyProtection="1">
      <alignment horizontal="center" vertical="center"/>
      <protection locked="0"/>
    </xf>
    <xf numFmtId="0" fontId="31" fillId="2" borderId="0" xfId="2" applyFont="1" applyFill="1" applyAlignment="1" applyProtection="1">
      <alignment horizontal="left" vertical="top"/>
      <protection locked="0"/>
    </xf>
    <xf numFmtId="0" fontId="31" fillId="2" borderId="0" xfId="2" applyFont="1" applyFill="1" applyAlignment="1">
      <alignment horizontal="left" vertical="top" wrapText="1"/>
    </xf>
    <xf numFmtId="0" fontId="31" fillId="5" borderId="2" xfId="2" applyFont="1" applyFill="1" applyBorder="1" applyAlignment="1" applyProtection="1">
      <alignment horizontal="center" vertical="center" wrapText="1"/>
      <protection locked="0"/>
    </xf>
    <xf numFmtId="0" fontId="31" fillId="0" borderId="1" xfId="1" applyFont="1" applyBorder="1" applyAlignment="1">
      <alignment horizontal="left" vertical="center" wrapText="1"/>
    </xf>
    <xf numFmtId="0" fontId="31" fillId="2" borderId="0" xfId="2" applyFont="1" applyFill="1" applyAlignment="1" applyProtection="1">
      <alignment wrapText="1"/>
      <protection locked="0"/>
    </xf>
    <xf numFmtId="0" fontId="31" fillId="3" borderId="0" xfId="2" applyFont="1" applyFill="1" applyAlignment="1" applyProtection="1">
      <alignment wrapText="1"/>
      <protection locked="0"/>
    </xf>
    <xf numFmtId="0" fontId="19" fillId="0" borderId="0" xfId="1" applyFont="1" applyAlignment="1" applyProtection="1">
      <alignment horizontal="left" vertical="top" wrapText="1"/>
      <protection locked="0"/>
    </xf>
    <xf numFmtId="0" fontId="27" fillId="9" borderId="0" xfId="1" applyFont="1" applyFill="1" applyAlignment="1">
      <alignment horizontal="center" vertical="center"/>
    </xf>
    <xf numFmtId="0" fontId="31" fillId="2" borderId="0" xfId="2" applyFont="1" applyFill="1" applyAlignment="1" applyProtection="1">
      <alignment horizontal="center" vertical="center" wrapText="1"/>
      <protection locked="0"/>
    </xf>
    <xf numFmtId="176" fontId="19" fillId="0" borderId="0" xfId="1" applyNumberFormat="1" applyFont="1" applyFill="1" applyAlignment="1">
      <alignment horizontal="center" vertical="center"/>
    </xf>
    <xf numFmtId="176" fontId="19" fillId="0" borderId="0" xfId="1" applyNumberFormat="1" applyFont="1" applyFill="1" applyAlignment="1" applyProtection="1">
      <alignment horizontal="left" vertical="center"/>
      <protection locked="0"/>
    </xf>
    <xf numFmtId="176" fontId="19" fillId="0" borderId="0" xfId="1" applyNumberFormat="1" applyFont="1" applyFill="1" applyBorder="1" applyAlignment="1">
      <alignment horizontal="center" vertical="center"/>
    </xf>
    <xf numFmtId="176" fontId="19" fillId="0" borderId="0" xfId="1" applyNumberFormat="1" applyFont="1" applyFill="1" applyBorder="1" applyAlignment="1">
      <alignment horizontal="left" vertical="center"/>
    </xf>
    <xf numFmtId="176" fontId="19" fillId="0" borderId="0" xfId="1" applyNumberFormat="1" applyFont="1" applyFill="1" applyAlignment="1">
      <alignment horizontal="left" vertical="center" wrapText="1"/>
    </xf>
    <xf numFmtId="176" fontId="19" fillId="0" borderId="0" xfId="1" applyNumberFormat="1" applyFont="1" applyFill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5" fillId="0" borderId="0" xfId="6" applyFont="1" applyFill="1" applyAlignment="1">
      <alignment horizontal="center" vertical="center"/>
    </xf>
    <xf numFmtId="0" fontId="31" fillId="0" borderId="0" xfId="1" applyFont="1" applyFill="1" applyAlignment="1" applyProtection="1">
      <alignment horizontal="center" vertical="center" wrapText="1"/>
      <protection locked="0"/>
    </xf>
    <xf numFmtId="0" fontId="31" fillId="0" borderId="0" xfId="1" applyFont="1" applyFill="1" applyAlignment="1" applyProtection="1">
      <alignment horizontal="left" vertical="center" wrapText="1"/>
      <protection locked="0"/>
    </xf>
    <xf numFmtId="0" fontId="31" fillId="0" borderId="0" xfId="1" applyFont="1" applyFill="1" applyAlignment="1">
      <alignment horizontal="center" vertical="center" wrapText="1"/>
    </xf>
    <xf numFmtId="0" fontId="31" fillId="0" borderId="0" xfId="1" applyFont="1" applyFill="1" applyAlignment="1" applyProtection="1">
      <alignment horizontal="center" vertical="center"/>
      <protection locked="0"/>
    </xf>
    <xf numFmtId="0" fontId="36" fillId="0" borderId="0" xfId="0" applyFont="1" applyFill="1" applyAlignment="1">
      <alignment horizontal="left" vertical="center"/>
    </xf>
    <xf numFmtId="0" fontId="37" fillId="2" borderId="0" xfId="0" applyFont="1" applyFill="1" applyAlignment="1" applyProtection="1">
      <alignment wrapText="1"/>
      <protection locked="0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24" fillId="2" borderId="1" xfId="0" applyFont="1" applyFill="1" applyBorder="1" applyAlignment="1" applyProtection="1">
      <alignment horizontal="center" vertical="center" wrapText="1"/>
    </xf>
    <xf numFmtId="0" fontId="21" fillId="2" borderId="0" xfId="0" applyFont="1" applyFill="1" applyAlignment="1" applyProtection="1">
      <alignment horizontal="center" wrapText="1"/>
      <protection locked="0"/>
    </xf>
    <xf numFmtId="0" fontId="32" fillId="2" borderId="3" xfId="0" applyFont="1" applyFill="1" applyBorder="1" applyAlignment="1" applyProtection="1">
      <alignment horizontal="center" vertical="center" wrapText="1"/>
      <protection locked="0"/>
    </xf>
    <xf numFmtId="0" fontId="32" fillId="2" borderId="3" xfId="0" applyFont="1" applyFill="1" applyBorder="1" applyAlignment="1" applyProtection="1">
      <alignment horizontal="center" wrapText="1"/>
    </xf>
    <xf numFmtId="0" fontId="38" fillId="2" borderId="1" xfId="0" applyFont="1" applyFill="1" applyBorder="1" applyAlignment="1" applyProtection="1">
      <alignment horizontal="center" vertical="center" wrapText="1"/>
      <protection locked="0"/>
    </xf>
    <xf numFmtId="0" fontId="38" fillId="2" borderId="1" xfId="0" applyFont="1" applyFill="1" applyBorder="1" applyAlignment="1" applyProtection="1">
      <alignment horizontal="center" vertical="center" wrapText="1"/>
    </xf>
    <xf numFmtId="0" fontId="32" fillId="2" borderId="4" xfId="0" applyFont="1" applyFill="1" applyBorder="1" applyAlignment="1" applyProtection="1">
      <alignment horizontal="center" vertical="center" wrapText="1"/>
      <protection locked="0"/>
    </xf>
    <xf numFmtId="0" fontId="32" fillId="2" borderId="4" xfId="0" applyFont="1" applyFill="1" applyBorder="1" applyAlignment="1" applyProtection="1">
      <alignment horizontal="center" wrapText="1"/>
    </xf>
    <xf numFmtId="0" fontId="39" fillId="2" borderId="1" xfId="0" applyFont="1" applyFill="1" applyBorder="1" applyAlignment="1" applyProtection="1">
      <alignment horizontal="center" vertical="center" wrapText="1"/>
      <protection locked="0"/>
    </xf>
    <xf numFmtId="0" fontId="39" fillId="2" borderId="1" xfId="0" applyFont="1" applyFill="1" applyBorder="1" applyAlignment="1" applyProtection="1">
      <alignment horizontal="center" vertical="center" wrapText="1"/>
    </xf>
    <xf numFmtId="0" fontId="28" fillId="5" borderId="1" xfId="0" applyFont="1" applyFill="1" applyBorder="1" applyAlignment="1" applyProtection="1">
      <alignment horizontal="center" vertical="center" wrapText="1"/>
    </xf>
    <xf numFmtId="0" fontId="32" fillId="2" borderId="5" xfId="0" applyFont="1" applyFill="1" applyBorder="1" applyAlignment="1" applyProtection="1">
      <alignment horizontal="center" vertical="center" wrapText="1"/>
      <protection locked="0"/>
    </xf>
    <xf numFmtId="0" fontId="32" fillId="2" borderId="5" xfId="0" applyFont="1" applyFill="1" applyBorder="1" applyAlignment="1" applyProtection="1">
      <alignment horizontal="center" wrapText="1"/>
    </xf>
    <xf numFmtId="0" fontId="27" fillId="0" borderId="0" xfId="0" applyFont="1" applyAlignment="1"/>
    <xf numFmtId="0" fontId="32" fillId="5" borderId="1" xfId="0" applyFont="1" applyFill="1" applyBorder="1" applyAlignment="1" applyProtection="1">
      <alignment horizontal="center" vertical="center" wrapText="1"/>
      <protection locked="0"/>
    </xf>
    <xf numFmtId="0" fontId="32" fillId="5" borderId="1" xfId="0" applyFont="1" applyFill="1" applyBorder="1" applyAlignment="1" applyProtection="1">
      <alignment horizontal="center" vertical="center" wrapText="1"/>
    </xf>
    <xf numFmtId="0" fontId="31" fillId="0" borderId="0" xfId="1" applyFont="1" applyFill="1" applyAlignment="1">
      <alignment horizontal="center" vertical="center"/>
    </xf>
    <xf numFmtId="0" fontId="31" fillId="0" borderId="0" xfId="1" applyFont="1" applyFill="1" applyAlignment="1">
      <alignment horizontal="left" vertical="center"/>
    </xf>
    <xf numFmtId="49" fontId="32" fillId="4" borderId="1" xfId="1" applyNumberFormat="1" applyFont="1" applyFill="1" applyBorder="1" applyAlignment="1">
      <alignment horizontal="center" vertical="center"/>
    </xf>
    <xf numFmtId="49" fontId="32" fillId="4" borderId="1" xfId="1" applyNumberFormat="1" applyFont="1" applyFill="1" applyBorder="1" applyAlignment="1">
      <alignment horizontal="center" vertical="center" wrapText="1"/>
    </xf>
    <xf numFmtId="0" fontId="32" fillId="4" borderId="1" xfId="1" applyFont="1" applyFill="1" applyBorder="1" applyAlignment="1">
      <alignment horizontal="center" vertical="center" wrapText="1"/>
    </xf>
    <xf numFmtId="0" fontId="32" fillId="4" borderId="1" xfId="1" applyNumberFormat="1" applyFont="1" applyFill="1" applyBorder="1" applyAlignment="1">
      <alignment horizontal="center" vertical="center"/>
    </xf>
    <xf numFmtId="14" fontId="32" fillId="4" borderId="1" xfId="1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27" fillId="0" borderId="0" xfId="1" applyFont="1" applyFill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177" fontId="27" fillId="0" borderId="1" xfId="1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49" fontId="31" fillId="0" borderId="1" xfId="1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31" fillId="0" borderId="1" xfId="1" applyFont="1" applyFill="1" applyBorder="1" applyAlignment="1" applyProtection="1">
      <alignment horizontal="center" vertical="center" wrapText="1"/>
      <protection locked="0"/>
    </xf>
    <xf numFmtId="0" fontId="31" fillId="0" borderId="1" xfId="1" quotePrefix="1" applyFont="1" applyFill="1" applyBorder="1" applyAlignment="1">
      <alignment horizontal="center" vertical="center" wrapText="1"/>
    </xf>
    <xf numFmtId="0" fontId="31" fillId="3" borderId="1" xfId="2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1" applyFont="1" applyFill="1" applyAlignment="1">
      <alignment horizontal="left" vertical="center"/>
    </xf>
    <xf numFmtId="49" fontId="27" fillId="0" borderId="0" xfId="1" applyNumberFormat="1" applyFont="1" applyFill="1" applyAlignment="1">
      <alignment horizontal="center" vertical="center"/>
    </xf>
    <xf numFmtId="49" fontId="27" fillId="0" borderId="0" xfId="1" applyNumberFormat="1" applyFont="1" applyFill="1" applyAlignment="1">
      <alignment horizontal="center" vertical="center" wrapText="1"/>
    </xf>
    <xf numFmtId="0" fontId="26" fillId="4" borderId="1" xfId="3" applyFont="1" applyFill="1" applyBorder="1" applyAlignment="1">
      <alignment horizontal="center" vertical="center"/>
    </xf>
    <xf numFmtId="0" fontId="27" fillId="4" borderId="1" xfId="5" applyFont="1" applyFill="1" applyBorder="1" applyAlignment="1">
      <alignment horizontal="center"/>
    </xf>
    <xf numFmtId="10" fontId="26" fillId="4" borderId="1" xfId="3" applyNumberFormat="1" applyFont="1" applyFill="1" applyBorder="1" applyAlignment="1">
      <alignment horizontal="center" vertical="center"/>
    </xf>
    <xf numFmtId="0" fontId="34" fillId="4" borderId="1" xfId="6" applyFont="1" applyFill="1" applyBorder="1" applyAlignment="1">
      <alignment horizontal="center" vertical="center" wrapText="1"/>
    </xf>
    <xf numFmtId="0" fontId="34" fillId="0" borderId="1" xfId="6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41" fillId="11" borderId="0" xfId="0" applyFont="1" applyFill="1">
      <alignment vertical="center"/>
    </xf>
    <xf numFmtId="0" fontId="0" fillId="12" borderId="1" xfId="0" applyFill="1" applyBorder="1">
      <alignment vertical="center"/>
    </xf>
    <xf numFmtId="0" fontId="0" fillId="13" borderId="6" xfId="0" applyFill="1" applyBorder="1">
      <alignment vertical="center"/>
    </xf>
    <xf numFmtId="0" fontId="42" fillId="12" borderId="1" xfId="0" applyFont="1" applyFill="1" applyBorder="1">
      <alignment vertical="center"/>
    </xf>
    <xf numFmtId="178" fontId="0" fillId="13" borderId="6" xfId="0" applyNumberFormat="1" applyFill="1" applyBorder="1" applyAlignment="1">
      <alignment horizontal="left" vertical="center"/>
    </xf>
    <xf numFmtId="0" fontId="41" fillId="11" borderId="0" xfId="0" applyFont="1" applyFill="1" applyAlignment="1">
      <alignment horizontal="left" vertical="center"/>
    </xf>
    <xf numFmtId="0" fontId="0" fillId="14" borderId="0" xfId="0" applyFill="1">
      <alignment vertical="center"/>
    </xf>
    <xf numFmtId="0" fontId="0" fillId="13" borderId="0" xfId="0" applyFill="1">
      <alignment vertical="center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Q17"/>
  <sheetViews>
    <sheetView showGridLines="0" tabSelected="1" zoomScale="55" zoomScaleNormal="55" workbookViewId="0">
      <selection activeCell="B12" sqref="B12"/>
    </sheetView>
  </sheetViews>
  <sheetFormatPr defaultColWidth="9.109375" defaultRowHeight="16.350000000000001" x14ac:dyDescent="0.65"/>
  <cols>
    <col min="1" max="1" width="7.609375" style="24" customWidth="1"/>
    <col min="2" max="2" width="18.21875" style="24" customWidth="1"/>
    <col min="3" max="3" width="20.109375" style="24" customWidth="1"/>
    <col min="4" max="4" width="14.88671875" style="24" customWidth="1"/>
    <col min="5" max="5" width="12.109375" style="36" customWidth="1"/>
    <col min="6" max="6" width="25.609375" style="37" customWidth="1"/>
    <col min="7" max="7" width="25.609375" style="24" customWidth="1"/>
    <col min="8" max="8" width="24" style="47" customWidth="1"/>
    <col min="9" max="9" width="20.5" style="24" customWidth="1"/>
    <col min="10" max="11" width="21.21875" style="24" bestFit="1" customWidth="1"/>
    <col min="12" max="12" width="29.71875" style="24" customWidth="1"/>
    <col min="13" max="13" width="63.38671875" style="24" bestFit="1" customWidth="1"/>
    <col min="14" max="14" width="45.5" style="40" customWidth="1"/>
    <col min="15" max="15" width="43.38671875" style="24" customWidth="1"/>
    <col min="16" max="22" width="10.609375" style="24" customWidth="1"/>
    <col min="23" max="23" width="14.609375" style="24" customWidth="1"/>
    <col min="24" max="24" width="24.609375" style="24" bestFit="1" customWidth="1"/>
    <col min="25" max="621" width="9.109375" style="24" customWidth="1"/>
    <col min="622" max="688" width="9.109375" style="36" customWidth="1"/>
    <col min="689" max="689" width="9.109375" style="24" customWidth="1"/>
    <col min="690" max="722" width="9.109375" style="36" customWidth="1"/>
    <col min="723" max="727" width="9.109375" style="24" customWidth="1"/>
    <col min="728" max="728" width="9.5" style="36" customWidth="1"/>
    <col min="729" max="729" width="48.109375" style="36" customWidth="1"/>
    <col min="730" max="731" width="9.109375" style="36" customWidth="1"/>
    <col min="732" max="756" width="9.109375" style="36" hidden="1" customWidth="1"/>
    <col min="757" max="766" width="9.109375" style="36" customWidth="1"/>
    <col min="767" max="791" width="9.109375" style="36" hidden="1" customWidth="1"/>
    <col min="792" max="793" width="9.109375" style="36" customWidth="1"/>
    <col min="794" max="796" width="9.109375" style="24" customWidth="1"/>
    <col min="797" max="797" width="9.109375" style="36" customWidth="1"/>
    <col min="798" max="799" width="9.109375" style="24" customWidth="1"/>
    <col min="800" max="16384" width="9.109375" style="24"/>
  </cols>
  <sheetData>
    <row r="1" spans="1:797" s="1" customFormat="1" ht="15" x14ac:dyDescent="0.65">
      <c r="F1" s="2"/>
      <c r="M1" s="3"/>
    </row>
    <row r="2" spans="1:797" s="1" customFormat="1" ht="23.35" x14ac:dyDescent="0.65">
      <c r="B2" s="4" t="s">
        <v>63</v>
      </c>
      <c r="C2" s="5"/>
      <c r="F2" s="2" t="s">
        <v>59</v>
      </c>
      <c r="G2" s="1" t="s">
        <v>35</v>
      </c>
      <c r="M2" s="3"/>
      <c r="N2" s="1" t="s">
        <v>36</v>
      </c>
    </row>
    <row r="3" spans="1:797" s="1" customFormat="1" x14ac:dyDescent="0.65">
      <c r="B3" s="6" t="s">
        <v>38</v>
      </c>
      <c r="C3" s="7">
        <f>COUNTIF(N12:N13,"OK")</f>
        <v>0</v>
      </c>
      <c r="F3" s="2" t="s">
        <v>60</v>
      </c>
      <c r="G3" s="1" t="s">
        <v>61</v>
      </c>
      <c r="M3" s="3"/>
      <c r="N3" s="1" t="s">
        <v>38</v>
      </c>
    </row>
    <row r="4" spans="1:797" s="1" customFormat="1" x14ac:dyDescent="0.65">
      <c r="B4" s="6" t="s">
        <v>39</v>
      </c>
      <c r="C4" s="8">
        <f>COUNTIF(N12:N13,"NOK")</f>
        <v>0</v>
      </c>
      <c r="F4" s="2"/>
      <c r="G4" s="1" t="s">
        <v>33</v>
      </c>
      <c r="M4" s="3"/>
      <c r="N4" s="1" t="s">
        <v>39</v>
      </c>
    </row>
    <row r="5" spans="1:797" s="1" customFormat="1" x14ac:dyDescent="0.65">
      <c r="B5" s="6" t="s">
        <v>40</v>
      </c>
      <c r="C5" s="8">
        <f>COUNTIF(N12:N13,"TestCase_NOK")</f>
        <v>0</v>
      </c>
      <c r="F5" s="2"/>
      <c r="G5" s="1" t="s">
        <v>34</v>
      </c>
      <c r="M5" s="3"/>
      <c r="N5" s="1" t="s">
        <v>40</v>
      </c>
    </row>
    <row r="6" spans="1:797" s="1" customFormat="1" x14ac:dyDescent="0.65">
      <c r="B6" s="6" t="s">
        <v>41</v>
      </c>
      <c r="C6" s="8">
        <f>COUNTIF(N12:N13,"NT")</f>
        <v>0</v>
      </c>
      <c r="F6" s="2"/>
      <c r="M6" s="3"/>
      <c r="N6" s="1" t="s">
        <v>41</v>
      </c>
    </row>
    <row r="7" spans="1:797" s="1" customFormat="1" x14ac:dyDescent="0.65">
      <c r="B7" s="6" t="s">
        <v>42</v>
      </c>
      <c r="C7" s="8">
        <f>COUNTIF(N12:N13,"NA")</f>
        <v>0</v>
      </c>
      <c r="F7" s="2"/>
      <c r="M7" s="3"/>
      <c r="N7" s="1" t="s">
        <v>42</v>
      </c>
    </row>
    <row r="8" spans="1:797" s="9" customFormat="1" ht="16.5" customHeight="1" x14ac:dyDescent="0.65">
      <c r="B8" s="6" t="s">
        <v>36</v>
      </c>
      <c r="C8" s="8">
        <f>COUNTIF(N12:N13,"Todo")</f>
        <v>0</v>
      </c>
      <c r="Q8" s="104" t="s">
        <v>2</v>
      </c>
      <c r="R8" s="105"/>
      <c r="S8" s="105"/>
      <c r="T8" s="106" t="s">
        <v>3</v>
      </c>
      <c r="U8" s="105"/>
      <c r="V8" s="105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Q8" s="10"/>
    </row>
    <row r="9" spans="1:797" s="9" customFormat="1" ht="16.5" customHeight="1" x14ac:dyDescent="0.65">
      <c r="B9" s="11" t="s">
        <v>64</v>
      </c>
      <c r="C9" s="12">
        <f>SUM(C3:C8)</f>
        <v>0</v>
      </c>
      <c r="D9" s="1"/>
      <c r="Q9" s="13"/>
      <c r="R9" s="14"/>
      <c r="S9" s="14"/>
      <c r="T9" s="15"/>
      <c r="U9" s="14"/>
      <c r="V9" s="14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Q9" s="10"/>
    </row>
    <row r="10" spans="1:797" s="9" customFormat="1" ht="45" x14ac:dyDescent="0.65">
      <c r="P10" s="16" t="s">
        <v>4</v>
      </c>
      <c r="Q10" s="17" t="s">
        <v>5</v>
      </c>
      <c r="R10" s="16" t="s">
        <v>111</v>
      </c>
      <c r="S10" s="16" t="s">
        <v>6</v>
      </c>
      <c r="T10" s="17" t="s">
        <v>112</v>
      </c>
      <c r="U10" s="16" t="s">
        <v>113</v>
      </c>
      <c r="V10" s="16" t="s">
        <v>114</v>
      </c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Q10" s="10"/>
    </row>
    <row r="11" spans="1:797" s="18" customFormat="1" ht="30" x14ac:dyDescent="0.65">
      <c r="B11" s="5" t="s">
        <v>45</v>
      </c>
      <c r="C11" s="5" t="s">
        <v>47</v>
      </c>
      <c r="D11" s="5" t="s">
        <v>46</v>
      </c>
      <c r="E11" s="5" t="s">
        <v>0</v>
      </c>
      <c r="F11" s="5" t="s">
        <v>50</v>
      </c>
      <c r="G11" s="19" t="s">
        <v>51</v>
      </c>
      <c r="H11" s="5" t="s">
        <v>48</v>
      </c>
      <c r="I11" s="5" t="s">
        <v>49</v>
      </c>
      <c r="J11" s="5" t="s">
        <v>53</v>
      </c>
      <c r="K11" s="20" t="s">
        <v>1</v>
      </c>
      <c r="L11" s="20" t="s">
        <v>58</v>
      </c>
      <c r="M11" s="5" t="s">
        <v>52</v>
      </c>
      <c r="N11" s="21" t="s">
        <v>54</v>
      </c>
      <c r="O11" s="21" t="s">
        <v>55</v>
      </c>
      <c r="P11" s="22">
        <f>SUM(P12:P13)</f>
        <v>0</v>
      </c>
      <c r="Q11" s="17" t="str">
        <f>IFERROR(R11/S11,"N/A")</f>
        <v>N/A</v>
      </c>
      <c r="R11" s="22">
        <f>SUM(R12:R13)</f>
        <v>0</v>
      </c>
      <c r="S11" s="22">
        <f>SUM(S12:S13)</f>
        <v>0</v>
      </c>
      <c r="T11" s="17" t="str">
        <f>IFERROR(U11/V11,"N/A")</f>
        <v>N/A</v>
      </c>
      <c r="U11" s="22">
        <f>SUM(U12:U13)</f>
        <v>0</v>
      </c>
      <c r="V11" s="22">
        <f>SUM(V12:V13)</f>
        <v>0</v>
      </c>
      <c r="W11" s="21" t="s">
        <v>56</v>
      </c>
      <c r="X11" s="21" t="s">
        <v>57</v>
      </c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Q11" s="23"/>
    </row>
    <row r="12" spans="1:797" x14ac:dyDescent="0.65">
      <c r="B12" s="27"/>
      <c r="C12" s="25"/>
      <c r="D12" s="25"/>
      <c r="E12" s="25"/>
      <c r="F12" s="26"/>
      <c r="G12" s="27"/>
      <c r="H12" s="28" t="str">
        <f>B12&amp;"] Goal : "&amp;F12&amp;" among "&amp;G12&amp;" of SWDDS"</f>
        <v>] Goal :  among  of SWDDS</v>
      </c>
      <c r="I12" s="29" t="str">
        <f>B12&amp;".xls"</f>
        <v>.xls</v>
      </c>
      <c r="J12" s="29" t="str">
        <f>B12&amp;".xls"</f>
        <v>.xls</v>
      </c>
      <c r="K12" s="29" t="str">
        <f>B12&amp;".xls"</f>
        <v>.xls</v>
      </c>
      <c r="L12" s="25"/>
      <c r="M12" s="30"/>
      <c r="N12" s="31"/>
      <c r="O12" s="32"/>
      <c r="P12" s="33"/>
      <c r="Q12" s="34"/>
      <c r="R12" s="33"/>
      <c r="S12" s="33"/>
      <c r="T12" s="34"/>
      <c r="U12" s="33"/>
      <c r="V12" s="33"/>
      <c r="W12" s="25"/>
      <c r="X12" s="35"/>
    </row>
    <row r="13" spans="1:797" x14ac:dyDescent="0.65">
      <c r="B13" s="27"/>
      <c r="C13" s="25"/>
      <c r="D13" s="25"/>
      <c r="E13" s="25"/>
      <c r="F13" s="26"/>
      <c r="G13" s="27"/>
      <c r="H13" s="28" t="str">
        <f>B13&amp;"] Goal : "&amp;F13&amp;" among "&amp;G13&amp;" of SWDDS"</f>
        <v>] Goal :  among  of SWDDS</v>
      </c>
      <c r="I13" s="29" t="str">
        <f>B13&amp;".xls"</f>
        <v>.xls</v>
      </c>
      <c r="J13" s="29" t="str">
        <f>B13&amp;".xls"</f>
        <v>.xls</v>
      </c>
      <c r="K13" s="29" t="str">
        <f>B13&amp;".xls"</f>
        <v>.xls</v>
      </c>
      <c r="L13" s="25"/>
      <c r="M13" s="30"/>
      <c r="N13" s="31"/>
      <c r="O13" s="32"/>
      <c r="P13" s="33"/>
      <c r="Q13" s="34"/>
      <c r="R13" s="33"/>
      <c r="S13" s="33"/>
      <c r="T13" s="34"/>
      <c r="U13" s="33"/>
      <c r="V13" s="33"/>
      <c r="W13" s="25"/>
      <c r="X13" s="35"/>
    </row>
    <row r="14" spans="1:797" x14ac:dyDescent="0.65">
      <c r="H14" s="38"/>
      <c r="I14" s="39"/>
      <c r="J14" s="39"/>
      <c r="K14" s="39"/>
    </row>
    <row r="15" spans="1:797" s="43" customFormat="1" ht="147" x14ac:dyDescent="0.65">
      <c r="A15" s="41" t="s">
        <v>75</v>
      </c>
      <c r="B15" s="27" t="s">
        <v>9</v>
      </c>
      <c r="C15" s="25" t="s">
        <v>11</v>
      </c>
      <c r="D15" s="25" t="s">
        <v>10</v>
      </c>
      <c r="E15" s="25" t="s">
        <v>7</v>
      </c>
      <c r="F15" s="27" t="s">
        <v>43</v>
      </c>
      <c r="G15" s="27" t="s">
        <v>35</v>
      </c>
      <c r="H15" s="28" t="str">
        <f>B15&amp;"] Goal : "&amp;F15&amp;" among "&amp;G15&amp;" of SWDDS"</f>
        <v>SWUTS-F.1.1.1.2_1] Goal : Requirement Based Test among Equivalence testing of SWDDS</v>
      </c>
      <c r="I15" s="29" t="str">
        <f>B15&amp;".xls"</f>
        <v>SWUTS-F.1.1.1.2_1.xls</v>
      </c>
      <c r="J15" s="29" t="str">
        <f>B15&amp;".xls"</f>
        <v>SWUTS-F.1.1.1.2_1.xls</v>
      </c>
      <c r="K15" s="29" t="str">
        <f>B15&amp;".xls"</f>
        <v>SWUTS-F.1.1.1.2_1.xls</v>
      </c>
      <c r="L15" s="42" t="s">
        <v>62</v>
      </c>
      <c r="M15" s="30" t="s">
        <v>44</v>
      </c>
      <c r="N15" s="31" t="s">
        <v>37</v>
      </c>
      <c r="O15" s="32" t="s">
        <v>76</v>
      </c>
      <c r="P15" s="33">
        <v>2</v>
      </c>
      <c r="Q15" s="34">
        <v>1</v>
      </c>
      <c r="R15" s="33">
        <v>7</v>
      </c>
      <c r="S15" s="33">
        <v>7</v>
      </c>
      <c r="T15" s="34">
        <v>1</v>
      </c>
      <c r="U15" s="33">
        <v>2</v>
      </c>
      <c r="V15" s="33">
        <v>2</v>
      </c>
      <c r="W15" s="25" t="s">
        <v>8</v>
      </c>
      <c r="X15" s="35">
        <v>44400</v>
      </c>
      <c r="WX15" s="44"/>
      <c r="WY15" s="44"/>
      <c r="WZ15" s="44"/>
      <c r="XA15" s="44"/>
      <c r="XB15" s="44"/>
      <c r="XC15" s="44"/>
      <c r="XD15" s="44"/>
      <c r="XE15" s="44"/>
      <c r="XF15" s="44"/>
      <c r="XG15" s="44"/>
      <c r="XH15" s="44"/>
      <c r="XI15" s="44"/>
      <c r="XJ15" s="44"/>
      <c r="XK15" s="44"/>
      <c r="XL15" s="44"/>
      <c r="XM15" s="44"/>
      <c r="XN15" s="44"/>
      <c r="XO15" s="44"/>
      <c r="XP15" s="44"/>
      <c r="XQ15" s="44"/>
      <c r="XR15" s="44"/>
      <c r="XS15" s="44"/>
      <c r="XT15" s="44"/>
      <c r="XU15" s="44"/>
      <c r="XV15" s="44"/>
      <c r="XW15" s="44"/>
      <c r="XX15" s="44"/>
      <c r="XY15" s="44"/>
      <c r="XZ15" s="44"/>
      <c r="YA15" s="44"/>
      <c r="YB15" s="44"/>
      <c r="YC15" s="44"/>
      <c r="YD15" s="44"/>
      <c r="YE15" s="44"/>
      <c r="YF15" s="44"/>
      <c r="YG15" s="44"/>
      <c r="YH15" s="44"/>
      <c r="YI15" s="44"/>
      <c r="YJ15" s="44"/>
      <c r="YK15" s="44"/>
      <c r="YL15" s="44"/>
      <c r="YM15" s="44"/>
      <c r="YN15" s="44"/>
      <c r="YO15" s="44"/>
      <c r="YP15" s="44"/>
      <c r="YQ15" s="44"/>
      <c r="YR15" s="44"/>
      <c r="YS15" s="44"/>
      <c r="YT15" s="44"/>
      <c r="YU15" s="44"/>
      <c r="YV15" s="44"/>
      <c r="YW15" s="44"/>
      <c r="YX15" s="44"/>
      <c r="YY15" s="44"/>
      <c r="YZ15" s="44"/>
      <c r="ZA15" s="44"/>
      <c r="ZB15" s="44"/>
      <c r="ZC15" s="44"/>
      <c r="ZD15" s="44"/>
      <c r="ZE15" s="44"/>
      <c r="ZF15" s="44"/>
      <c r="ZG15" s="44"/>
      <c r="ZH15" s="44"/>
      <c r="ZI15" s="44"/>
      <c r="ZJ15" s="44"/>
      <c r="ZK15" s="44"/>
      <c r="ZL15" s="44"/>
      <c r="ZN15" s="44"/>
      <c r="ZO15" s="44"/>
      <c r="ZP15" s="44"/>
      <c r="ZQ15" s="44"/>
      <c r="ZR15" s="44"/>
      <c r="ZS15" s="44"/>
      <c r="ZT15" s="44"/>
      <c r="ZU15" s="44"/>
      <c r="ZV15" s="44"/>
      <c r="ZW15" s="44"/>
      <c r="ZX15" s="44"/>
      <c r="ZY15" s="44"/>
      <c r="ZZ15" s="44"/>
      <c r="AAA15" s="44"/>
      <c r="AAB15" s="44"/>
      <c r="AAC15" s="44"/>
      <c r="AAD15" s="44"/>
      <c r="AAE15" s="44"/>
      <c r="AAF15" s="44"/>
      <c r="AAG15" s="44"/>
      <c r="AAH15" s="44"/>
      <c r="AAI15" s="44"/>
      <c r="AAJ15" s="44"/>
      <c r="AAK15" s="44"/>
      <c r="AAL15" s="44"/>
      <c r="AAM15" s="44"/>
      <c r="AAN15" s="44"/>
      <c r="AAO15" s="44"/>
      <c r="AAP15" s="44"/>
      <c r="AAQ15" s="44"/>
      <c r="AAR15" s="44"/>
      <c r="AAS15" s="44"/>
      <c r="AAT15" s="44"/>
      <c r="AAZ15" s="44"/>
      <c r="ABA15" s="44"/>
      <c r="ABB15" s="44"/>
      <c r="ABC15" s="44"/>
      <c r="ABD15" s="44"/>
      <c r="ABE15" s="44"/>
      <c r="ABF15" s="44"/>
      <c r="ABG15" s="44"/>
      <c r="ABH15" s="44"/>
      <c r="ABI15" s="44"/>
      <c r="ABJ15" s="44"/>
      <c r="ABK15" s="44"/>
      <c r="ABL15" s="44"/>
      <c r="ABM15" s="44"/>
      <c r="ABN15" s="44"/>
      <c r="ABO15" s="44"/>
      <c r="ABP15" s="44"/>
      <c r="ABQ15" s="44"/>
      <c r="ABR15" s="44"/>
      <c r="ABS15" s="44"/>
      <c r="ABT15" s="44"/>
      <c r="ABU15" s="44"/>
      <c r="ABV15" s="44"/>
      <c r="ABW15" s="44"/>
      <c r="ABX15" s="44"/>
      <c r="ABY15" s="44"/>
      <c r="ABZ15" s="44"/>
      <c r="ACA15" s="44"/>
      <c r="ACB15" s="44"/>
      <c r="ACC15" s="44"/>
      <c r="ACD15" s="44"/>
      <c r="ACE15" s="44"/>
      <c r="ACF15" s="44"/>
      <c r="ACG15" s="44"/>
      <c r="ACH15" s="44"/>
      <c r="ACI15" s="44"/>
      <c r="ACJ15" s="44"/>
      <c r="ACK15" s="44"/>
      <c r="ACL15" s="44"/>
      <c r="ACM15" s="44"/>
      <c r="ACN15" s="44"/>
      <c r="ACO15" s="44"/>
      <c r="ACP15" s="44"/>
      <c r="ACQ15" s="44"/>
      <c r="ACR15" s="44"/>
      <c r="ACS15" s="44"/>
      <c r="ACT15" s="44"/>
      <c r="ACU15" s="44"/>
      <c r="ACV15" s="44"/>
      <c r="ACW15" s="44"/>
      <c r="ACX15" s="44"/>
      <c r="ACY15" s="44"/>
      <c r="ACZ15" s="44"/>
      <c r="ADA15" s="44"/>
      <c r="ADB15" s="44"/>
      <c r="ADC15" s="44"/>
      <c r="ADD15" s="44"/>
      <c r="ADE15" s="44"/>
      <c r="ADF15" s="44"/>
      <c r="ADG15" s="44"/>
      <c r="ADH15" s="44"/>
      <c r="ADI15" s="44"/>
      <c r="ADJ15" s="44"/>
      <c r="ADK15" s="44"/>
      <c r="ADL15" s="44"/>
      <c r="ADM15" s="44"/>
      <c r="ADQ15" s="44"/>
    </row>
    <row r="17" spans="8:24" ht="409.6" x14ac:dyDescent="0.65">
      <c r="H17" s="45" t="s">
        <v>77</v>
      </c>
      <c r="L17" s="45" t="s">
        <v>78</v>
      </c>
      <c r="M17" s="45" t="s">
        <v>79</v>
      </c>
      <c r="N17" s="45" t="s">
        <v>80</v>
      </c>
      <c r="W17" s="46" t="s">
        <v>81</v>
      </c>
      <c r="X17" s="46" t="s">
        <v>81</v>
      </c>
    </row>
  </sheetData>
  <sortState xmlns:xlrd2="http://schemas.microsoft.com/office/spreadsheetml/2017/richdata2" ref="B6:AA658">
    <sortCondition ref="B6"/>
  </sortState>
  <mergeCells count="2">
    <mergeCell ref="Q8:S8"/>
    <mergeCell ref="T8:V8"/>
  </mergeCells>
  <phoneticPr fontId="3" type="noConversion"/>
  <conditionalFormatting sqref="O15">
    <cfRule type="cellIs" dxfId="33" priority="1465" stopIfTrue="1" operator="equal">
      <formula>"Pass"</formula>
    </cfRule>
    <cfRule type="cellIs" dxfId="32" priority="1466" stopIfTrue="1" operator="equal">
      <formula>"Fail"</formula>
    </cfRule>
    <cfRule type="cellIs" dxfId="31" priority="1467" stopIfTrue="1" operator="equal">
      <formula>"NA"</formula>
    </cfRule>
  </conditionalFormatting>
  <conditionalFormatting sqref="O12">
    <cfRule type="cellIs" dxfId="30" priority="49" stopIfTrue="1" operator="equal">
      <formula>"Pass"</formula>
    </cfRule>
    <cfRule type="cellIs" dxfId="29" priority="50" stopIfTrue="1" operator="equal">
      <formula>"Fail"</formula>
    </cfRule>
    <cfRule type="cellIs" dxfId="28" priority="51" stopIfTrue="1" operator="equal">
      <formula>"NA"</formula>
    </cfRule>
  </conditionalFormatting>
  <conditionalFormatting sqref="O13">
    <cfRule type="cellIs" dxfId="27" priority="40" stopIfTrue="1" operator="equal">
      <formula>"Pass"</formula>
    </cfRule>
    <cfRule type="cellIs" dxfId="26" priority="41" stopIfTrue="1" operator="equal">
      <formula>"Fail"</formula>
    </cfRule>
    <cfRule type="cellIs" dxfId="25" priority="42" stopIfTrue="1" operator="equal">
      <formula>"NA"</formula>
    </cfRule>
  </conditionalFormatting>
  <conditionalFormatting sqref="N12">
    <cfRule type="cellIs" dxfId="24" priority="52" operator="equal">
      <formula>"NA"</formula>
    </cfRule>
    <cfRule type="cellIs" dxfId="23" priority="53" operator="equal">
      <formula>"Fail"</formula>
    </cfRule>
    <cfRule type="cellIs" dxfId="22" priority="54" operator="equal">
      <formula>"Pass"</formula>
    </cfRule>
  </conditionalFormatting>
  <conditionalFormatting sqref="N13">
    <cfRule type="cellIs" dxfId="21" priority="25" operator="equal">
      <formula>"NA"</formula>
    </cfRule>
    <cfRule type="cellIs" dxfId="20" priority="26" operator="equal">
      <formula>"Fail"</formula>
    </cfRule>
    <cfRule type="cellIs" dxfId="19" priority="27" operator="equal">
      <formula>"Pass"</formula>
    </cfRule>
  </conditionalFormatting>
  <conditionalFormatting sqref="N15">
    <cfRule type="cellIs" dxfId="18" priority="6" operator="equal">
      <formula>"NA"</formula>
    </cfRule>
    <cfRule type="cellIs" dxfId="17" priority="7" operator="equal">
      <formula>"Fail"</formula>
    </cfRule>
    <cfRule type="cellIs" dxfId="16" priority="8" operator="equal">
      <formula>"Pass"</formula>
    </cfRule>
  </conditionalFormatting>
  <conditionalFormatting sqref="N12:N13">
    <cfRule type="cellIs" dxfId="15" priority="17" operator="equal">
      <formula>$N$7</formula>
    </cfRule>
    <cfRule type="cellIs" dxfId="14" priority="18" operator="equal">
      <formula>$N$6</formula>
    </cfRule>
    <cfRule type="cellIs" dxfId="13" priority="19" operator="equal">
      <formula>$N$5</formula>
    </cfRule>
    <cfRule type="cellIs" dxfId="12" priority="20" operator="equal">
      <formula>$N$4</formula>
    </cfRule>
    <cfRule type="cellIs" dxfId="11" priority="21" operator="equal">
      <formula>"OK"</formula>
    </cfRule>
  </conditionalFormatting>
  <conditionalFormatting sqref="N15">
    <cfRule type="cellIs" dxfId="10" priority="1" operator="equal">
      <formula>$N$7</formula>
    </cfRule>
    <cfRule type="cellIs" dxfId="9" priority="2" operator="equal">
      <formula>$N$6</formula>
    </cfRule>
    <cfRule type="cellIs" dxfId="8" priority="3" operator="equal">
      <formula>$N$5</formula>
    </cfRule>
    <cfRule type="cellIs" dxfId="7" priority="4" operator="equal">
      <formula>$N$4</formula>
    </cfRule>
    <cfRule type="cellIs" dxfId="6" priority="5" operator="equal">
      <formula>"OK"</formula>
    </cfRule>
  </conditionalFormatting>
  <dataValidations count="4">
    <dataValidation type="list" showInputMessage="1" showErrorMessage="1" sqref="N12:N13 N15" xr:uid="{00000000-0002-0000-0000-000000000000}">
      <formula1>$N$2:$N$7</formula1>
    </dataValidation>
    <dataValidation type="list" allowBlank="1" showInputMessage="1" showErrorMessage="1" sqref="F15:G15 F13:G13" xr:uid="{00000000-0002-0000-0000-000001000000}">
      <formula1>#REF!</formula1>
    </dataValidation>
    <dataValidation type="list" allowBlank="1" showInputMessage="1" showErrorMessage="1" sqref="F12" xr:uid="{00000000-0002-0000-0000-000002000000}">
      <formula1>$F$2:$F$3</formula1>
    </dataValidation>
    <dataValidation type="list" allowBlank="1" showInputMessage="1" showErrorMessage="1" sqref="G12" xr:uid="{00000000-0002-0000-0000-000003000000}">
      <formula1>$G$2:$G$5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P215"/>
  <sheetViews>
    <sheetView showGridLines="0" zoomScale="55" zoomScaleNormal="55" workbookViewId="0">
      <pane ySplit="11" topLeftCell="A12" activePane="bottomLeft" state="frozen"/>
      <selection pane="bottomLeft"/>
    </sheetView>
  </sheetViews>
  <sheetFormatPr defaultColWidth="9" defaultRowHeight="18" customHeight="1" x14ac:dyDescent="0.65"/>
  <cols>
    <col min="1" max="1" width="2.609375" style="89" customWidth="1"/>
    <col min="2" max="2" width="28.5" style="89" bestFit="1" customWidth="1"/>
    <col min="3" max="3" width="24.109375" style="89" bestFit="1" customWidth="1"/>
    <col min="4" max="4" width="24.88671875" style="101" bestFit="1" customWidth="1"/>
    <col min="5" max="5" width="28.5" style="89" bestFit="1" customWidth="1"/>
    <col min="6" max="6" width="22.71875" style="89" customWidth="1"/>
    <col min="7" max="7" width="44.609375" style="89" customWidth="1"/>
    <col min="8" max="8" width="19.609375" style="89" bestFit="1" customWidth="1"/>
    <col min="9" max="9" width="11.5" style="89" bestFit="1" customWidth="1"/>
    <col min="10" max="11" width="30.609375" style="101" customWidth="1"/>
    <col min="12" max="12" width="14.609375" style="101" bestFit="1" customWidth="1"/>
    <col min="13" max="13" width="34.609375" style="89" customWidth="1"/>
    <col min="14" max="14" width="30.38671875" style="102" bestFit="1" customWidth="1"/>
    <col min="15" max="15" width="32.609375" style="103" bestFit="1" customWidth="1"/>
    <col min="16" max="16" width="29.609375" style="89" bestFit="1" customWidth="1"/>
    <col min="17" max="17" width="33" style="89" bestFit="1" customWidth="1"/>
    <col min="18" max="18" width="30.5" style="89" bestFit="1" customWidth="1"/>
    <col min="19" max="16384" width="9" style="89"/>
  </cols>
  <sheetData>
    <row r="1" spans="2:16" s="48" customFormat="1" ht="15" x14ac:dyDescent="0.65">
      <c r="D1" s="49"/>
      <c r="G1" s="50"/>
      <c r="H1" s="50"/>
      <c r="I1" s="50"/>
      <c r="J1" s="51"/>
      <c r="K1" s="52"/>
      <c r="L1" s="52"/>
      <c r="O1" s="53"/>
    </row>
    <row r="2" spans="2:16" s="56" customFormat="1" ht="18" customHeight="1" x14ac:dyDescent="0.65">
      <c r="B2" s="107" t="s">
        <v>12</v>
      </c>
      <c r="C2" s="107"/>
      <c r="D2" s="107"/>
      <c r="E2" s="108" t="s">
        <v>13</v>
      </c>
      <c r="F2" s="108"/>
      <c r="G2" s="54"/>
      <c r="H2" s="54"/>
      <c r="I2" s="54"/>
      <c r="J2" s="55"/>
      <c r="K2" s="55"/>
      <c r="L2" s="55"/>
    </row>
    <row r="3" spans="2:16" s="57" customFormat="1" ht="18" customHeight="1" x14ac:dyDescent="0.65">
      <c r="D3" s="58"/>
      <c r="F3" s="59"/>
      <c r="G3" s="59"/>
      <c r="H3" s="59"/>
      <c r="J3" s="58"/>
      <c r="K3" s="58"/>
      <c r="L3" s="58"/>
      <c r="N3" s="60"/>
    </row>
    <row r="4" spans="2:16" s="57" customFormat="1" ht="18" customHeight="1" x14ac:dyDescent="0.6">
      <c r="B4" s="61" t="s">
        <v>82</v>
      </c>
      <c r="C4" s="62"/>
      <c r="D4" s="62"/>
      <c r="E4" s="61" t="s">
        <v>83</v>
      </c>
      <c r="F4" s="62"/>
      <c r="G4" s="59"/>
      <c r="H4" s="59"/>
      <c r="J4" s="58"/>
      <c r="K4" s="58"/>
      <c r="L4" s="58"/>
      <c r="N4" s="60"/>
    </row>
    <row r="5" spans="2:16" s="57" customFormat="1" ht="18" customHeight="1" x14ac:dyDescent="0.65">
      <c r="B5" s="63" t="s">
        <v>65</v>
      </c>
      <c r="C5" s="64">
        <f>COUNTIF(L12:L999,"Open")</f>
        <v>1</v>
      </c>
      <c r="D5" s="65"/>
      <c r="E5" s="66" t="s">
        <v>66</v>
      </c>
      <c r="F5" s="67">
        <f>COUNTIF(H12:H999,"Abnormal Execution")</f>
        <v>0</v>
      </c>
      <c r="G5" s="59"/>
      <c r="H5" s="59"/>
      <c r="J5" s="58"/>
      <c r="K5" s="58"/>
      <c r="L5" s="58"/>
      <c r="N5" s="60"/>
    </row>
    <row r="6" spans="2:16" s="57" customFormat="1" ht="18" customHeight="1" x14ac:dyDescent="0.65">
      <c r="B6" s="68" t="s">
        <v>67</v>
      </c>
      <c r="C6" s="69">
        <f>COUNTIF(L12:L999,"Close")</f>
        <v>0</v>
      </c>
      <c r="D6" s="65"/>
      <c r="E6" s="70" t="s">
        <v>32</v>
      </c>
      <c r="F6" s="71">
        <f>COUNTIF(H12:H999,"Software Design Error")</f>
        <v>0</v>
      </c>
      <c r="G6" s="59"/>
      <c r="H6" s="59"/>
      <c r="J6" s="58"/>
      <c r="K6" s="58"/>
      <c r="L6" s="58"/>
      <c r="N6" s="60"/>
    </row>
    <row r="7" spans="2:16" s="57" customFormat="1" ht="18" customHeight="1" x14ac:dyDescent="0.65">
      <c r="B7" s="72" t="s">
        <v>68</v>
      </c>
      <c r="C7" s="73">
        <f>COUNTIF(L12:L999,"Justification")</f>
        <v>0</v>
      </c>
      <c r="D7" s="65"/>
      <c r="E7" s="70" t="s">
        <v>69</v>
      </c>
      <c r="F7" s="71">
        <f>COUNTIF(H12:H999,"Unreachable Code")</f>
        <v>0</v>
      </c>
      <c r="G7" s="59"/>
      <c r="H7" s="59"/>
      <c r="J7" s="58"/>
      <c r="K7" s="58"/>
      <c r="L7" s="58"/>
      <c r="N7" s="60"/>
    </row>
    <row r="8" spans="2:16" s="57" customFormat="1" ht="18" customHeight="1" x14ac:dyDescent="0.65">
      <c r="B8" s="11" t="s">
        <v>70</v>
      </c>
      <c r="C8" s="74">
        <f>SUM(C5:C7)</f>
        <v>1</v>
      </c>
      <c r="D8" s="65"/>
      <c r="E8" s="75" t="s">
        <v>73</v>
      </c>
      <c r="F8" s="76">
        <f>COUNTIF(H12:H999,"Uncovered Condition")</f>
        <v>1</v>
      </c>
      <c r="G8" s="59"/>
      <c r="H8" s="59"/>
      <c r="J8" s="58"/>
      <c r="K8" s="58"/>
      <c r="L8" s="58"/>
      <c r="N8" s="60"/>
    </row>
    <row r="9" spans="2:16" s="57" customFormat="1" ht="18" customHeight="1" x14ac:dyDescent="0.65">
      <c r="B9" s="77"/>
      <c r="C9" s="77"/>
      <c r="D9" s="77"/>
      <c r="E9" s="78" t="s">
        <v>71</v>
      </c>
      <c r="F9" s="79">
        <f>SUM(F5:F8)</f>
        <v>1</v>
      </c>
      <c r="G9" s="59"/>
      <c r="H9" s="59"/>
      <c r="J9" s="58"/>
      <c r="K9" s="58"/>
      <c r="L9" s="58"/>
      <c r="N9" s="60"/>
    </row>
    <row r="10" spans="2:16" s="80" customFormat="1" ht="18" customHeight="1" x14ac:dyDescent="0.65">
      <c r="D10" s="81"/>
      <c r="J10" s="81"/>
      <c r="K10" s="81"/>
      <c r="L10" s="81"/>
    </row>
    <row r="11" spans="2:16" ht="18" customHeight="1" x14ac:dyDescent="0.65">
      <c r="B11" s="82" t="s">
        <v>14</v>
      </c>
      <c r="C11" s="82" t="s">
        <v>15</v>
      </c>
      <c r="D11" s="83" t="s">
        <v>17</v>
      </c>
      <c r="E11" s="84" t="s">
        <v>18</v>
      </c>
      <c r="F11" s="85" t="s">
        <v>19</v>
      </c>
      <c r="G11" s="86" t="s">
        <v>16</v>
      </c>
      <c r="H11" s="87" t="s">
        <v>23</v>
      </c>
      <c r="I11" s="87" t="s">
        <v>20</v>
      </c>
      <c r="J11" s="87" t="s">
        <v>21</v>
      </c>
      <c r="K11" s="87" t="s">
        <v>22</v>
      </c>
      <c r="L11" s="88" t="s">
        <v>74</v>
      </c>
      <c r="M11" s="87" t="s">
        <v>24</v>
      </c>
      <c r="N11" s="87" t="s">
        <v>25</v>
      </c>
      <c r="O11" s="87" t="s">
        <v>26</v>
      </c>
      <c r="P11" s="87" t="s">
        <v>27</v>
      </c>
    </row>
    <row r="12" spans="2:16" ht="49" x14ac:dyDescent="0.65">
      <c r="B12" s="90" t="s">
        <v>28</v>
      </c>
      <c r="C12" s="91">
        <v>44401</v>
      </c>
      <c r="D12" s="92"/>
      <c r="E12" s="92" t="s">
        <v>29</v>
      </c>
      <c r="F12" s="93" t="s">
        <v>30</v>
      </c>
      <c r="G12" s="94" t="s">
        <v>84</v>
      </c>
      <c r="H12" s="95" t="s">
        <v>72</v>
      </c>
      <c r="I12" s="96">
        <v>9</v>
      </c>
      <c r="J12" s="97" t="s">
        <v>31</v>
      </c>
      <c r="K12" s="97" t="s">
        <v>29</v>
      </c>
      <c r="L12" s="98" t="s">
        <v>65</v>
      </c>
      <c r="M12" s="99"/>
      <c r="N12" s="100"/>
      <c r="O12" s="100"/>
      <c r="P12" s="100"/>
    </row>
    <row r="13" spans="2:16" ht="60" customHeight="1" x14ac:dyDescent="0.65">
      <c r="C13" s="46" t="s">
        <v>81</v>
      </c>
      <c r="D13" s="46" t="s">
        <v>85</v>
      </c>
      <c r="E13" s="46" t="s">
        <v>85</v>
      </c>
      <c r="F13" s="46" t="s">
        <v>85</v>
      </c>
      <c r="N13" s="89"/>
      <c r="O13" s="89"/>
    </row>
    <row r="14" spans="2:16" ht="60" customHeight="1" x14ac:dyDescent="0.65">
      <c r="D14" s="89"/>
      <c r="N14" s="89"/>
      <c r="O14" s="89"/>
    </row>
    <row r="15" spans="2:16" ht="60" customHeight="1" x14ac:dyDescent="0.65">
      <c r="N15" s="89"/>
      <c r="O15" s="89"/>
    </row>
    <row r="16" spans="2:16" ht="60" customHeight="1" x14ac:dyDescent="0.65">
      <c r="N16" s="89"/>
      <c r="O16" s="89"/>
    </row>
    <row r="17" spans="4:12" s="89" customFormat="1" ht="60" customHeight="1" x14ac:dyDescent="0.65">
      <c r="D17" s="101"/>
      <c r="J17" s="101"/>
      <c r="K17" s="101"/>
      <c r="L17" s="101"/>
    </row>
    <row r="18" spans="4:12" s="89" customFormat="1" ht="60" customHeight="1" x14ac:dyDescent="0.65">
      <c r="D18" s="101"/>
      <c r="J18" s="101"/>
      <c r="K18" s="101"/>
      <c r="L18" s="101"/>
    </row>
    <row r="19" spans="4:12" s="89" customFormat="1" ht="60" customHeight="1" x14ac:dyDescent="0.65">
      <c r="D19" s="101"/>
      <c r="J19" s="101"/>
      <c r="K19" s="101"/>
      <c r="L19" s="101"/>
    </row>
    <row r="20" spans="4:12" s="89" customFormat="1" ht="60" customHeight="1" x14ac:dyDescent="0.65">
      <c r="D20" s="101"/>
      <c r="J20" s="101"/>
      <c r="K20" s="101"/>
      <c r="L20" s="101"/>
    </row>
    <row r="21" spans="4:12" s="89" customFormat="1" ht="60" customHeight="1" x14ac:dyDescent="0.65">
      <c r="D21" s="101"/>
      <c r="J21" s="101"/>
      <c r="K21" s="101"/>
      <c r="L21" s="101"/>
    </row>
    <row r="22" spans="4:12" s="89" customFormat="1" ht="60" customHeight="1" x14ac:dyDescent="0.65">
      <c r="D22" s="101"/>
      <c r="J22" s="101"/>
      <c r="K22" s="101"/>
      <c r="L22" s="101"/>
    </row>
    <row r="23" spans="4:12" s="89" customFormat="1" ht="60" customHeight="1" x14ac:dyDescent="0.65">
      <c r="D23" s="101"/>
      <c r="J23" s="101"/>
      <c r="K23" s="101"/>
      <c r="L23" s="101"/>
    </row>
    <row r="24" spans="4:12" s="89" customFormat="1" ht="60" customHeight="1" x14ac:dyDescent="0.65">
      <c r="D24" s="101"/>
      <c r="J24" s="101"/>
      <c r="K24" s="101"/>
      <c r="L24" s="101"/>
    </row>
    <row r="25" spans="4:12" s="89" customFormat="1" ht="60" customHeight="1" x14ac:dyDescent="0.65">
      <c r="D25" s="101"/>
      <c r="J25" s="101"/>
      <c r="K25" s="101"/>
      <c r="L25" s="101"/>
    </row>
    <row r="26" spans="4:12" s="89" customFormat="1" ht="60" customHeight="1" x14ac:dyDescent="0.65">
      <c r="D26" s="101"/>
      <c r="J26" s="101"/>
      <c r="K26" s="101"/>
      <c r="L26" s="101"/>
    </row>
    <row r="27" spans="4:12" s="89" customFormat="1" ht="60" customHeight="1" x14ac:dyDescent="0.65">
      <c r="D27" s="101"/>
      <c r="J27" s="101"/>
      <c r="K27" s="101"/>
      <c r="L27" s="101"/>
    </row>
    <row r="28" spans="4:12" s="89" customFormat="1" ht="60" customHeight="1" x14ac:dyDescent="0.65">
      <c r="D28" s="101"/>
      <c r="J28" s="101"/>
      <c r="K28" s="101"/>
      <c r="L28" s="101"/>
    </row>
    <row r="29" spans="4:12" s="89" customFormat="1" ht="60" customHeight="1" x14ac:dyDescent="0.65">
      <c r="D29" s="101"/>
      <c r="J29" s="101"/>
      <c r="K29" s="101"/>
      <c r="L29" s="101"/>
    </row>
    <row r="30" spans="4:12" s="89" customFormat="1" ht="60" customHeight="1" x14ac:dyDescent="0.65">
      <c r="D30" s="101"/>
      <c r="J30" s="101"/>
      <c r="K30" s="101"/>
      <c r="L30" s="101"/>
    </row>
    <row r="31" spans="4:12" s="89" customFormat="1" ht="60" customHeight="1" x14ac:dyDescent="0.65">
      <c r="D31" s="101"/>
      <c r="J31" s="101"/>
      <c r="K31" s="101"/>
      <c r="L31" s="101"/>
    </row>
    <row r="32" spans="4:12" s="89" customFormat="1" ht="60" customHeight="1" x14ac:dyDescent="0.65">
      <c r="D32" s="101"/>
      <c r="J32" s="101"/>
      <c r="K32" s="101"/>
      <c r="L32" s="101"/>
    </row>
    <row r="33" spans="4:12" s="89" customFormat="1" ht="60" customHeight="1" x14ac:dyDescent="0.65">
      <c r="D33" s="101"/>
      <c r="J33" s="101"/>
      <c r="K33" s="101"/>
      <c r="L33" s="101"/>
    </row>
    <row r="34" spans="4:12" s="89" customFormat="1" ht="60" customHeight="1" x14ac:dyDescent="0.65">
      <c r="D34" s="101"/>
      <c r="J34" s="101"/>
      <c r="K34" s="101"/>
      <c r="L34" s="101"/>
    </row>
    <row r="35" spans="4:12" s="89" customFormat="1" ht="18" customHeight="1" x14ac:dyDescent="0.65">
      <c r="D35" s="101"/>
      <c r="J35" s="101"/>
      <c r="K35" s="101"/>
      <c r="L35" s="101"/>
    </row>
    <row r="36" spans="4:12" s="89" customFormat="1" ht="18" customHeight="1" x14ac:dyDescent="0.65">
      <c r="D36" s="101"/>
      <c r="J36" s="101"/>
      <c r="K36" s="101"/>
      <c r="L36" s="101"/>
    </row>
    <row r="37" spans="4:12" s="89" customFormat="1" ht="18" customHeight="1" x14ac:dyDescent="0.65">
      <c r="D37" s="101"/>
      <c r="J37" s="101"/>
      <c r="K37" s="101"/>
      <c r="L37" s="101"/>
    </row>
    <row r="38" spans="4:12" s="89" customFormat="1" ht="18" customHeight="1" x14ac:dyDescent="0.65">
      <c r="D38" s="101"/>
      <c r="J38" s="101"/>
      <c r="K38" s="101"/>
      <c r="L38" s="101"/>
    </row>
    <row r="39" spans="4:12" s="89" customFormat="1" ht="18" customHeight="1" x14ac:dyDescent="0.65">
      <c r="D39" s="101"/>
      <c r="J39" s="101"/>
      <c r="K39" s="101"/>
      <c r="L39" s="101"/>
    </row>
    <row r="40" spans="4:12" s="89" customFormat="1" ht="18" customHeight="1" x14ac:dyDescent="0.65">
      <c r="D40" s="101"/>
      <c r="J40" s="101"/>
      <c r="K40" s="101"/>
      <c r="L40" s="101"/>
    </row>
    <row r="41" spans="4:12" s="89" customFormat="1" ht="18" customHeight="1" x14ac:dyDescent="0.65">
      <c r="D41" s="101"/>
      <c r="J41" s="101"/>
      <c r="K41" s="101"/>
      <c r="L41" s="101"/>
    </row>
    <row r="42" spans="4:12" s="89" customFormat="1" ht="18" customHeight="1" x14ac:dyDescent="0.65">
      <c r="D42" s="101"/>
      <c r="J42" s="101"/>
      <c r="K42" s="101"/>
      <c r="L42" s="101"/>
    </row>
    <row r="43" spans="4:12" s="89" customFormat="1" ht="18" customHeight="1" x14ac:dyDescent="0.65">
      <c r="D43" s="101"/>
      <c r="J43" s="101"/>
      <c r="K43" s="101"/>
      <c r="L43" s="101"/>
    </row>
    <row r="44" spans="4:12" s="89" customFormat="1" ht="18" customHeight="1" x14ac:dyDescent="0.65">
      <c r="D44" s="101"/>
      <c r="J44" s="101"/>
      <c r="K44" s="101"/>
      <c r="L44" s="101"/>
    </row>
    <row r="45" spans="4:12" s="89" customFormat="1" ht="18" customHeight="1" x14ac:dyDescent="0.65">
      <c r="D45" s="101"/>
      <c r="J45" s="101"/>
      <c r="K45" s="101"/>
      <c r="L45" s="101"/>
    </row>
    <row r="46" spans="4:12" s="89" customFormat="1" ht="18" customHeight="1" x14ac:dyDescent="0.65">
      <c r="D46" s="101"/>
      <c r="J46" s="101"/>
      <c r="K46" s="101"/>
      <c r="L46" s="101"/>
    </row>
    <row r="47" spans="4:12" s="89" customFormat="1" ht="18" customHeight="1" x14ac:dyDescent="0.65">
      <c r="D47" s="101"/>
      <c r="J47" s="101"/>
      <c r="K47" s="101"/>
      <c r="L47" s="101"/>
    </row>
    <row r="48" spans="4:12" s="89" customFormat="1" ht="18" customHeight="1" x14ac:dyDescent="0.65">
      <c r="D48" s="101"/>
      <c r="J48" s="101"/>
      <c r="K48" s="101"/>
      <c r="L48" s="101"/>
    </row>
    <row r="49" spans="4:12" s="89" customFormat="1" ht="18" customHeight="1" x14ac:dyDescent="0.65">
      <c r="D49" s="101"/>
      <c r="J49" s="101"/>
      <c r="K49" s="101"/>
      <c r="L49" s="101"/>
    </row>
    <row r="50" spans="4:12" s="89" customFormat="1" ht="18" customHeight="1" x14ac:dyDescent="0.65">
      <c r="D50" s="101"/>
      <c r="J50" s="101"/>
      <c r="K50" s="101"/>
      <c r="L50" s="101"/>
    </row>
    <row r="51" spans="4:12" s="89" customFormat="1" ht="18" customHeight="1" x14ac:dyDescent="0.65">
      <c r="D51" s="101"/>
      <c r="J51" s="101"/>
      <c r="K51" s="101"/>
      <c r="L51" s="101"/>
    </row>
    <row r="52" spans="4:12" s="89" customFormat="1" ht="18" customHeight="1" x14ac:dyDescent="0.65">
      <c r="D52" s="101"/>
      <c r="J52" s="101"/>
      <c r="K52" s="101"/>
      <c r="L52" s="101"/>
    </row>
    <row r="53" spans="4:12" s="89" customFormat="1" ht="18" customHeight="1" x14ac:dyDescent="0.65">
      <c r="D53" s="101"/>
      <c r="J53" s="101"/>
      <c r="K53" s="101"/>
      <c r="L53" s="101"/>
    </row>
    <row r="54" spans="4:12" s="89" customFormat="1" ht="18" customHeight="1" x14ac:dyDescent="0.65">
      <c r="D54" s="101"/>
      <c r="J54" s="101"/>
      <c r="K54" s="101"/>
      <c r="L54" s="101"/>
    </row>
    <row r="55" spans="4:12" s="89" customFormat="1" ht="18" customHeight="1" x14ac:dyDescent="0.65">
      <c r="D55" s="101"/>
      <c r="J55" s="101"/>
      <c r="K55" s="101"/>
      <c r="L55" s="101"/>
    </row>
    <row r="56" spans="4:12" s="89" customFormat="1" ht="18" customHeight="1" x14ac:dyDescent="0.65">
      <c r="D56" s="101"/>
      <c r="J56" s="101"/>
      <c r="K56" s="101"/>
      <c r="L56" s="101"/>
    </row>
    <row r="57" spans="4:12" s="89" customFormat="1" ht="18" customHeight="1" x14ac:dyDescent="0.65">
      <c r="D57" s="101"/>
      <c r="J57" s="101"/>
      <c r="K57" s="101"/>
      <c r="L57" s="101"/>
    </row>
    <row r="58" spans="4:12" s="89" customFormat="1" ht="18" customHeight="1" x14ac:dyDescent="0.65">
      <c r="D58" s="101"/>
      <c r="J58" s="101"/>
      <c r="K58" s="101"/>
      <c r="L58" s="101"/>
    </row>
    <row r="59" spans="4:12" s="89" customFormat="1" ht="18" customHeight="1" x14ac:dyDescent="0.65">
      <c r="D59" s="101"/>
      <c r="J59" s="101"/>
      <c r="K59" s="101"/>
      <c r="L59" s="101"/>
    </row>
    <row r="60" spans="4:12" s="89" customFormat="1" ht="18" customHeight="1" x14ac:dyDescent="0.65">
      <c r="D60" s="101"/>
      <c r="J60" s="101"/>
      <c r="K60" s="101"/>
      <c r="L60" s="101"/>
    </row>
    <row r="61" spans="4:12" s="89" customFormat="1" ht="18" customHeight="1" x14ac:dyDescent="0.65">
      <c r="D61" s="101"/>
      <c r="J61" s="101"/>
      <c r="K61" s="101"/>
      <c r="L61" s="101"/>
    </row>
    <row r="62" spans="4:12" s="89" customFormat="1" ht="18" customHeight="1" x14ac:dyDescent="0.65">
      <c r="D62" s="101"/>
      <c r="J62" s="101"/>
      <c r="K62" s="101"/>
      <c r="L62" s="101"/>
    </row>
    <row r="63" spans="4:12" s="89" customFormat="1" ht="18" customHeight="1" x14ac:dyDescent="0.65">
      <c r="D63" s="101"/>
      <c r="J63" s="101"/>
      <c r="K63" s="101"/>
      <c r="L63" s="101"/>
    </row>
    <row r="64" spans="4:12" s="89" customFormat="1" ht="18" customHeight="1" x14ac:dyDescent="0.65">
      <c r="D64" s="101"/>
      <c r="J64" s="101"/>
      <c r="K64" s="101"/>
      <c r="L64" s="101"/>
    </row>
    <row r="65" spans="4:12" s="89" customFormat="1" ht="18" customHeight="1" x14ac:dyDescent="0.65">
      <c r="D65" s="101"/>
      <c r="J65" s="101"/>
      <c r="K65" s="101"/>
      <c r="L65" s="101"/>
    </row>
    <row r="66" spans="4:12" s="89" customFormat="1" ht="18" customHeight="1" x14ac:dyDescent="0.65">
      <c r="D66" s="101"/>
      <c r="J66" s="101"/>
      <c r="K66" s="101"/>
      <c r="L66" s="101"/>
    </row>
    <row r="67" spans="4:12" s="89" customFormat="1" ht="18" customHeight="1" x14ac:dyDescent="0.65">
      <c r="D67" s="101"/>
      <c r="J67" s="101"/>
      <c r="K67" s="101"/>
      <c r="L67" s="101"/>
    </row>
    <row r="68" spans="4:12" s="89" customFormat="1" ht="18" customHeight="1" x14ac:dyDescent="0.65">
      <c r="D68" s="101"/>
      <c r="J68" s="101"/>
      <c r="K68" s="101"/>
      <c r="L68" s="101"/>
    </row>
    <row r="69" spans="4:12" s="89" customFormat="1" ht="18" customHeight="1" x14ac:dyDescent="0.65">
      <c r="D69" s="101"/>
      <c r="J69" s="101"/>
      <c r="K69" s="101"/>
      <c r="L69" s="101"/>
    </row>
    <row r="70" spans="4:12" s="89" customFormat="1" ht="18" customHeight="1" x14ac:dyDescent="0.65">
      <c r="D70" s="101"/>
      <c r="J70" s="101"/>
      <c r="K70" s="101"/>
      <c r="L70" s="101"/>
    </row>
    <row r="71" spans="4:12" s="89" customFormat="1" ht="18" customHeight="1" x14ac:dyDescent="0.65">
      <c r="D71" s="101"/>
      <c r="J71" s="101"/>
      <c r="K71" s="101"/>
      <c r="L71" s="101"/>
    </row>
    <row r="72" spans="4:12" s="89" customFormat="1" ht="18" customHeight="1" x14ac:dyDescent="0.65">
      <c r="D72" s="101"/>
      <c r="J72" s="101"/>
      <c r="K72" s="101"/>
      <c r="L72" s="101"/>
    </row>
    <row r="73" spans="4:12" s="89" customFormat="1" ht="18" customHeight="1" x14ac:dyDescent="0.65">
      <c r="D73" s="101"/>
      <c r="J73" s="101"/>
      <c r="K73" s="101"/>
      <c r="L73" s="101"/>
    </row>
    <row r="74" spans="4:12" s="89" customFormat="1" ht="18" customHeight="1" x14ac:dyDescent="0.65">
      <c r="D74" s="101"/>
      <c r="J74" s="101"/>
      <c r="K74" s="101"/>
      <c r="L74" s="101"/>
    </row>
    <row r="75" spans="4:12" s="89" customFormat="1" ht="18" customHeight="1" x14ac:dyDescent="0.65">
      <c r="D75" s="101"/>
      <c r="J75" s="101"/>
      <c r="K75" s="101"/>
      <c r="L75" s="101"/>
    </row>
    <row r="76" spans="4:12" s="89" customFormat="1" ht="18" customHeight="1" x14ac:dyDescent="0.65">
      <c r="D76" s="101"/>
      <c r="J76" s="101"/>
      <c r="K76" s="101"/>
      <c r="L76" s="101"/>
    </row>
    <row r="77" spans="4:12" s="89" customFormat="1" ht="18" customHeight="1" x14ac:dyDescent="0.65">
      <c r="D77" s="101"/>
      <c r="J77" s="101"/>
      <c r="K77" s="101"/>
      <c r="L77" s="101"/>
    </row>
    <row r="78" spans="4:12" s="89" customFormat="1" ht="18" customHeight="1" x14ac:dyDescent="0.65">
      <c r="D78" s="101"/>
      <c r="J78" s="101"/>
      <c r="K78" s="101"/>
      <c r="L78" s="101"/>
    </row>
    <row r="79" spans="4:12" s="89" customFormat="1" ht="18" customHeight="1" x14ac:dyDescent="0.65">
      <c r="D79" s="101"/>
      <c r="J79" s="101"/>
      <c r="K79" s="101"/>
      <c r="L79" s="101"/>
    </row>
    <row r="80" spans="4:12" s="89" customFormat="1" ht="18" customHeight="1" x14ac:dyDescent="0.65">
      <c r="D80" s="101"/>
      <c r="J80" s="101"/>
      <c r="K80" s="101"/>
      <c r="L80" s="101"/>
    </row>
    <row r="81" spans="4:12" s="89" customFormat="1" ht="18" customHeight="1" x14ac:dyDescent="0.65">
      <c r="D81" s="101"/>
      <c r="J81" s="101"/>
      <c r="K81" s="101"/>
      <c r="L81" s="101"/>
    </row>
    <row r="82" spans="4:12" s="89" customFormat="1" ht="18" customHeight="1" x14ac:dyDescent="0.65">
      <c r="D82" s="101"/>
      <c r="J82" s="101"/>
      <c r="K82" s="101"/>
      <c r="L82" s="101"/>
    </row>
    <row r="83" spans="4:12" s="89" customFormat="1" ht="18" customHeight="1" x14ac:dyDescent="0.65">
      <c r="D83" s="101"/>
      <c r="J83" s="101"/>
      <c r="K83" s="101"/>
      <c r="L83" s="101"/>
    </row>
    <row r="84" spans="4:12" s="89" customFormat="1" ht="18" customHeight="1" x14ac:dyDescent="0.65">
      <c r="D84" s="101"/>
      <c r="J84" s="101"/>
      <c r="K84" s="101"/>
      <c r="L84" s="101"/>
    </row>
    <row r="85" spans="4:12" s="89" customFormat="1" ht="18" customHeight="1" x14ac:dyDescent="0.65">
      <c r="D85" s="101"/>
      <c r="J85" s="101"/>
      <c r="K85" s="101"/>
      <c r="L85" s="101"/>
    </row>
    <row r="86" spans="4:12" s="89" customFormat="1" ht="18" customHeight="1" x14ac:dyDescent="0.65">
      <c r="D86" s="101"/>
      <c r="J86" s="101"/>
      <c r="K86" s="101"/>
      <c r="L86" s="101"/>
    </row>
    <row r="87" spans="4:12" s="89" customFormat="1" ht="18" customHeight="1" x14ac:dyDescent="0.65">
      <c r="D87" s="101"/>
      <c r="J87" s="101"/>
      <c r="K87" s="101"/>
      <c r="L87" s="101"/>
    </row>
    <row r="88" spans="4:12" s="89" customFormat="1" ht="18" customHeight="1" x14ac:dyDescent="0.65">
      <c r="D88" s="101"/>
      <c r="J88" s="101"/>
      <c r="K88" s="101"/>
      <c r="L88" s="101"/>
    </row>
    <row r="89" spans="4:12" s="89" customFormat="1" ht="18" customHeight="1" x14ac:dyDescent="0.65">
      <c r="D89" s="101"/>
      <c r="J89" s="101"/>
      <c r="K89" s="101"/>
      <c r="L89" s="101"/>
    </row>
    <row r="90" spans="4:12" s="89" customFormat="1" ht="18" customHeight="1" x14ac:dyDescent="0.65">
      <c r="D90" s="101"/>
      <c r="J90" s="101"/>
      <c r="K90" s="101"/>
      <c r="L90" s="101"/>
    </row>
    <row r="91" spans="4:12" s="89" customFormat="1" ht="18" customHeight="1" x14ac:dyDescent="0.65">
      <c r="D91" s="101"/>
      <c r="J91" s="101"/>
      <c r="K91" s="101"/>
      <c r="L91" s="101"/>
    </row>
    <row r="92" spans="4:12" s="89" customFormat="1" ht="18" customHeight="1" x14ac:dyDescent="0.65">
      <c r="D92" s="101"/>
      <c r="J92" s="101"/>
      <c r="K92" s="101"/>
      <c r="L92" s="101"/>
    </row>
    <row r="93" spans="4:12" s="89" customFormat="1" ht="18" customHeight="1" x14ac:dyDescent="0.65">
      <c r="D93" s="101"/>
      <c r="J93" s="101"/>
      <c r="K93" s="101"/>
      <c r="L93" s="101"/>
    </row>
    <row r="94" spans="4:12" s="89" customFormat="1" ht="18" customHeight="1" x14ac:dyDescent="0.65">
      <c r="D94" s="101"/>
      <c r="J94" s="101"/>
      <c r="K94" s="101"/>
      <c r="L94" s="101"/>
    </row>
    <row r="95" spans="4:12" s="89" customFormat="1" ht="18" customHeight="1" x14ac:dyDescent="0.65">
      <c r="D95" s="101"/>
      <c r="J95" s="101"/>
      <c r="K95" s="101"/>
      <c r="L95" s="101"/>
    </row>
    <row r="96" spans="4:12" s="89" customFormat="1" ht="18" customHeight="1" x14ac:dyDescent="0.65">
      <c r="D96" s="101"/>
      <c r="J96" s="101"/>
      <c r="K96" s="101"/>
      <c r="L96" s="101"/>
    </row>
    <row r="97" spans="4:12" s="89" customFormat="1" ht="18" customHeight="1" x14ac:dyDescent="0.65">
      <c r="D97" s="101"/>
      <c r="J97" s="101"/>
      <c r="K97" s="101"/>
      <c r="L97" s="101"/>
    </row>
    <row r="98" spans="4:12" s="89" customFormat="1" ht="18" customHeight="1" x14ac:dyDescent="0.65">
      <c r="D98" s="101"/>
      <c r="J98" s="101"/>
      <c r="K98" s="101"/>
      <c r="L98" s="101"/>
    </row>
    <row r="99" spans="4:12" s="89" customFormat="1" ht="18" customHeight="1" x14ac:dyDescent="0.65">
      <c r="D99" s="101"/>
      <c r="J99" s="101"/>
      <c r="K99" s="101"/>
      <c r="L99" s="101"/>
    </row>
    <row r="100" spans="4:12" s="89" customFormat="1" ht="18" customHeight="1" x14ac:dyDescent="0.65">
      <c r="D100" s="101"/>
      <c r="J100" s="101"/>
      <c r="K100" s="101"/>
      <c r="L100" s="101"/>
    </row>
    <row r="101" spans="4:12" s="89" customFormat="1" ht="18" customHeight="1" x14ac:dyDescent="0.65">
      <c r="D101" s="101"/>
      <c r="J101" s="101"/>
      <c r="K101" s="101"/>
      <c r="L101" s="101"/>
    </row>
    <row r="102" spans="4:12" s="89" customFormat="1" ht="18" customHeight="1" x14ac:dyDescent="0.65">
      <c r="D102" s="101"/>
      <c r="J102" s="101"/>
      <c r="K102" s="101"/>
      <c r="L102" s="101"/>
    </row>
    <row r="103" spans="4:12" s="89" customFormat="1" ht="18" customHeight="1" x14ac:dyDescent="0.65">
      <c r="D103" s="101"/>
      <c r="J103" s="101"/>
      <c r="K103" s="101"/>
      <c r="L103" s="101"/>
    </row>
    <row r="104" spans="4:12" s="89" customFormat="1" ht="18" customHeight="1" x14ac:dyDescent="0.65">
      <c r="D104" s="101"/>
      <c r="J104" s="101"/>
      <c r="K104" s="101"/>
      <c r="L104" s="101"/>
    </row>
    <row r="105" spans="4:12" s="89" customFormat="1" ht="18" customHeight="1" x14ac:dyDescent="0.65">
      <c r="D105" s="101"/>
      <c r="J105" s="101"/>
      <c r="K105" s="101"/>
      <c r="L105" s="101"/>
    </row>
    <row r="106" spans="4:12" s="89" customFormat="1" ht="18" customHeight="1" x14ac:dyDescent="0.65">
      <c r="D106" s="101"/>
      <c r="J106" s="101"/>
      <c r="K106" s="101"/>
      <c r="L106" s="101"/>
    </row>
    <row r="107" spans="4:12" s="89" customFormat="1" ht="18" customHeight="1" x14ac:dyDescent="0.65">
      <c r="D107" s="101"/>
      <c r="J107" s="101"/>
      <c r="K107" s="101"/>
      <c r="L107" s="101"/>
    </row>
    <row r="108" spans="4:12" s="89" customFormat="1" ht="18" customHeight="1" x14ac:dyDescent="0.65">
      <c r="D108" s="101"/>
      <c r="J108" s="101"/>
      <c r="K108" s="101"/>
      <c r="L108" s="101"/>
    </row>
    <row r="109" spans="4:12" s="89" customFormat="1" ht="18" customHeight="1" x14ac:dyDescent="0.65">
      <c r="D109" s="101"/>
      <c r="J109" s="101"/>
      <c r="K109" s="101"/>
      <c r="L109" s="101"/>
    </row>
    <row r="110" spans="4:12" s="89" customFormat="1" ht="18" customHeight="1" x14ac:dyDescent="0.65">
      <c r="D110" s="101"/>
      <c r="J110" s="101"/>
      <c r="K110" s="101"/>
      <c r="L110" s="101"/>
    </row>
    <row r="111" spans="4:12" s="89" customFormat="1" ht="18" customHeight="1" x14ac:dyDescent="0.65">
      <c r="D111" s="101"/>
      <c r="J111" s="101"/>
      <c r="K111" s="101"/>
      <c r="L111" s="101"/>
    </row>
    <row r="112" spans="4:12" s="89" customFormat="1" ht="18" customHeight="1" x14ac:dyDescent="0.65">
      <c r="D112" s="101"/>
      <c r="J112" s="101"/>
      <c r="K112" s="101"/>
      <c r="L112" s="101"/>
    </row>
    <row r="113" spans="4:12" s="89" customFormat="1" ht="18" customHeight="1" x14ac:dyDescent="0.65">
      <c r="D113" s="101"/>
      <c r="J113" s="101"/>
      <c r="K113" s="101"/>
      <c r="L113" s="101"/>
    </row>
    <row r="114" spans="4:12" s="89" customFormat="1" ht="18" customHeight="1" x14ac:dyDescent="0.65">
      <c r="D114" s="101"/>
      <c r="J114" s="101"/>
      <c r="K114" s="101"/>
      <c r="L114" s="101"/>
    </row>
    <row r="115" spans="4:12" s="89" customFormat="1" ht="18" customHeight="1" x14ac:dyDescent="0.65">
      <c r="D115" s="101"/>
      <c r="J115" s="101"/>
      <c r="K115" s="101"/>
      <c r="L115" s="101"/>
    </row>
    <row r="116" spans="4:12" s="89" customFormat="1" ht="18" customHeight="1" x14ac:dyDescent="0.65">
      <c r="D116" s="101"/>
      <c r="J116" s="101"/>
      <c r="K116" s="101"/>
      <c r="L116" s="101"/>
    </row>
    <row r="117" spans="4:12" s="89" customFormat="1" ht="18" customHeight="1" x14ac:dyDescent="0.65">
      <c r="D117" s="101"/>
      <c r="J117" s="101"/>
      <c r="K117" s="101"/>
      <c r="L117" s="101"/>
    </row>
    <row r="118" spans="4:12" s="89" customFormat="1" ht="18" customHeight="1" x14ac:dyDescent="0.65">
      <c r="D118" s="101"/>
      <c r="J118" s="101"/>
      <c r="K118" s="101"/>
      <c r="L118" s="101"/>
    </row>
    <row r="119" spans="4:12" s="89" customFormat="1" ht="18" customHeight="1" x14ac:dyDescent="0.65">
      <c r="D119" s="101"/>
      <c r="J119" s="101"/>
      <c r="K119" s="101"/>
      <c r="L119" s="101"/>
    </row>
    <row r="120" spans="4:12" s="89" customFormat="1" ht="18" customHeight="1" x14ac:dyDescent="0.65">
      <c r="D120" s="101"/>
      <c r="J120" s="101"/>
      <c r="K120" s="101"/>
      <c r="L120" s="101"/>
    </row>
    <row r="121" spans="4:12" s="89" customFormat="1" ht="18" customHeight="1" x14ac:dyDescent="0.65">
      <c r="D121" s="101"/>
      <c r="J121" s="101"/>
      <c r="K121" s="101"/>
      <c r="L121" s="101"/>
    </row>
    <row r="122" spans="4:12" s="89" customFormat="1" ht="18" customHeight="1" x14ac:dyDescent="0.65">
      <c r="D122" s="101"/>
      <c r="J122" s="101"/>
      <c r="K122" s="101"/>
      <c r="L122" s="101"/>
    </row>
    <row r="123" spans="4:12" s="89" customFormat="1" ht="18" customHeight="1" x14ac:dyDescent="0.65">
      <c r="D123" s="101"/>
      <c r="J123" s="101"/>
      <c r="K123" s="101"/>
      <c r="L123" s="101"/>
    </row>
    <row r="124" spans="4:12" s="89" customFormat="1" ht="18" customHeight="1" x14ac:dyDescent="0.65">
      <c r="D124" s="101"/>
      <c r="J124" s="101"/>
      <c r="K124" s="101"/>
      <c r="L124" s="101"/>
    </row>
    <row r="125" spans="4:12" s="89" customFormat="1" ht="18" customHeight="1" x14ac:dyDescent="0.65">
      <c r="D125" s="101"/>
      <c r="J125" s="101"/>
      <c r="K125" s="101"/>
      <c r="L125" s="101"/>
    </row>
    <row r="126" spans="4:12" s="89" customFormat="1" ht="18" customHeight="1" x14ac:dyDescent="0.65">
      <c r="D126" s="101"/>
      <c r="J126" s="101"/>
      <c r="K126" s="101"/>
      <c r="L126" s="101"/>
    </row>
    <row r="127" spans="4:12" s="89" customFormat="1" ht="18" customHeight="1" x14ac:dyDescent="0.65">
      <c r="D127" s="101"/>
      <c r="J127" s="101"/>
      <c r="K127" s="101"/>
      <c r="L127" s="101"/>
    </row>
    <row r="128" spans="4:12" s="89" customFormat="1" ht="18" customHeight="1" x14ac:dyDescent="0.65">
      <c r="D128" s="101"/>
      <c r="J128" s="101"/>
      <c r="K128" s="101"/>
      <c r="L128" s="101"/>
    </row>
    <row r="129" spans="4:12" s="89" customFormat="1" ht="18" customHeight="1" x14ac:dyDescent="0.65">
      <c r="D129" s="101"/>
      <c r="J129" s="101"/>
      <c r="K129" s="101"/>
      <c r="L129" s="101"/>
    </row>
    <row r="130" spans="4:12" s="89" customFormat="1" ht="18" customHeight="1" x14ac:dyDescent="0.65">
      <c r="D130" s="101"/>
      <c r="J130" s="101"/>
      <c r="K130" s="101"/>
      <c r="L130" s="101"/>
    </row>
    <row r="131" spans="4:12" s="89" customFormat="1" ht="18" customHeight="1" x14ac:dyDescent="0.65">
      <c r="D131" s="101"/>
      <c r="J131" s="101"/>
      <c r="K131" s="101"/>
      <c r="L131" s="101"/>
    </row>
    <row r="132" spans="4:12" s="89" customFormat="1" ht="18" customHeight="1" x14ac:dyDescent="0.65">
      <c r="D132" s="101"/>
      <c r="J132" s="101"/>
      <c r="K132" s="101"/>
      <c r="L132" s="101"/>
    </row>
    <row r="133" spans="4:12" s="89" customFormat="1" ht="18" customHeight="1" x14ac:dyDescent="0.65">
      <c r="D133" s="101"/>
      <c r="J133" s="101"/>
      <c r="K133" s="101"/>
      <c r="L133" s="101"/>
    </row>
    <row r="134" spans="4:12" s="89" customFormat="1" ht="18" customHeight="1" x14ac:dyDescent="0.65">
      <c r="D134" s="101"/>
      <c r="J134" s="101"/>
      <c r="K134" s="101"/>
      <c r="L134" s="101"/>
    </row>
    <row r="135" spans="4:12" s="89" customFormat="1" ht="18" customHeight="1" x14ac:dyDescent="0.65">
      <c r="D135" s="101"/>
      <c r="J135" s="101"/>
      <c r="K135" s="101"/>
      <c r="L135" s="101"/>
    </row>
    <row r="136" spans="4:12" s="89" customFormat="1" ht="18" customHeight="1" x14ac:dyDescent="0.65">
      <c r="D136" s="101"/>
      <c r="J136" s="101"/>
      <c r="K136" s="101"/>
      <c r="L136" s="101"/>
    </row>
    <row r="137" spans="4:12" s="89" customFormat="1" ht="18" customHeight="1" x14ac:dyDescent="0.65">
      <c r="D137" s="101"/>
      <c r="J137" s="101"/>
      <c r="K137" s="101"/>
      <c r="L137" s="101"/>
    </row>
    <row r="138" spans="4:12" s="89" customFormat="1" ht="18" customHeight="1" x14ac:dyDescent="0.65">
      <c r="D138" s="101"/>
      <c r="J138" s="101"/>
      <c r="K138" s="101"/>
      <c r="L138" s="101"/>
    </row>
    <row r="139" spans="4:12" s="89" customFormat="1" ht="18" customHeight="1" x14ac:dyDescent="0.65">
      <c r="D139" s="101"/>
      <c r="J139" s="101"/>
      <c r="K139" s="101"/>
      <c r="L139" s="101"/>
    </row>
    <row r="140" spans="4:12" s="89" customFormat="1" ht="18" customHeight="1" x14ac:dyDescent="0.65">
      <c r="D140" s="101"/>
      <c r="J140" s="101"/>
      <c r="K140" s="101"/>
      <c r="L140" s="101"/>
    </row>
    <row r="141" spans="4:12" s="89" customFormat="1" ht="18" customHeight="1" x14ac:dyDescent="0.65">
      <c r="D141" s="101"/>
      <c r="J141" s="101"/>
      <c r="K141" s="101"/>
      <c r="L141" s="101"/>
    </row>
    <row r="142" spans="4:12" s="89" customFormat="1" ht="18" customHeight="1" x14ac:dyDescent="0.65">
      <c r="D142" s="101"/>
      <c r="J142" s="101"/>
      <c r="K142" s="101"/>
      <c r="L142" s="101"/>
    </row>
    <row r="143" spans="4:12" s="89" customFormat="1" ht="18" customHeight="1" x14ac:dyDescent="0.65">
      <c r="D143" s="101"/>
      <c r="J143" s="101"/>
      <c r="K143" s="101"/>
      <c r="L143" s="101"/>
    </row>
    <row r="144" spans="4:12" s="89" customFormat="1" ht="18" customHeight="1" x14ac:dyDescent="0.65">
      <c r="D144" s="101"/>
      <c r="J144" s="101"/>
      <c r="K144" s="101"/>
      <c r="L144" s="101"/>
    </row>
    <row r="145" spans="4:12" s="89" customFormat="1" ht="18" customHeight="1" x14ac:dyDescent="0.65">
      <c r="D145" s="101"/>
      <c r="J145" s="101"/>
      <c r="K145" s="101"/>
      <c r="L145" s="101"/>
    </row>
    <row r="146" spans="4:12" s="89" customFormat="1" ht="18" customHeight="1" x14ac:dyDescent="0.65">
      <c r="D146" s="101"/>
      <c r="J146" s="101"/>
      <c r="K146" s="101"/>
      <c r="L146" s="101"/>
    </row>
    <row r="147" spans="4:12" s="89" customFormat="1" ht="18" customHeight="1" x14ac:dyDescent="0.65">
      <c r="D147" s="101"/>
      <c r="J147" s="101"/>
      <c r="K147" s="101"/>
      <c r="L147" s="101"/>
    </row>
    <row r="148" spans="4:12" s="89" customFormat="1" ht="18" customHeight="1" x14ac:dyDescent="0.65">
      <c r="D148" s="101"/>
      <c r="J148" s="101"/>
      <c r="K148" s="101"/>
      <c r="L148" s="101"/>
    </row>
    <row r="149" spans="4:12" s="89" customFormat="1" ht="18" customHeight="1" x14ac:dyDescent="0.65">
      <c r="D149" s="101"/>
      <c r="J149" s="101"/>
      <c r="K149" s="101"/>
      <c r="L149" s="101"/>
    </row>
    <row r="150" spans="4:12" s="89" customFormat="1" ht="18" customHeight="1" x14ac:dyDescent="0.65">
      <c r="D150" s="101"/>
      <c r="J150" s="101"/>
      <c r="K150" s="101"/>
      <c r="L150" s="101"/>
    </row>
    <row r="151" spans="4:12" s="89" customFormat="1" ht="18" customHeight="1" x14ac:dyDescent="0.65">
      <c r="D151" s="101"/>
      <c r="J151" s="101"/>
      <c r="K151" s="101"/>
      <c r="L151" s="101"/>
    </row>
    <row r="152" spans="4:12" s="89" customFormat="1" ht="18" customHeight="1" x14ac:dyDescent="0.65">
      <c r="D152" s="101"/>
      <c r="J152" s="101"/>
      <c r="K152" s="101"/>
      <c r="L152" s="101"/>
    </row>
    <row r="153" spans="4:12" s="89" customFormat="1" ht="18" customHeight="1" x14ac:dyDescent="0.65">
      <c r="D153" s="101"/>
      <c r="J153" s="101"/>
      <c r="K153" s="101"/>
      <c r="L153" s="101"/>
    </row>
    <row r="154" spans="4:12" s="89" customFormat="1" ht="18" customHeight="1" x14ac:dyDescent="0.65">
      <c r="D154" s="101"/>
      <c r="J154" s="101"/>
      <c r="K154" s="101"/>
      <c r="L154" s="101"/>
    </row>
    <row r="155" spans="4:12" s="89" customFormat="1" ht="18" customHeight="1" x14ac:dyDescent="0.65">
      <c r="D155" s="101"/>
      <c r="J155" s="101"/>
      <c r="K155" s="101"/>
      <c r="L155" s="101"/>
    </row>
    <row r="156" spans="4:12" s="89" customFormat="1" ht="18" customHeight="1" x14ac:dyDescent="0.65">
      <c r="D156" s="101"/>
      <c r="J156" s="101"/>
      <c r="K156" s="101"/>
      <c r="L156" s="101"/>
    </row>
    <row r="157" spans="4:12" s="89" customFormat="1" ht="18" customHeight="1" x14ac:dyDescent="0.65">
      <c r="D157" s="101"/>
      <c r="J157" s="101"/>
      <c r="K157" s="101"/>
      <c r="L157" s="101"/>
    </row>
    <row r="158" spans="4:12" s="89" customFormat="1" ht="18" customHeight="1" x14ac:dyDescent="0.65">
      <c r="D158" s="101"/>
      <c r="J158" s="101"/>
      <c r="K158" s="101"/>
      <c r="L158" s="101"/>
    </row>
    <row r="159" spans="4:12" s="89" customFormat="1" ht="18" customHeight="1" x14ac:dyDescent="0.65">
      <c r="D159" s="101"/>
      <c r="J159" s="101"/>
      <c r="K159" s="101"/>
      <c r="L159" s="101"/>
    </row>
    <row r="160" spans="4:12" s="89" customFormat="1" ht="18" customHeight="1" x14ac:dyDescent="0.65">
      <c r="D160" s="101"/>
      <c r="J160" s="101"/>
      <c r="K160" s="101"/>
      <c r="L160" s="101"/>
    </row>
    <row r="161" spans="4:12" s="89" customFormat="1" ht="18" customHeight="1" x14ac:dyDescent="0.65">
      <c r="D161" s="101"/>
      <c r="J161" s="101"/>
      <c r="K161" s="101"/>
      <c r="L161" s="101"/>
    </row>
    <row r="162" spans="4:12" s="89" customFormat="1" ht="18" customHeight="1" x14ac:dyDescent="0.65">
      <c r="D162" s="101"/>
      <c r="J162" s="101"/>
      <c r="K162" s="101"/>
      <c r="L162" s="101"/>
    </row>
    <row r="163" spans="4:12" s="89" customFormat="1" ht="18" customHeight="1" x14ac:dyDescent="0.65">
      <c r="D163" s="101"/>
      <c r="J163" s="101"/>
      <c r="K163" s="101"/>
      <c r="L163" s="101"/>
    </row>
    <row r="164" spans="4:12" s="89" customFormat="1" ht="18" customHeight="1" x14ac:dyDescent="0.65">
      <c r="D164" s="101"/>
      <c r="J164" s="101"/>
      <c r="K164" s="101"/>
      <c r="L164" s="101"/>
    </row>
    <row r="165" spans="4:12" s="89" customFormat="1" ht="18" customHeight="1" x14ac:dyDescent="0.65">
      <c r="D165" s="101"/>
      <c r="J165" s="101"/>
      <c r="K165" s="101"/>
      <c r="L165" s="101"/>
    </row>
    <row r="166" spans="4:12" s="89" customFormat="1" ht="18" customHeight="1" x14ac:dyDescent="0.65">
      <c r="D166" s="101"/>
      <c r="J166" s="101"/>
      <c r="K166" s="101"/>
      <c r="L166" s="101"/>
    </row>
    <row r="167" spans="4:12" s="89" customFormat="1" ht="18" customHeight="1" x14ac:dyDescent="0.65">
      <c r="D167" s="101"/>
      <c r="J167" s="101"/>
      <c r="K167" s="101"/>
      <c r="L167" s="101"/>
    </row>
    <row r="168" spans="4:12" s="89" customFormat="1" ht="18" customHeight="1" x14ac:dyDescent="0.65">
      <c r="D168" s="101"/>
      <c r="J168" s="101"/>
      <c r="K168" s="101"/>
      <c r="L168" s="101"/>
    </row>
    <row r="169" spans="4:12" s="89" customFormat="1" ht="18" customHeight="1" x14ac:dyDescent="0.65">
      <c r="D169" s="101"/>
      <c r="J169" s="101"/>
      <c r="K169" s="101"/>
      <c r="L169" s="101"/>
    </row>
    <row r="170" spans="4:12" s="89" customFormat="1" ht="18" customHeight="1" x14ac:dyDescent="0.65">
      <c r="D170" s="101"/>
      <c r="J170" s="101"/>
      <c r="K170" s="101"/>
      <c r="L170" s="101"/>
    </row>
    <row r="171" spans="4:12" s="89" customFormat="1" ht="18" customHeight="1" x14ac:dyDescent="0.65">
      <c r="D171" s="101"/>
      <c r="J171" s="101"/>
      <c r="K171" s="101"/>
      <c r="L171" s="101"/>
    </row>
    <row r="172" spans="4:12" s="89" customFormat="1" ht="18" customHeight="1" x14ac:dyDescent="0.65">
      <c r="D172" s="101"/>
      <c r="J172" s="101"/>
      <c r="K172" s="101"/>
      <c r="L172" s="101"/>
    </row>
    <row r="173" spans="4:12" s="89" customFormat="1" ht="18" customHeight="1" x14ac:dyDescent="0.65">
      <c r="D173" s="101"/>
      <c r="J173" s="101"/>
      <c r="K173" s="101"/>
      <c r="L173" s="101"/>
    </row>
    <row r="174" spans="4:12" s="89" customFormat="1" ht="18" customHeight="1" x14ac:dyDescent="0.65">
      <c r="D174" s="101"/>
      <c r="J174" s="101"/>
      <c r="K174" s="101"/>
      <c r="L174" s="101"/>
    </row>
    <row r="175" spans="4:12" s="89" customFormat="1" ht="18" customHeight="1" x14ac:dyDescent="0.65">
      <c r="D175" s="101"/>
      <c r="J175" s="101"/>
      <c r="K175" s="101"/>
      <c r="L175" s="101"/>
    </row>
    <row r="176" spans="4:12" s="89" customFormat="1" ht="18" customHeight="1" x14ac:dyDescent="0.65">
      <c r="D176" s="101"/>
      <c r="J176" s="101"/>
      <c r="K176" s="101"/>
      <c r="L176" s="101"/>
    </row>
    <row r="177" spans="4:12" s="89" customFormat="1" ht="18" customHeight="1" x14ac:dyDescent="0.65">
      <c r="D177" s="101"/>
      <c r="J177" s="101"/>
      <c r="K177" s="101"/>
      <c r="L177" s="101"/>
    </row>
    <row r="178" spans="4:12" s="89" customFormat="1" ht="18" customHeight="1" x14ac:dyDescent="0.65">
      <c r="D178" s="101"/>
      <c r="J178" s="101"/>
      <c r="K178" s="101"/>
      <c r="L178" s="101"/>
    </row>
    <row r="179" spans="4:12" s="89" customFormat="1" ht="18" customHeight="1" x14ac:dyDescent="0.65">
      <c r="D179" s="101"/>
      <c r="J179" s="101"/>
      <c r="K179" s="101"/>
      <c r="L179" s="101"/>
    </row>
    <row r="180" spans="4:12" s="89" customFormat="1" ht="18" customHeight="1" x14ac:dyDescent="0.65">
      <c r="D180" s="101"/>
      <c r="J180" s="101"/>
      <c r="K180" s="101"/>
      <c r="L180" s="101"/>
    </row>
    <row r="181" spans="4:12" s="89" customFormat="1" ht="18" customHeight="1" x14ac:dyDescent="0.65">
      <c r="D181" s="101"/>
      <c r="J181" s="101"/>
      <c r="K181" s="101"/>
      <c r="L181" s="101"/>
    </row>
    <row r="182" spans="4:12" s="89" customFormat="1" ht="18" customHeight="1" x14ac:dyDescent="0.65">
      <c r="D182" s="101"/>
      <c r="J182" s="101"/>
      <c r="K182" s="101"/>
      <c r="L182" s="101"/>
    </row>
    <row r="183" spans="4:12" s="89" customFormat="1" ht="18" customHeight="1" x14ac:dyDescent="0.65">
      <c r="D183" s="101"/>
      <c r="J183" s="101"/>
      <c r="K183" s="101"/>
      <c r="L183" s="101"/>
    </row>
    <row r="184" spans="4:12" s="89" customFormat="1" ht="18" customHeight="1" x14ac:dyDescent="0.65">
      <c r="D184" s="101"/>
      <c r="J184" s="101"/>
      <c r="K184" s="101"/>
      <c r="L184" s="101"/>
    </row>
    <row r="185" spans="4:12" s="89" customFormat="1" ht="18" customHeight="1" x14ac:dyDescent="0.65">
      <c r="D185" s="101"/>
      <c r="J185" s="101"/>
      <c r="K185" s="101"/>
      <c r="L185" s="101"/>
    </row>
    <row r="186" spans="4:12" s="89" customFormat="1" ht="18" customHeight="1" x14ac:dyDescent="0.65">
      <c r="D186" s="101"/>
      <c r="J186" s="101"/>
      <c r="K186" s="101"/>
      <c r="L186" s="101"/>
    </row>
    <row r="187" spans="4:12" s="89" customFormat="1" ht="18" customHeight="1" x14ac:dyDescent="0.65">
      <c r="D187" s="101"/>
      <c r="J187" s="101"/>
      <c r="K187" s="101"/>
      <c r="L187" s="101"/>
    </row>
    <row r="188" spans="4:12" s="89" customFormat="1" ht="18" customHeight="1" x14ac:dyDescent="0.65">
      <c r="D188" s="101"/>
      <c r="J188" s="101"/>
      <c r="K188" s="101"/>
      <c r="L188" s="101"/>
    </row>
    <row r="189" spans="4:12" s="89" customFormat="1" ht="18" customHeight="1" x14ac:dyDescent="0.65">
      <c r="D189" s="101"/>
      <c r="J189" s="101"/>
      <c r="K189" s="101"/>
      <c r="L189" s="101"/>
    </row>
    <row r="190" spans="4:12" s="89" customFormat="1" ht="18" customHeight="1" x14ac:dyDescent="0.65">
      <c r="D190" s="101"/>
      <c r="J190" s="101"/>
      <c r="K190" s="101"/>
      <c r="L190" s="101"/>
    </row>
    <row r="191" spans="4:12" s="89" customFormat="1" ht="18" customHeight="1" x14ac:dyDescent="0.65">
      <c r="D191" s="101"/>
      <c r="J191" s="101"/>
      <c r="K191" s="101"/>
      <c r="L191" s="101"/>
    </row>
    <row r="192" spans="4:12" s="89" customFormat="1" ht="18" customHeight="1" x14ac:dyDescent="0.65">
      <c r="D192" s="101"/>
      <c r="J192" s="101"/>
      <c r="K192" s="101"/>
      <c r="L192" s="101"/>
    </row>
    <row r="193" spans="4:12" s="89" customFormat="1" ht="18" customHeight="1" x14ac:dyDescent="0.65">
      <c r="D193" s="101"/>
      <c r="J193" s="101"/>
      <c r="K193" s="101"/>
      <c r="L193" s="101"/>
    </row>
    <row r="194" spans="4:12" s="89" customFormat="1" ht="18" customHeight="1" x14ac:dyDescent="0.65">
      <c r="D194" s="101"/>
      <c r="J194" s="101"/>
      <c r="K194" s="101"/>
      <c r="L194" s="101"/>
    </row>
    <row r="195" spans="4:12" s="89" customFormat="1" ht="18" customHeight="1" x14ac:dyDescent="0.65">
      <c r="D195" s="101"/>
      <c r="J195" s="101"/>
      <c r="K195" s="101"/>
      <c r="L195" s="101"/>
    </row>
    <row r="196" spans="4:12" s="89" customFormat="1" ht="18" customHeight="1" x14ac:dyDescent="0.65">
      <c r="D196" s="101"/>
      <c r="J196" s="101"/>
      <c r="K196" s="101"/>
      <c r="L196" s="101"/>
    </row>
    <row r="197" spans="4:12" s="89" customFormat="1" ht="18" customHeight="1" x14ac:dyDescent="0.65">
      <c r="D197" s="101"/>
      <c r="J197" s="101"/>
      <c r="K197" s="101"/>
      <c r="L197" s="101"/>
    </row>
    <row r="198" spans="4:12" s="89" customFormat="1" ht="18" customHeight="1" x14ac:dyDescent="0.65">
      <c r="D198" s="101"/>
      <c r="J198" s="101"/>
      <c r="K198" s="101"/>
      <c r="L198" s="101"/>
    </row>
    <row r="199" spans="4:12" s="89" customFormat="1" ht="18" customHeight="1" x14ac:dyDescent="0.65">
      <c r="D199" s="101"/>
      <c r="J199" s="101"/>
      <c r="K199" s="101"/>
      <c r="L199" s="101"/>
    </row>
    <row r="200" spans="4:12" s="89" customFormat="1" ht="18" customHeight="1" x14ac:dyDescent="0.65">
      <c r="D200" s="101"/>
      <c r="J200" s="101"/>
      <c r="K200" s="101"/>
      <c r="L200" s="101"/>
    </row>
    <row r="201" spans="4:12" s="89" customFormat="1" ht="18" customHeight="1" x14ac:dyDescent="0.65">
      <c r="D201" s="101"/>
      <c r="J201" s="101"/>
      <c r="K201" s="101"/>
      <c r="L201" s="101"/>
    </row>
    <row r="202" spans="4:12" s="89" customFormat="1" ht="18" customHeight="1" x14ac:dyDescent="0.65">
      <c r="D202" s="101"/>
      <c r="J202" s="101"/>
      <c r="K202" s="101"/>
      <c r="L202" s="101"/>
    </row>
    <row r="203" spans="4:12" s="89" customFormat="1" ht="18" customHeight="1" x14ac:dyDescent="0.65">
      <c r="D203" s="101"/>
      <c r="J203" s="101"/>
      <c r="K203" s="101"/>
      <c r="L203" s="101"/>
    </row>
    <row r="204" spans="4:12" s="89" customFormat="1" ht="18" customHeight="1" x14ac:dyDescent="0.65">
      <c r="D204" s="101"/>
      <c r="J204" s="101"/>
      <c r="K204" s="101"/>
      <c r="L204" s="101"/>
    </row>
    <row r="205" spans="4:12" s="89" customFormat="1" ht="18" customHeight="1" x14ac:dyDescent="0.65">
      <c r="D205" s="101"/>
      <c r="J205" s="101"/>
      <c r="K205" s="101"/>
      <c r="L205" s="101"/>
    </row>
    <row r="206" spans="4:12" s="89" customFormat="1" ht="18" customHeight="1" x14ac:dyDescent="0.65">
      <c r="D206" s="101"/>
      <c r="J206" s="101"/>
      <c r="K206" s="101"/>
      <c r="L206" s="101"/>
    </row>
    <row r="207" spans="4:12" s="89" customFormat="1" ht="18" customHeight="1" x14ac:dyDescent="0.65">
      <c r="D207" s="101"/>
      <c r="J207" s="101"/>
      <c r="K207" s="101"/>
      <c r="L207" s="101"/>
    </row>
    <row r="208" spans="4:12" s="89" customFormat="1" ht="18" customHeight="1" x14ac:dyDescent="0.65">
      <c r="D208" s="101"/>
      <c r="J208" s="101"/>
      <c r="K208" s="101"/>
      <c r="L208" s="101"/>
    </row>
    <row r="209" spans="4:12" s="89" customFormat="1" ht="18" customHeight="1" x14ac:dyDescent="0.65">
      <c r="D209" s="101"/>
      <c r="J209" s="101"/>
      <c r="K209" s="101"/>
      <c r="L209" s="101"/>
    </row>
    <row r="210" spans="4:12" s="89" customFormat="1" ht="18" customHeight="1" x14ac:dyDescent="0.65">
      <c r="D210" s="101"/>
      <c r="J210" s="101"/>
      <c r="K210" s="101"/>
      <c r="L210" s="101"/>
    </row>
    <row r="211" spans="4:12" s="89" customFormat="1" ht="18" customHeight="1" x14ac:dyDescent="0.65">
      <c r="D211" s="101"/>
      <c r="J211" s="101"/>
      <c r="K211" s="101"/>
      <c r="L211" s="101"/>
    </row>
    <row r="212" spans="4:12" s="89" customFormat="1" ht="18" customHeight="1" x14ac:dyDescent="0.65">
      <c r="D212" s="101"/>
      <c r="J212" s="101"/>
      <c r="K212" s="101"/>
      <c r="L212" s="101"/>
    </row>
    <row r="213" spans="4:12" s="89" customFormat="1" ht="18" customHeight="1" x14ac:dyDescent="0.65">
      <c r="D213" s="101"/>
      <c r="J213" s="101"/>
      <c r="K213" s="101"/>
      <c r="L213" s="101"/>
    </row>
    <row r="214" spans="4:12" s="89" customFormat="1" ht="18" customHeight="1" x14ac:dyDescent="0.65">
      <c r="D214" s="101"/>
      <c r="J214" s="101"/>
      <c r="K214" s="101"/>
      <c r="L214" s="101"/>
    </row>
    <row r="215" spans="4:12" s="89" customFormat="1" ht="18" customHeight="1" x14ac:dyDescent="0.65">
      <c r="D215" s="101"/>
      <c r="J215" s="101"/>
      <c r="K215" s="101"/>
      <c r="L215" s="101"/>
    </row>
  </sheetData>
  <dataConsolidate/>
  <mergeCells count="2">
    <mergeCell ref="B2:D2"/>
    <mergeCell ref="E2:F2"/>
  </mergeCells>
  <phoneticPr fontId="3" type="noConversion"/>
  <conditionalFormatting sqref="J12:K12">
    <cfRule type="containsText" dxfId="5" priority="68" operator="containsText" text="Justification">
      <formula>NOT(ISERROR(SEARCH("Justification",J12)))</formula>
    </cfRule>
    <cfRule type="containsText" dxfId="4" priority="69" operator="containsText" text="Open">
      <formula>NOT(ISERROR(SEARCH("Open",J12)))</formula>
    </cfRule>
  </conditionalFormatting>
  <conditionalFormatting sqref="J12:K12">
    <cfRule type="containsText" dxfId="3" priority="67" operator="containsText" text="Close">
      <formula>NOT(ISERROR(SEARCH("Close",J12)))</formula>
    </cfRule>
  </conditionalFormatting>
  <conditionalFormatting sqref="L12">
    <cfRule type="containsText" dxfId="2" priority="2" operator="containsText" text="Justification">
      <formula>NOT(ISERROR(SEARCH("Justification",L12)))</formula>
    </cfRule>
    <cfRule type="containsText" dxfId="1" priority="3" operator="containsText" text="Open">
      <formula>NOT(ISERROR(SEARCH("Open",L12)))</formula>
    </cfRule>
  </conditionalFormatting>
  <conditionalFormatting sqref="L12">
    <cfRule type="containsText" dxfId="0" priority="1" operator="containsText" text="Close">
      <formula>NOT(ISERROR(SEARCH("Close",L12)))</formula>
    </cfRule>
  </conditionalFormatting>
  <dataValidations count="2">
    <dataValidation type="list" allowBlank="1" showInputMessage="1" showErrorMessage="1" sqref="H12" xr:uid="{00000000-0002-0000-0100-000000000000}">
      <formula1>"Abnormal Execution,Software Design Error,Unreachable Code,Uncovered Condition"</formula1>
    </dataValidation>
    <dataValidation type="list" allowBlank="1" showInputMessage="1" showErrorMessage="1" sqref="L12" xr:uid="{00000000-0002-0000-0100-000001000000}">
      <formula1>"Open,Justification,Close"</formula1>
    </dataValidation>
  </dataValidations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C67B-47AA-4616-BC17-88648D3BA6D6}">
  <dimension ref="B2:L78"/>
  <sheetViews>
    <sheetView zoomScale="55" zoomScaleNormal="55" workbookViewId="0">
      <selection activeCell="C10" sqref="C10"/>
    </sheetView>
  </sheetViews>
  <sheetFormatPr defaultRowHeight="16.7" x14ac:dyDescent="0.65"/>
  <cols>
    <col min="2" max="3" width="40.609375" customWidth="1"/>
    <col min="4" max="4" width="5.609375" customWidth="1"/>
    <col min="5" max="5" width="40.609375" customWidth="1"/>
    <col min="6" max="6" width="5.609375" customWidth="1"/>
    <col min="7" max="7" width="20.609375" customWidth="1"/>
  </cols>
  <sheetData>
    <row r="2" spans="2:12" ht="29.7" customHeight="1" x14ac:dyDescent="0.65">
      <c r="B2" s="109" t="s">
        <v>86</v>
      </c>
      <c r="C2" s="109" t="s">
        <v>87</v>
      </c>
      <c r="E2" s="109" t="s">
        <v>88</v>
      </c>
      <c r="G2" s="110" t="s">
        <v>89</v>
      </c>
    </row>
    <row r="3" spans="2:12" x14ac:dyDescent="0.65">
      <c r="B3" s="111" t="s">
        <v>90</v>
      </c>
      <c r="C3" s="111" t="s">
        <v>91</v>
      </c>
      <c r="E3" s="111"/>
      <c r="G3" s="112" t="s">
        <v>92</v>
      </c>
    </row>
    <row r="4" spans="2:12" x14ac:dyDescent="0.65">
      <c r="B4" s="111" t="s">
        <v>93</v>
      </c>
      <c r="C4" s="113" t="s">
        <v>94</v>
      </c>
      <c r="E4" s="111"/>
    </row>
    <row r="5" spans="2:12" x14ac:dyDescent="0.65">
      <c r="B5" s="111"/>
      <c r="C5" s="111"/>
      <c r="E5" s="111"/>
      <c r="G5" s="110" t="s">
        <v>95</v>
      </c>
    </row>
    <row r="6" spans="2:12" x14ac:dyDescent="0.65">
      <c r="B6" s="111"/>
      <c r="C6" s="111"/>
      <c r="E6" s="111"/>
      <c r="G6" s="114" t="s">
        <v>96</v>
      </c>
    </row>
    <row r="7" spans="2:12" x14ac:dyDescent="0.65">
      <c r="B7" s="111"/>
      <c r="C7" s="111"/>
      <c r="E7" s="111"/>
      <c r="G7" t="s">
        <v>97</v>
      </c>
    </row>
    <row r="8" spans="2:12" x14ac:dyDescent="0.65">
      <c r="B8" s="111"/>
      <c r="C8" s="111"/>
      <c r="E8" s="111"/>
    </row>
    <row r="9" spans="2:12" x14ac:dyDescent="0.65">
      <c r="B9" s="111"/>
      <c r="C9" s="111"/>
      <c r="E9" s="111"/>
    </row>
    <row r="10" spans="2:12" x14ac:dyDescent="0.65">
      <c r="B10" s="111"/>
      <c r="C10" s="111"/>
      <c r="E10" s="111"/>
    </row>
    <row r="11" spans="2:12" x14ac:dyDescent="0.65">
      <c r="B11" s="111"/>
      <c r="C11" s="111"/>
      <c r="E11" s="111"/>
      <c r="G11" s="115" t="s">
        <v>98</v>
      </c>
      <c r="H11" s="115"/>
      <c r="I11" s="115"/>
      <c r="J11" s="115"/>
      <c r="K11" s="115"/>
      <c r="L11" s="115"/>
    </row>
    <row r="12" spans="2:12" x14ac:dyDescent="0.65">
      <c r="B12" s="111"/>
      <c r="C12" s="111"/>
      <c r="E12" s="111"/>
      <c r="G12" s="116" t="s">
        <v>99</v>
      </c>
      <c r="H12" s="116"/>
      <c r="I12" s="116"/>
      <c r="J12" s="116"/>
      <c r="K12" s="116"/>
      <c r="L12" s="116"/>
    </row>
    <row r="13" spans="2:12" x14ac:dyDescent="0.65">
      <c r="B13" s="111"/>
      <c r="C13" s="111"/>
      <c r="E13" s="111"/>
      <c r="G13" s="117" t="s">
        <v>100</v>
      </c>
      <c r="H13" s="117"/>
      <c r="I13" s="117"/>
      <c r="J13" s="117"/>
      <c r="K13" s="117"/>
      <c r="L13" s="117"/>
    </row>
    <row r="14" spans="2:12" x14ac:dyDescent="0.65">
      <c r="B14" s="111"/>
      <c r="C14" s="111"/>
      <c r="E14" s="111"/>
      <c r="G14" s="116" t="s">
        <v>101</v>
      </c>
      <c r="H14" s="116"/>
      <c r="I14" s="116"/>
      <c r="J14" s="116"/>
      <c r="K14" s="116"/>
      <c r="L14" s="116"/>
    </row>
    <row r="15" spans="2:12" x14ac:dyDescent="0.65">
      <c r="B15" s="111"/>
      <c r="C15" s="111"/>
      <c r="E15" s="111"/>
      <c r="G15" s="117" t="s">
        <v>102</v>
      </c>
      <c r="H15" s="117"/>
      <c r="I15" s="117"/>
      <c r="J15" s="117"/>
      <c r="K15" s="117"/>
      <c r="L15" s="117"/>
    </row>
    <row r="16" spans="2:12" x14ac:dyDescent="0.65">
      <c r="B16" s="111"/>
      <c r="C16" s="111"/>
      <c r="E16" s="111"/>
      <c r="G16" s="116" t="s">
        <v>103</v>
      </c>
      <c r="H16" s="116"/>
      <c r="I16" s="116"/>
      <c r="J16" s="116"/>
      <c r="K16" s="116"/>
      <c r="L16" s="116"/>
    </row>
    <row r="17" spans="2:12" x14ac:dyDescent="0.65">
      <c r="B17" s="111"/>
      <c r="C17" s="111"/>
      <c r="E17" s="111"/>
      <c r="G17" s="117" t="s">
        <v>104</v>
      </c>
      <c r="H17" s="117"/>
      <c r="I17" s="117"/>
      <c r="J17" s="117"/>
      <c r="K17" s="117"/>
      <c r="L17" s="117"/>
    </row>
    <row r="18" spans="2:12" x14ac:dyDescent="0.65">
      <c r="B18" s="111"/>
      <c r="C18" s="111"/>
      <c r="E18" s="111"/>
      <c r="G18" s="116" t="s">
        <v>105</v>
      </c>
      <c r="H18" s="116"/>
      <c r="I18" s="116"/>
      <c r="J18" s="116"/>
      <c r="K18" s="116"/>
      <c r="L18" s="116"/>
    </row>
    <row r="19" spans="2:12" x14ac:dyDescent="0.65">
      <c r="B19" s="111"/>
      <c r="C19" s="111"/>
      <c r="E19" s="111"/>
      <c r="G19" s="117" t="s">
        <v>106</v>
      </c>
      <c r="H19" s="117"/>
      <c r="I19" s="117"/>
      <c r="J19" s="117"/>
      <c r="K19" s="117"/>
      <c r="L19" s="117"/>
    </row>
    <row r="20" spans="2:12" x14ac:dyDescent="0.65">
      <c r="B20" s="111"/>
      <c r="C20" s="111"/>
      <c r="E20" s="111"/>
    </row>
    <row r="21" spans="2:12" x14ac:dyDescent="0.65">
      <c r="B21" s="111"/>
      <c r="C21" s="111"/>
      <c r="E21" s="111"/>
      <c r="G21" s="115" t="s">
        <v>107</v>
      </c>
      <c r="H21" s="115"/>
    </row>
    <row r="22" spans="2:12" x14ac:dyDescent="0.65">
      <c r="B22" s="111"/>
      <c r="C22" s="111"/>
      <c r="E22" s="111"/>
      <c r="G22" s="116" t="s">
        <v>108</v>
      </c>
      <c r="H22" s="117" t="s">
        <v>38</v>
      </c>
    </row>
    <row r="23" spans="2:12" x14ac:dyDescent="0.65">
      <c r="B23" s="111"/>
      <c r="C23" s="111"/>
      <c r="E23" s="111"/>
      <c r="G23" s="116" t="s">
        <v>109</v>
      </c>
      <c r="H23" s="117" t="s">
        <v>39</v>
      </c>
    </row>
    <row r="24" spans="2:12" x14ac:dyDescent="0.65">
      <c r="B24" s="111"/>
      <c r="C24" s="111"/>
      <c r="E24" s="111"/>
      <c r="G24" s="116" t="s">
        <v>110</v>
      </c>
      <c r="H24" s="117" t="s">
        <v>36</v>
      </c>
    </row>
    <row r="25" spans="2:12" x14ac:dyDescent="0.65">
      <c r="B25" s="111"/>
      <c r="C25" s="111"/>
      <c r="E25" s="111"/>
    </row>
    <row r="26" spans="2:12" x14ac:dyDescent="0.65">
      <c r="B26" s="111"/>
      <c r="C26" s="111"/>
      <c r="E26" s="111"/>
    </row>
    <row r="27" spans="2:12" x14ac:dyDescent="0.65">
      <c r="B27" s="111"/>
      <c r="C27" s="111"/>
      <c r="E27" s="111"/>
    </row>
    <row r="28" spans="2:12" x14ac:dyDescent="0.65">
      <c r="B28" s="111"/>
      <c r="C28" s="111"/>
      <c r="E28" s="111"/>
    </row>
    <row r="29" spans="2:12" x14ac:dyDescent="0.65">
      <c r="B29" s="111"/>
      <c r="C29" s="111"/>
      <c r="E29" s="111"/>
    </row>
    <row r="30" spans="2:12" x14ac:dyDescent="0.65">
      <c r="B30" s="111"/>
      <c r="C30" s="111"/>
      <c r="E30" s="111"/>
    </row>
    <row r="31" spans="2:12" x14ac:dyDescent="0.65">
      <c r="B31" s="111"/>
      <c r="C31" s="111"/>
      <c r="E31" s="111"/>
    </row>
    <row r="32" spans="2:12" x14ac:dyDescent="0.65">
      <c r="B32" s="111"/>
      <c r="C32" s="111"/>
      <c r="E32" s="111"/>
    </row>
    <row r="33" spans="2:5" x14ac:dyDescent="0.65">
      <c r="B33" s="111"/>
      <c r="C33" s="111"/>
      <c r="E33" s="111"/>
    </row>
    <row r="34" spans="2:5" x14ac:dyDescent="0.65">
      <c r="B34" s="111"/>
      <c r="C34" s="111"/>
      <c r="E34" s="111"/>
    </row>
    <row r="35" spans="2:5" x14ac:dyDescent="0.65">
      <c r="B35" s="111"/>
      <c r="C35" s="111"/>
      <c r="E35" s="111"/>
    </row>
    <row r="36" spans="2:5" x14ac:dyDescent="0.65">
      <c r="B36" s="111"/>
      <c r="C36" s="111"/>
      <c r="E36" s="111"/>
    </row>
    <row r="37" spans="2:5" x14ac:dyDescent="0.65">
      <c r="B37" s="111"/>
      <c r="C37" s="111"/>
      <c r="E37" s="111"/>
    </row>
    <row r="38" spans="2:5" x14ac:dyDescent="0.65">
      <c r="B38" s="111"/>
      <c r="C38" s="111"/>
      <c r="E38" s="111"/>
    </row>
    <row r="39" spans="2:5" x14ac:dyDescent="0.65">
      <c r="B39" s="111"/>
      <c r="C39" s="111"/>
      <c r="E39" s="111"/>
    </row>
    <row r="40" spans="2:5" x14ac:dyDescent="0.65">
      <c r="B40" s="111"/>
      <c r="C40" s="111"/>
      <c r="E40" s="111"/>
    </row>
    <row r="41" spans="2:5" x14ac:dyDescent="0.65">
      <c r="B41" s="111"/>
      <c r="C41" s="111"/>
      <c r="E41" s="111"/>
    </row>
    <row r="42" spans="2:5" x14ac:dyDescent="0.65">
      <c r="B42" s="111"/>
      <c r="C42" s="111"/>
      <c r="E42" s="111"/>
    </row>
    <row r="43" spans="2:5" x14ac:dyDescent="0.65">
      <c r="B43" s="111"/>
      <c r="C43" s="111"/>
      <c r="E43" s="111"/>
    </row>
    <row r="44" spans="2:5" x14ac:dyDescent="0.65">
      <c r="B44" s="111"/>
      <c r="C44" s="111"/>
      <c r="E44" s="111"/>
    </row>
    <row r="45" spans="2:5" x14ac:dyDescent="0.65">
      <c r="B45" s="111"/>
      <c r="C45" s="111"/>
      <c r="E45" s="111"/>
    </row>
    <row r="46" spans="2:5" x14ac:dyDescent="0.65">
      <c r="B46" s="111"/>
      <c r="C46" s="111"/>
      <c r="E46" s="111"/>
    </row>
    <row r="47" spans="2:5" x14ac:dyDescent="0.65">
      <c r="B47" s="111"/>
      <c r="C47" s="111"/>
      <c r="E47" s="111"/>
    </row>
    <row r="48" spans="2:5" x14ac:dyDescent="0.65">
      <c r="B48" s="111"/>
      <c r="C48" s="111"/>
      <c r="E48" s="111"/>
    </row>
    <row r="49" spans="2:5" x14ac:dyDescent="0.65">
      <c r="B49" s="111"/>
      <c r="C49" s="111"/>
      <c r="E49" s="111"/>
    </row>
    <row r="50" spans="2:5" x14ac:dyDescent="0.65">
      <c r="B50" s="111"/>
      <c r="C50" s="111"/>
      <c r="E50" s="111"/>
    </row>
    <row r="51" spans="2:5" x14ac:dyDescent="0.65">
      <c r="B51" s="111"/>
      <c r="C51" s="111"/>
      <c r="E51" s="111"/>
    </row>
    <row r="52" spans="2:5" x14ac:dyDescent="0.65">
      <c r="B52" s="111"/>
      <c r="C52" s="111"/>
      <c r="E52" s="111"/>
    </row>
    <row r="53" spans="2:5" x14ac:dyDescent="0.65">
      <c r="B53" s="111"/>
      <c r="C53" s="111"/>
      <c r="E53" s="111"/>
    </row>
    <row r="54" spans="2:5" x14ac:dyDescent="0.65">
      <c r="B54" s="111"/>
      <c r="C54" s="111"/>
      <c r="E54" s="111"/>
    </row>
    <row r="55" spans="2:5" x14ac:dyDescent="0.65">
      <c r="B55" s="111"/>
      <c r="C55" s="111"/>
      <c r="E55" s="111"/>
    </row>
    <row r="56" spans="2:5" x14ac:dyDescent="0.65">
      <c r="B56" s="111"/>
      <c r="C56" s="111"/>
      <c r="E56" s="111"/>
    </row>
    <row r="57" spans="2:5" x14ac:dyDescent="0.65">
      <c r="B57" s="111"/>
      <c r="C57" s="111"/>
      <c r="E57" s="111"/>
    </row>
    <row r="58" spans="2:5" x14ac:dyDescent="0.65">
      <c r="B58" s="111"/>
      <c r="C58" s="111"/>
      <c r="E58" s="111"/>
    </row>
    <row r="59" spans="2:5" x14ac:dyDescent="0.65">
      <c r="B59" s="111"/>
      <c r="C59" s="111"/>
      <c r="E59" s="111"/>
    </row>
    <row r="60" spans="2:5" x14ac:dyDescent="0.65">
      <c r="B60" s="111"/>
      <c r="C60" s="111"/>
      <c r="E60" s="111"/>
    </row>
    <row r="61" spans="2:5" x14ac:dyDescent="0.65">
      <c r="B61" s="111"/>
      <c r="C61" s="111"/>
      <c r="E61" s="111"/>
    </row>
    <row r="62" spans="2:5" x14ac:dyDescent="0.65">
      <c r="B62" s="111"/>
      <c r="C62" s="111"/>
      <c r="E62" s="111"/>
    </row>
    <row r="63" spans="2:5" x14ac:dyDescent="0.65">
      <c r="B63" s="111"/>
      <c r="C63" s="111"/>
      <c r="E63" s="111"/>
    </row>
    <row r="64" spans="2:5" x14ac:dyDescent="0.65">
      <c r="B64" s="111"/>
      <c r="C64" s="111"/>
      <c r="E64" s="111"/>
    </row>
    <row r="65" spans="2:5" x14ac:dyDescent="0.65">
      <c r="B65" s="111"/>
      <c r="C65" s="111"/>
      <c r="E65" s="111"/>
    </row>
    <row r="66" spans="2:5" x14ac:dyDescent="0.65">
      <c r="B66" s="111"/>
      <c r="C66" s="111"/>
      <c r="E66" s="111"/>
    </row>
    <row r="67" spans="2:5" x14ac:dyDescent="0.65">
      <c r="B67" s="111"/>
      <c r="C67" s="111"/>
      <c r="E67" s="111"/>
    </row>
    <row r="68" spans="2:5" x14ac:dyDescent="0.65">
      <c r="B68" s="111"/>
      <c r="C68" s="111"/>
      <c r="E68" s="111"/>
    </row>
    <row r="69" spans="2:5" x14ac:dyDescent="0.65">
      <c r="B69" s="111"/>
      <c r="C69" s="111"/>
      <c r="E69" s="111"/>
    </row>
    <row r="70" spans="2:5" x14ac:dyDescent="0.65">
      <c r="B70" s="111"/>
      <c r="C70" s="111"/>
      <c r="E70" s="111"/>
    </row>
    <row r="71" spans="2:5" x14ac:dyDescent="0.65">
      <c r="B71" s="111"/>
      <c r="C71" s="111"/>
      <c r="E71" s="111"/>
    </row>
    <row r="72" spans="2:5" x14ac:dyDescent="0.65">
      <c r="B72" s="111"/>
      <c r="C72" s="111"/>
      <c r="E72" s="111"/>
    </row>
    <row r="73" spans="2:5" x14ac:dyDescent="0.65">
      <c r="B73" s="111"/>
      <c r="C73" s="111"/>
      <c r="E73" s="111"/>
    </row>
    <row r="74" spans="2:5" x14ac:dyDescent="0.65">
      <c r="B74" s="111"/>
      <c r="C74" s="111"/>
      <c r="E74" s="111"/>
    </row>
    <row r="75" spans="2:5" x14ac:dyDescent="0.65">
      <c r="B75" s="111"/>
      <c r="C75" s="111"/>
      <c r="E75" s="111"/>
    </row>
    <row r="76" spans="2:5" x14ac:dyDescent="0.65">
      <c r="B76" s="111"/>
      <c r="C76" s="111"/>
      <c r="E76" s="111"/>
    </row>
    <row r="77" spans="2:5" x14ac:dyDescent="0.65">
      <c r="B77" s="111"/>
      <c r="C77" s="111"/>
      <c r="E77" s="111"/>
    </row>
    <row r="78" spans="2:5" x14ac:dyDescent="0.65">
      <c r="B78" s="111"/>
      <c r="C78" s="111"/>
      <c r="E78" s="111"/>
    </row>
  </sheetData>
  <mergeCells count="2">
    <mergeCell ref="G11:L11"/>
    <mergeCell ref="G21:H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Unit_TC</vt:lpstr>
      <vt:lpstr>SWUTR-Issue List</vt:lpstr>
      <vt:lpstr>Setting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배현한</cp:lastModifiedBy>
  <dcterms:created xsi:type="dcterms:W3CDTF">2021-07-26T23:18:27Z</dcterms:created>
  <dcterms:modified xsi:type="dcterms:W3CDTF">2022-03-15T08:12:06Z</dcterms:modified>
</cp:coreProperties>
</file>