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ley/Desktop/"/>
    </mc:Choice>
  </mc:AlternateContent>
  <xr:revisionPtr revIDLastSave="0" documentId="13_ncr:1_{D0BE8029-9EFC-C549-BD57-AD8E17D3ADF8}" xr6:coauthVersionLast="47" xr6:coauthVersionMax="47" xr10:uidLastSave="{00000000-0000-0000-0000-000000000000}"/>
  <bookViews>
    <workbookView xWindow="5920" yWindow="1780" windowWidth="29680" windowHeight="20020" activeTab="4" xr2:uid="{353E88A6-2A1D-0C42-A634-75A4DCE641B0}"/>
  </bookViews>
  <sheets>
    <sheet name="About" sheetId="8" r:id="rId1"/>
    <sheet name="dgns_cd9" sheetId="6" r:id="rId2"/>
    <sheet name="dgns_cd10" sheetId="7" r:id="rId3"/>
    <sheet name="dgns_cd910" sheetId="10" r:id="rId4"/>
    <sheet name="pvt_dgns_cd910" sheetId="11" r:id="rId5"/>
    <sheet name="op_hcpcs" sheetId="4" r:id="rId6"/>
    <sheet name="op_rev" sheetId="5" r:id="rId7"/>
    <sheet name="medpar_prcdr_cd9" sheetId="3" r:id="rId8"/>
    <sheet name="medpar_prcdr_cd10" sheetId="2" r:id="rId9"/>
    <sheet name="medpar_prcdr_cd910" sheetId="9" r:id="rId10"/>
    <sheet name="medpar_msdrg_cd" sheetId="1" r:id="rId1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9" l="1"/>
  <c r="D11" i="9"/>
  <c r="D10" i="9"/>
  <c r="D9" i="9"/>
  <c r="D8" i="9"/>
  <c r="D7" i="9"/>
  <c r="D6" i="9"/>
  <c r="D5" i="9"/>
  <c r="D4" i="9"/>
  <c r="D3" i="9"/>
  <c r="D2" i="9"/>
  <c r="D13" i="9"/>
  <c r="D14" i="9"/>
  <c r="D15" i="9"/>
  <c r="D16" i="9"/>
  <c r="C14" i="9"/>
  <c r="C15" i="9"/>
  <c r="C16" i="9"/>
  <c r="C13" i="9"/>
  <c r="B14" i="9"/>
  <c r="B15" i="9"/>
  <c r="B16" i="9"/>
  <c r="C14" i="2"/>
  <c r="C15" i="2"/>
  <c r="C16" i="2"/>
  <c r="C17" i="2"/>
  <c r="B13" i="9"/>
  <c r="H2" i="2"/>
  <c r="B13" i="10"/>
  <c r="C13" i="10"/>
  <c r="D13" i="10"/>
  <c r="E13" i="10"/>
  <c r="F13" i="10"/>
  <c r="G13" i="10"/>
  <c r="H13" i="10"/>
  <c r="I13" i="10"/>
  <c r="J13" i="10"/>
  <c r="K13" i="10"/>
  <c r="L13" i="10"/>
  <c r="M13" i="10"/>
  <c r="B16" i="10"/>
  <c r="E16" i="10"/>
  <c r="H16" i="10"/>
  <c r="I16" i="10"/>
  <c r="L16" i="10"/>
  <c r="M16" i="10"/>
  <c r="B15" i="10"/>
  <c r="E15" i="10"/>
  <c r="H15" i="10"/>
  <c r="I15" i="10"/>
  <c r="L15" i="10"/>
  <c r="M15" i="10"/>
  <c r="B14" i="10"/>
  <c r="E14" i="10"/>
  <c r="H14" i="10"/>
  <c r="I14" i="10"/>
  <c r="L14" i="10"/>
  <c r="M14" i="10"/>
  <c r="B12" i="10"/>
  <c r="E12" i="10"/>
  <c r="H12" i="10"/>
  <c r="I12" i="10"/>
  <c r="L12" i="10"/>
  <c r="M12" i="10"/>
  <c r="B11" i="10"/>
  <c r="E11" i="10"/>
  <c r="H11" i="10"/>
  <c r="I11" i="10"/>
  <c r="L11" i="10"/>
  <c r="M11" i="10"/>
  <c r="B10" i="10"/>
  <c r="E10" i="10"/>
  <c r="H10" i="10"/>
  <c r="I10" i="10"/>
  <c r="L10" i="10"/>
  <c r="M10" i="10"/>
  <c r="B9" i="10"/>
  <c r="E9" i="10"/>
  <c r="H9" i="10"/>
  <c r="I9" i="10"/>
  <c r="L9" i="10"/>
  <c r="M9" i="10"/>
  <c r="B8" i="10"/>
  <c r="E8" i="10"/>
  <c r="H8" i="10"/>
  <c r="I8" i="10"/>
  <c r="L8" i="10"/>
  <c r="M8" i="10"/>
  <c r="B7" i="10"/>
  <c r="E7" i="10"/>
  <c r="H7" i="10"/>
  <c r="I7" i="10"/>
  <c r="L7" i="10"/>
  <c r="M7" i="10"/>
  <c r="B6" i="10"/>
  <c r="E6" i="10"/>
  <c r="H6" i="10"/>
  <c r="I6" i="10"/>
  <c r="L6" i="10"/>
  <c r="M6" i="10"/>
  <c r="B5" i="10"/>
  <c r="E5" i="10"/>
  <c r="H5" i="10"/>
  <c r="I5" i="10"/>
  <c r="L5" i="10"/>
  <c r="M5" i="10"/>
  <c r="B4" i="10"/>
  <c r="E4" i="10"/>
  <c r="H4" i="10"/>
  <c r="I4" i="10"/>
  <c r="L4" i="10"/>
  <c r="M4" i="10"/>
  <c r="B3" i="10"/>
  <c r="E3" i="10"/>
  <c r="H3" i="10"/>
  <c r="I3" i="10"/>
  <c r="L3" i="10"/>
  <c r="M3" i="10"/>
  <c r="B2" i="10"/>
  <c r="E2" i="10"/>
  <c r="H2" i="10"/>
  <c r="I2" i="10"/>
  <c r="L2" i="10"/>
  <c r="M2" i="10"/>
  <c r="M12" i="6"/>
  <c r="L12" i="6"/>
  <c r="I12" i="6"/>
  <c r="L2" i="6"/>
  <c r="M4" i="7"/>
  <c r="M3" i="7"/>
  <c r="M2" i="7"/>
  <c r="L2" i="7"/>
  <c r="E5" i="7"/>
  <c r="H5" i="7"/>
  <c r="E2" i="7"/>
  <c r="H2" i="7"/>
  <c r="B3" i="7"/>
  <c r="B2" i="7"/>
  <c r="I2" i="7"/>
  <c r="E3" i="7"/>
  <c r="H3" i="7"/>
  <c r="I3" i="7"/>
  <c r="L3" i="7"/>
  <c r="B4" i="7"/>
  <c r="E4" i="7"/>
  <c r="H4" i="7"/>
  <c r="I4" i="7"/>
  <c r="L4" i="7"/>
  <c r="B5" i="7"/>
  <c r="I5" i="7"/>
  <c r="L5" i="7"/>
  <c r="M5" i="7"/>
  <c r="E16" i="5"/>
  <c r="H3" i="2"/>
  <c r="H4" i="2"/>
  <c r="H5" i="2"/>
  <c r="K2" i="4"/>
  <c r="L2" i="4"/>
  <c r="O2" i="4"/>
  <c r="P2" i="4"/>
  <c r="AH2" i="4"/>
  <c r="AI2" i="4"/>
  <c r="AK2" i="4"/>
  <c r="AJ2" i="4"/>
  <c r="E2" i="5"/>
  <c r="B2" i="6"/>
  <c r="E2" i="6"/>
  <c r="H2" i="6"/>
  <c r="I2" i="6"/>
  <c r="M2" i="6"/>
  <c r="I13" i="6"/>
  <c r="L13" i="6"/>
  <c r="I11" i="6"/>
  <c r="L11" i="6"/>
  <c r="I10" i="6"/>
  <c r="L10" i="6"/>
  <c r="I9" i="6"/>
  <c r="L9" i="6"/>
  <c r="I8" i="6"/>
  <c r="L8" i="6"/>
  <c r="I7" i="6"/>
  <c r="L7" i="6"/>
  <c r="I6" i="6"/>
  <c r="L6" i="6"/>
  <c r="I5" i="6"/>
  <c r="L5" i="6"/>
  <c r="I4" i="6"/>
  <c r="L4" i="6"/>
  <c r="I3" i="6"/>
  <c r="L3" i="6"/>
  <c r="E13" i="6"/>
  <c r="H13" i="6"/>
  <c r="E12" i="6"/>
  <c r="H12" i="6"/>
  <c r="E11" i="6"/>
  <c r="H11" i="6"/>
  <c r="E10" i="6"/>
  <c r="H10" i="6"/>
  <c r="E9" i="6"/>
  <c r="H9" i="6"/>
  <c r="E8" i="6"/>
  <c r="H8" i="6"/>
  <c r="B13" i="6"/>
  <c r="M13" i="6"/>
  <c r="E7" i="6"/>
  <c r="H7" i="6"/>
  <c r="B12" i="6"/>
  <c r="E6" i="6"/>
  <c r="H6" i="6"/>
  <c r="B11" i="6"/>
  <c r="M11" i="6"/>
  <c r="E5" i="6"/>
  <c r="H5" i="6"/>
  <c r="B10" i="6"/>
  <c r="M10" i="6"/>
  <c r="E4" i="6"/>
  <c r="H4" i="6"/>
  <c r="B9" i="6"/>
  <c r="M9" i="6"/>
  <c r="E3" i="6"/>
  <c r="H3" i="6"/>
  <c r="B8" i="6"/>
  <c r="M8" i="6"/>
  <c r="B7" i="6"/>
  <c r="M7" i="6"/>
  <c r="B6" i="6"/>
  <c r="M6" i="6"/>
  <c r="B5" i="6"/>
  <c r="M5" i="6"/>
  <c r="B4" i="6"/>
  <c r="M4" i="6"/>
  <c r="B3" i="6"/>
  <c r="M3" i="6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D2" i="5"/>
  <c r="K16" i="4"/>
  <c r="L16" i="4"/>
  <c r="O16" i="4"/>
  <c r="P16" i="4"/>
  <c r="AH16" i="4"/>
  <c r="AI16" i="4"/>
  <c r="AK16" i="4"/>
  <c r="AJ16" i="4"/>
  <c r="K15" i="4"/>
  <c r="L15" i="4"/>
  <c r="O15" i="4"/>
  <c r="P15" i="4"/>
  <c r="AH15" i="4"/>
  <c r="AI15" i="4"/>
  <c r="AK15" i="4"/>
  <c r="AJ15" i="4"/>
  <c r="K14" i="4"/>
  <c r="L14" i="4"/>
  <c r="O14" i="4"/>
  <c r="P14" i="4"/>
  <c r="AH14" i="4"/>
  <c r="AI14" i="4"/>
  <c r="AK14" i="4"/>
  <c r="AJ14" i="4"/>
  <c r="K13" i="4"/>
  <c r="L13" i="4"/>
  <c r="O13" i="4"/>
  <c r="P13" i="4"/>
  <c r="AH13" i="4"/>
  <c r="AI13" i="4"/>
  <c r="AK13" i="4"/>
  <c r="AJ13" i="4"/>
  <c r="K12" i="4"/>
  <c r="L12" i="4"/>
  <c r="O12" i="4"/>
  <c r="P12" i="4"/>
  <c r="AH12" i="4"/>
  <c r="AI12" i="4"/>
  <c r="AK12" i="4"/>
  <c r="AJ12" i="4"/>
  <c r="K11" i="4"/>
  <c r="L11" i="4"/>
  <c r="O11" i="4"/>
  <c r="P11" i="4"/>
  <c r="AH11" i="4"/>
  <c r="AI11" i="4"/>
  <c r="AK11" i="4"/>
  <c r="AJ11" i="4"/>
  <c r="K10" i="4"/>
  <c r="L10" i="4"/>
  <c r="O10" i="4"/>
  <c r="P10" i="4"/>
  <c r="AH10" i="4"/>
  <c r="AI10" i="4"/>
  <c r="AK10" i="4"/>
  <c r="AJ10" i="4"/>
  <c r="K9" i="4"/>
  <c r="L9" i="4"/>
  <c r="O9" i="4"/>
  <c r="P9" i="4"/>
  <c r="AH9" i="4"/>
  <c r="AI9" i="4"/>
  <c r="AK9" i="4"/>
  <c r="AJ9" i="4"/>
  <c r="K8" i="4"/>
  <c r="L8" i="4"/>
  <c r="O8" i="4"/>
  <c r="P8" i="4"/>
  <c r="AH8" i="4"/>
  <c r="AI8" i="4"/>
  <c r="AK8" i="4"/>
  <c r="AJ8" i="4"/>
  <c r="K7" i="4"/>
  <c r="L7" i="4"/>
  <c r="O7" i="4"/>
  <c r="P7" i="4"/>
  <c r="AH7" i="4"/>
  <c r="AI7" i="4"/>
  <c r="AK7" i="4"/>
  <c r="AJ7" i="4"/>
  <c r="K6" i="4"/>
  <c r="L6" i="4"/>
  <c r="O6" i="4"/>
  <c r="P6" i="4"/>
  <c r="AH6" i="4"/>
  <c r="AI6" i="4"/>
  <c r="AK6" i="4"/>
  <c r="AJ6" i="4"/>
  <c r="K5" i="4"/>
  <c r="L5" i="4"/>
  <c r="O5" i="4"/>
  <c r="P5" i="4"/>
  <c r="AH5" i="4"/>
  <c r="AI5" i="4"/>
  <c r="AK5" i="4"/>
  <c r="AJ5" i="4"/>
  <c r="K4" i="4"/>
  <c r="L4" i="4"/>
  <c r="O4" i="4"/>
  <c r="P4" i="4"/>
  <c r="AH4" i="4"/>
  <c r="AI4" i="4"/>
  <c r="AK4" i="4"/>
  <c r="AJ4" i="4"/>
  <c r="K3" i="4"/>
  <c r="L3" i="4"/>
  <c r="O3" i="4"/>
  <c r="P3" i="4"/>
  <c r="AH3" i="4"/>
  <c r="AI3" i="4"/>
  <c r="AK3" i="4"/>
  <c r="AJ3" i="4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5" i="3"/>
  <c r="D5" i="3"/>
  <c r="G4" i="3"/>
  <c r="D4" i="3"/>
  <c r="G3" i="3"/>
  <c r="D3" i="3"/>
  <c r="G2" i="3"/>
  <c r="D2" i="3"/>
  <c r="E5" i="2"/>
  <c r="B5" i="2"/>
  <c r="E4" i="2"/>
  <c r="B4" i="2"/>
  <c r="E3" i="2"/>
  <c r="B3" i="2"/>
  <c r="E2" i="2"/>
  <c r="B2" i="2"/>
</calcChain>
</file>

<file path=xl/sharedStrings.xml><?xml version="1.0" encoding="utf-8"?>
<sst xmlns="http://schemas.openxmlformats.org/spreadsheetml/2006/main" count="316" uniqueCount="144">
  <si>
    <t>Year</t>
  </si>
  <si>
    <t>Medpar, ICD-9 procedure codes</t>
  </si>
  <si>
    <t>.</t>
  </si>
  <si>
    <t>Outpatient, Revenue center codes</t>
  </si>
  <si>
    <t>Percentage</t>
  </si>
  <si>
    <t>alldgns_cd9</t>
  </si>
  <si>
    <t>all_dgns_cd10</t>
  </si>
  <si>
    <t>op_rev</t>
  </si>
  <si>
    <t>op_rev_total</t>
  </si>
  <si>
    <t>op_rev_scaledtotal</t>
  </si>
  <si>
    <t>outpatient_scaledtotal</t>
  </si>
  <si>
    <t>outpatient_secondary</t>
  </si>
  <si>
    <t>outpatient_primary</t>
  </si>
  <si>
    <t xml:space="preserve">outpatient_total </t>
  </si>
  <si>
    <t>partb_scaledtotal</t>
  </si>
  <si>
    <t>partb_secondary</t>
  </si>
  <si>
    <t>partb_primary</t>
  </si>
  <si>
    <t xml:space="preserve">partb_total </t>
  </si>
  <si>
    <t>medpar_secondary</t>
  </si>
  <si>
    <t>medpar_primary</t>
  </si>
  <si>
    <t xml:space="preserve">medpar_total </t>
  </si>
  <si>
    <t>op_rev_nonrelv</t>
  </si>
  <si>
    <t>bk_l5100</t>
  </si>
  <si>
    <t>trbl_l5301</t>
  </si>
  <si>
    <t>trbl_l5637</t>
  </si>
  <si>
    <t>trbl_l5645</t>
  </si>
  <si>
    <t>trbl_l5671</t>
  </si>
  <si>
    <t>trbl_l5981</t>
  </si>
  <si>
    <t>trbl_l5940</t>
  </si>
  <si>
    <t>trbl_l5910</t>
  </si>
  <si>
    <t>trbl_l5976</t>
  </si>
  <si>
    <t>trbl_total</t>
  </si>
  <si>
    <t>trbl_scaledtotal</t>
  </si>
  <si>
    <t>ftpy_l5968</t>
  </si>
  <si>
    <t>ftpy_l5972</t>
  </si>
  <si>
    <t>ftpy_l5973</t>
  </si>
  <si>
    <t>ftpy_l5974</t>
  </si>
  <si>
    <t>ftpy_l5975</t>
  </si>
  <si>
    <t>ftpy_l5976</t>
  </si>
  <si>
    <t>ftpy_l5978</t>
  </si>
  <si>
    <t>ftpy_l5979</t>
  </si>
  <si>
    <t>ftpy_l5980</t>
  </si>
  <si>
    <t>ftpy_l5981</t>
  </si>
  <si>
    <t>ftpy_l5982</t>
  </si>
  <si>
    <t>ftpy_l5984</t>
  </si>
  <si>
    <t>ftpy_l5985</t>
  </si>
  <si>
    <t>ftpy_l5986</t>
  </si>
  <si>
    <t>ftpy_l5987</t>
  </si>
  <si>
    <t>ftpy_l5988</t>
  </si>
  <si>
    <t>ftpy_l5990</t>
  </si>
  <si>
    <t>ftpy_total</t>
  </si>
  <si>
    <t>ftpy_scaledtotal</t>
  </si>
  <si>
    <t>lc_trbl_l5679</t>
  </si>
  <si>
    <t>lc_trbl_l5673</t>
  </si>
  <si>
    <t>lc_trbl_total</t>
  </si>
  <si>
    <t>lc_trbl_scaledtotal</t>
  </si>
  <si>
    <t>op_hcpcs_total</t>
  </si>
  <si>
    <t>op_hcpcs_scaledtotal</t>
  </si>
  <si>
    <t xml:space="preserve">bk_amp_total </t>
  </si>
  <si>
    <t>bk_amp_primary</t>
  </si>
  <si>
    <t>bk_amp_secondary</t>
  </si>
  <si>
    <t xml:space="preserve">bk_fit_total </t>
  </si>
  <si>
    <t>bk_fit_primary</t>
  </si>
  <si>
    <t>bk_fit_secondary</t>
  </si>
  <si>
    <t xml:space="preserve">lef_detach_total </t>
  </si>
  <si>
    <t>lef_detach_primary</t>
  </si>
  <si>
    <t>lef_detach_secondary</t>
  </si>
  <si>
    <t xml:space="preserve">rig_detach_total </t>
  </si>
  <si>
    <t>rig_detach_primary</t>
  </si>
  <si>
    <t>rig_detach_secondary</t>
  </si>
  <si>
    <t>detach_total</t>
  </si>
  <si>
    <t>amp_wm_total</t>
  </si>
  <si>
    <t>amp_wc_total</t>
  </si>
  <si>
    <t>amp_n_total</t>
  </si>
  <si>
    <t>amp_total</t>
  </si>
  <si>
    <t>medpar_msdrg_cd</t>
  </si>
  <si>
    <t>Medpar, MS-DRG codes - adopted October 1, 2007</t>
  </si>
  <si>
    <t>Claim_codes_used</t>
  </si>
  <si>
    <t>616-618</t>
  </si>
  <si>
    <t>Code_info</t>
  </si>
  <si>
    <t>Amputation of Lower Limb for Endocrine, Nutritional, and Metabolic Disorders :MCC,CC</t>
  </si>
  <si>
    <t>medpar_prcdr_cd10</t>
  </si>
  <si>
    <t>Medpar, ICD-10 procedure codes</t>
  </si>
  <si>
    <t>Detachment of right lower leg, detachment of left lower leg</t>
  </si>
  <si>
    <t>medpar_prcdr_cd9</t>
  </si>
  <si>
    <t>other amputation below knee, fitting of prosthesis below knee</t>
  </si>
  <si>
    <t>op_hcpcs</t>
  </si>
  <si>
    <t>Outpatient, HCPCS codes</t>
  </si>
  <si>
    <t>29 HCPCS codes in the LIMBER Transtibial Fee writeup, Transtibial insert, Foot/Pylon spreadsheet</t>
  </si>
  <si>
    <t>L5~~</t>
  </si>
  <si>
    <t>0Y6H0~, 0Y6J0~</t>
  </si>
  <si>
    <t>0274</t>
  </si>
  <si>
    <t>Medical/surgical supplies-prosthetic/orthotic devices</t>
  </si>
  <si>
    <t>dgns_cd9</t>
  </si>
  <si>
    <t>V4975</t>
  </si>
  <si>
    <t>below knee amputation</t>
  </si>
  <si>
    <t>dgns_cd10</t>
  </si>
  <si>
    <t>- Styling Convention</t>
  </si>
  <si>
    <t>Table Title</t>
  </si>
  <si>
    <t>Result Hightlight</t>
  </si>
  <si>
    <t>- Glossary</t>
  </si>
  <si>
    <t>Medpar</t>
  </si>
  <si>
    <t>Medicare Provider Analysis and Review (Medicare beneficiaries using hospital inpatient services.)</t>
  </si>
  <si>
    <t>Part B</t>
  </si>
  <si>
    <t>Outpatient</t>
  </si>
  <si>
    <t>Medpar &amp; PartB &amp; Outpatient, ICD-9 diagnosis codes</t>
  </si>
  <si>
    <t>Medpart &amp; PartB &amp; Outpatien, ICD-10 diagnosis codes</t>
  </si>
  <si>
    <t>Medicare Part B (Carrier)</t>
  </si>
  <si>
    <t>Documentation</t>
  </si>
  <si>
    <t>- Other details</t>
  </si>
  <si>
    <t>Durable Medical Equipment records</t>
  </si>
  <si>
    <t>ICD9/ICD10 procedure codes</t>
  </si>
  <si>
    <t>ICD9/ICD10 diagnosis codes</t>
  </si>
  <si>
    <t>HCPCS codes</t>
  </si>
  <si>
    <t>a) Source Files</t>
  </si>
  <si>
    <t>b) Code Types</t>
  </si>
  <si>
    <t>reason for seeking health care</t>
  </si>
  <si>
    <t>MS-DRG</t>
  </si>
  <si>
    <t>Note - The counts for DRG and MS-DRG are low for the year 2007 because of the switch from DRG to MS-DRG that occurred that year.</t>
  </si>
  <si>
    <t>Also, please note, the transition from ICD-9 to ICD-10 occurred on October 1, 2015. That change will be reflected in the 2015 coding trends.</t>
  </si>
  <si>
    <t>0-99</t>
  </si>
  <si>
    <t>Age of beneficiaries</t>
  </si>
  <si>
    <t>Year length</t>
  </si>
  <si>
    <t>2004 - 2018</t>
  </si>
  <si>
    <t>- Trends</t>
  </si>
  <si>
    <t xml:space="preserve">This excel spreadsheet summarizes the statistics collected from the Dartmouth Atlas Project - NIH Medicare Claim data.
Data are from Medical claims files: Medpar, PartB, Outpatient, with types of codes: diagonosis, procedure, revenue center, etc.
The dgns_cd9/10 file contains the most relevant data to the study of below knee amputation market size, </t>
  </si>
  <si>
    <t>inpatient treatment and services</t>
  </si>
  <si>
    <t>outpatient services, procedures, products and equipments</t>
  </si>
  <si>
    <t>medpar_prcdr_cd910</t>
  </si>
  <si>
    <t>dgns_cd910</t>
  </si>
  <si>
    <t>Aggregated diagnosis ICD-9/10</t>
  </si>
  <si>
    <t>Aggregated procedure ICD-9/10</t>
  </si>
  <si>
    <t>Acquired absence of leg below knee</t>
  </si>
  <si>
    <t>8415, 8446</t>
  </si>
  <si>
    <t>8415 = 0Y6H0~ + 0Y6J0~</t>
  </si>
  <si>
    <t>Z89~</t>
  </si>
  <si>
    <t>V4975 = Z89~</t>
  </si>
  <si>
    <t>Sheet_name</t>
  </si>
  <si>
    <t>General_description</t>
  </si>
  <si>
    <t xml:space="preserve"> - code mapping between ICD9 and ICD 10 diagonosis code supported by: https://www.hipaaspace.com/medical_billing/crosswalk.services/icd-9.to.icd-10.mapping/v4975</t>
  </si>
  <si>
    <t>Note: - code mapping between ICD9 and ICD 10 procedure code supported by: https://www.hipaaspace.com/medical_billing/crosswalk.services/icd-9.to.icd-10.mapping/8415</t>
  </si>
  <si>
    <t>Click the sheet_name to see summarized statistics in the corresponding table</t>
  </si>
  <si>
    <t>Medicare Severity Diagnosis Related Groups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</si>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</sst>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,###"/>
    <numFmt numFmtId="165" formatCode="0.000%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"/>
      <family val="2"/>
    </font>
    <font>
      <b/>
      <sz val="9.5"/>
      <color rgb="FF000000"/>
      <name val="Albany AMT"/>
    </font>
    <font>
      <sz val="9.5"/>
      <color theme="1"/>
      <name val="Albany AMT"/>
    </font>
    <font>
      <sz val="12"/>
      <color theme="1"/>
      <name val="Calibri (Body)"/>
    </font>
    <font>
      <u/>
      <sz val="12"/>
      <color theme="10"/>
      <name val="Calibri"/>
      <family val="2"/>
      <scheme val="minor"/>
    </font>
    <font>
      <b/>
      <sz val="14"/>
      <color theme="1"/>
      <name val="Calibri (Body)"/>
    </font>
    <font>
      <u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4" borderId="1" xfId="0" applyNumberFormat="1" applyFill="1" applyBorder="1" applyAlignment="1">
      <alignment horizontal="right"/>
    </xf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165" fontId="0" fillId="2" borderId="0" xfId="1" applyNumberFormat="1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4" fillId="3" borderId="0" xfId="0" applyFont="1" applyFill="1" applyAlignment="1">
      <alignment horizontal="left"/>
    </xf>
    <xf numFmtId="0" fontId="0" fillId="5" borderId="0" xfId="0" applyFill="1"/>
    <xf numFmtId="164" fontId="0" fillId="0" borderId="0" xfId="0" applyNumberFormat="1"/>
    <xf numFmtId="49" fontId="0" fillId="0" borderId="0" xfId="0" applyNumberFormat="1"/>
    <xf numFmtId="0" fontId="0" fillId="6" borderId="0" xfId="0" applyFill="1"/>
    <xf numFmtId="0" fontId="7" fillId="0" borderId="0" xfId="0" applyFont="1"/>
    <xf numFmtId="0" fontId="0" fillId="7" borderId="11" xfId="0" applyFill="1" applyBorder="1"/>
    <xf numFmtId="0" fontId="0" fillId="7" borderId="12" xfId="0" applyFill="1" applyBorder="1"/>
    <xf numFmtId="0" fontId="0" fillId="8" borderId="8" xfId="0" applyFill="1" applyBorder="1"/>
    <xf numFmtId="0" fontId="0" fillId="8" borderId="0" xfId="0" applyFill="1"/>
    <xf numFmtId="0" fontId="0" fillId="8" borderId="5" xfId="0" applyFill="1" applyBorder="1"/>
    <xf numFmtId="0" fontId="0" fillId="8" borderId="9" xfId="0" applyFill="1" applyBorder="1"/>
    <xf numFmtId="0" fontId="0" fillId="8" borderId="6" xfId="0" applyFill="1" applyBorder="1"/>
    <xf numFmtId="0" fontId="0" fillId="8" borderId="7" xfId="0" applyFill="1" applyBorder="1"/>
    <xf numFmtId="0" fontId="8" fillId="8" borderId="8" xfId="2" applyFont="1" applyFill="1" applyBorder="1"/>
    <xf numFmtId="0" fontId="8" fillId="8" borderId="8" xfId="0" applyFont="1" applyFill="1" applyBorder="1"/>
    <xf numFmtId="0" fontId="0" fillId="7" borderId="2" xfId="0" applyFill="1" applyBorder="1"/>
    <xf numFmtId="0" fontId="0" fillId="4" borderId="1" xfId="0" applyFill="1" applyBorder="1" applyAlignment="1">
      <alignment horizontal="left"/>
    </xf>
    <xf numFmtId="0" fontId="8" fillId="8" borderId="10" xfId="0" applyFont="1" applyFill="1" applyBorder="1"/>
    <xf numFmtId="0" fontId="0" fillId="8" borderId="10" xfId="0" applyFill="1" applyBorder="1"/>
    <xf numFmtId="0" fontId="0" fillId="8" borderId="4" xfId="0" applyFill="1" applyBorder="1"/>
    <xf numFmtId="0" fontId="0" fillId="8" borderId="3" xfId="0" applyFill="1" applyBorder="1"/>
    <xf numFmtId="0" fontId="8" fillId="8" borderId="9" xfId="2" applyFont="1" applyFill="1" applyBorder="1"/>
    <xf numFmtId="0" fontId="5" fillId="0" borderId="0" xfId="0" applyFont="1" applyAlignment="1">
      <alignment horizontal="left" vertical="top" wrapText="1"/>
    </xf>
    <xf numFmtId="0" fontId="9" fillId="0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DE23-4D66-1E4F-A1AC-4723528D521C}">
  <dimension ref="A6:K46"/>
  <sheetViews>
    <sheetView workbookViewId="0">
      <selection activeCell="K28" sqref="K28"/>
    </sheetView>
  </sheetViews>
  <sheetFormatPr baseColWidth="10" defaultRowHeight="16"/>
  <cols>
    <col min="1" max="1" width="20.33203125" customWidth="1"/>
    <col min="2" max="2" width="27.5" customWidth="1"/>
    <col min="3" max="3" width="49" customWidth="1"/>
    <col min="4" max="4" width="23.33203125" customWidth="1"/>
    <col min="11" max="11" width="19.33203125" customWidth="1"/>
  </cols>
  <sheetData>
    <row r="6" spans="1:3" ht="19">
      <c r="A6" s="16" t="s">
        <v>143</v>
      </c>
    </row>
    <row r="7" spans="1:3" s="34" customFormat="1" ht="16" customHeight="1">
      <c r="A7" s="34" t="s">
        <v>125</v>
      </c>
    </row>
    <row r="8" spans="1:3" s="34" customFormat="1"/>
    <row r="9" spans="1:3" s="34" customFormat="1"/>
    <row r="10" spans="1:3" s="34" customFormat="1"/>
    <row r="11" spans="1:3" s="34" customFormat="1"/>
    <row r="13" spans="1:3" ht="19">
      <c r="A13" s="16" t="s">
        <v>108</v>
      </c>
    </row>
    <row r="14" spans="1:3">
      <c r="A14" s="14" t="s">
        <v>124</v>
      </c>
      <c r="B14" t="s">
        <v>122</v>
      </c>
      <c r="C14" t="s">
        <v>123</v>
      </c>
    </row>
    <row r="15" spans="1:3">
      <c r="B15" t="s">
        <v>121</v>
      </c>
      <c r="C15" t="s">
        <v>120</v>
      </c>
    </row>
    <row r="16" spans="1:3">
      <c r="A16" s="14"/>
    </row>
    <row r="17" spans="1:11">
      <c r="A17" s="14" t="s">
        <v>97</v>
      </c>
      <c r="B17" t="s">
        <v>98</v>
      </c>
      <c r="C17" s="12"/>
    </row>
    <row r="18" spans="1:11">
      <c r="A18" s="14"/>
      <c r="B18" t="s">
        <v>99</v>
      </c>
      <c r="C18" s="15"/>
    </row>
    <row r="19" spans="1:11">
      <c r="A19" s="14"/>
    </row>
    <row r="20" spans="1:11">
      <c r="A20" s="14" t="s">
        <v>100</v>
      </c>
      <c r="B20" t="s">
        <v>114</v>
      </c>
      <c r="C20" t="s">
        <v>101</v>
      </c>
      <c r="D20" t="s">
        <v>102</v>
      </c>
    </row>
    <row r="21" spans="1:11">
      <c r="A21" s="14"/>
      <c r="C21" t="s">
        <v>103</v>
      </c>
      <c r="D21" t="s">
        <v>107</v>
      </c>
    </row>
    <row r="22" spans="1:11">
      <c r="A22" s="14"/>
      <c r="C22" t="s">
        <v>104</v>
      </c>
      <c r="D22" t="s">
        <v>110</v>
      </c>
    </row>
    <row r="23" spans="1:11">
      <c r="A23" s="14"/>
      <c r="B23" t="s">
        <v>115</v>
      </c>
      <c r="C23" t="s">
        <v>117</v>
      </c>
      <c r="D23" t="s">
        <v>142</v>
      </c>
    </row>
    <row r="24" spans="1:11">
      <c r="A24" s="14"/>
      <c r="C24" t="s">
        <v>111</v>
      </c>
      <c r="D24" t="s">
        <v>116</v>
      </c>
    </row>
    <row r="25" spans="1:11">
      <c r="A25" s="14"/>
      <c r="C25" t="s">
        <v>112</v>
      </c>
      <c r="D25" t="s">
        <v>126</v>
      </c>
    </row>
    <row r="26" spans="1:11">
      <c r="A26" s="14"/>
      <c r="C26" t="s">
        <v>113</v>
      </c>
      <c r="D26" t="s">
        <v>127</v>
      </c>
    </row>
    <row r="27" spans="1:11">
      <c r="A27" s="14"/>
    </row>
    <row r="28" spans="1:11">
      <c r="A28" s="14"/>
      <c r="B28" s="28" t="s">
        <v>118</v>
      </c>
    </row>
    <row r="29" spans="1:11">
      <c r="A29" s="14"/>
      <c r="B29" s="28" t="s">
        <v>119</v>
      </c>
    </row>
    <row r="30" spans="1:11">
      <c r="A30" s="14"/>
    </row>
    <row r="31" spans="1:11">
      <c r="A31" s="14" t="s">
        <v>109</v>
      </c>
      <c r="B31" t="s">
        <v>141</v>
      </c>
    </row>
    <row r="32" spans="1:11" ht="18" customHeight="1">
      <c r="B32" s="27" t="s">
        <v>137</v>
      </c>
      <c r="C32" s="27" t="s">
        <v>138</v>
      </c>
      <c r="D32" s="27" t="s">
        <v>77</v>
      </c>
      <c r="E32" s="17" t="s">
        <v>79</v>
      </c>
      <c r="F32" s="17"/>
      <c r="G32" s="17"/>
      <c r="H32" s="17"/>
      <c r="I32" s="17"/>
      <c r="J32" s="17"/>
      <c r="K32" s="18"/>
    </row>
    <row r="33" spans="2:11" ht="18" customHeight="1">
      <c r="B33" s="29" t="s">
        <v>93</v>
      </c>
      <c r="C33" s="30" t="s">
        <v>105</v>
      </c>
      <c r="D33" s="31" t="s">
        <v>94</v>
      </c>
      <c r="E33" s="32" t="s">
        <v>95</v>
      </c>
      <c r="F33" s="32"/>
      <c r="G33" s="32"/>
      <c r="H33" s="32"/>
      <c r="I33" s="32"/>
      <c r="J33" s="32"/>
      <c r="K33" s="31"/>
    </row>
    <row r="34" spans="2:11" ht="18" customHeight="1">
      <c r="B34" s="26" t="s">
        <v>96</v>
      </c>
      <c r="C34" s="19" t="s">
        <v>106</v>
      </c>
      <c r="D34" s="19" t="s">
        <v>135</v>
      </c>
      <c r="E34" s="20" t="s">
        <v>132</v>
      </c>
      <c r="F34" s="20"/>
      <c r="G34" s="20"/>
      <c r="H34" s="20"/>
      <c r="I34" s="20"/>
      <c r="J34" s="20"/>
      <c r="K34" s="21"/>
    </row>
    <row r="35" spans="2:11" ht="18" customHeight="1">
      <c r="B35" s="26" t="s">
        <v>129</v>
      </c>
      <c r="C35" s="19" t="s">
        <v>130</v>
      </c>
      <c r="D35" s="19" t="s">
        <v>136</v>
      </c>
      <c r="E35" s="20"/>
      <c r="F35" s="20"/>
      <c r="G35" s="20"/>
      <c r="H35" s="20"/>
      <c r="I35" s="20"/>
      <c r="J35" s="20"/>
      <c r="K35" s="21"/>
    </row>
    <row r="36" spans="2:11" ht="18" customHeight="1">
      <c r="B36" s="25" t="s">
        <v>86</v>
      </c>
      <c r="C36" s="21" t="s">
        <v>87</v>
      </c>
      <c r="D36" s="19" t="s">
        <v>89</v>
      </c>
      <c r="E36" s="20" t="s">
        <v>88</v>
      </c>
      <c r="F36" s="20"/>
      <c r="G36" s="20"/>
      <c r="H36" s="20"/>
      <c r="I36" s="20"/>
      <c r="J36" s="20"/>
      <c r="K36" s="21"/>
    </row>
    <row r="37" spans="2:11" ht="18" customHeight="1">
      <c r="B37" s="25" t="s">
        <v>7</v>
      </c>
      <c r="C37" s="21" t="s">
        <v>3</v>
      </c>
      <c r="D37" s="19" t="s">
        <v>91</v>
      </c>
      <c r="E37" s="20" t="s">
        <v>92</v>
      </c>
      <c r="F37" s="20"/>
      <c r="G37" s="20"/>
      <c r="H37" s="20"/>
      <c r="I37" s="20"/>
      <c r="J37" s="20"/>
      <c r="K37" s="21"/>
    </row>
    <row r="38" spans="2:11" ht="18" customHeight="1">
      <c r="B38" s="25" t="s">
        <v>84</v>
      </c>
      <c r="C38" s="19" t="s">
        <v>1</v>
      </c>
      <c r="D38" s="21" t="s">
        <v>133</v>
      </c>
      <c r="E38" s="20" t="s">
        <v>85</v>
      </c>
      <c r="F38" s="20"/>
      <c r="G38" s="20"/>
      <c r="H38" s="20"/>
      <c r="I38" s="20"/>
      <c r="J38" s="20"/>
      <c r="K38" s="21"/>
    </row>
    <row r="39" spans="2:11" ht="18" customHeight="1">
      <c r="B39" s="25" t="s">
        <v>81</v>
      </c>
      <c r="C39" s="21" t="s">
        <v>82</v>
      </c>
      <c r="D39" s="19" t="s">
        <v>90</v>
      </c>
      <c r="E39" s="20" t="s">
        <v>83</v>
      </c>
      <c r="F39" s="20"/>
      <c r="G39" s="20"/>
      <c r="H39" s="20"/>
      <c r="I39" s="20"/>
      <c r="J39" s="20"/>
      <c r="K39" s="21"/>
    </row>
    <row r="40" spans="2:11" ht="18" customHeight="1">
      <c r="B40" s="25" t="s">
        <v>128</v>
      </c>
      <c r="C40" s="21" t="s">
        <v>131</v>
      </c>
      <c r="D40" s="19" t="s">
        <v>134</v>
      </c>
      <c r="E40" s="20"/>
      <c r="F40" s="20"/>
      <c r="G40" s="20"/>
      <c r="H40" s="20"/>
      <c r="I40" s="20"/>
      <c r="J40" s="20"/>
      <c r="K40" s="21"/>
    </row>
    <row r="41" spans="2:11" ht="18" customHeight="1">
      <c r="B41" s="33" t="s">
        <v>75</v>
      </c>
      <c r="C41" s="22" t="s">
        <v>76</v>
      </c>
      <c r="D41" s="22" t="s">
        <v>78</v>
      </c>
      <c r="E41" s="23" t="s">
        <v>80</v>
      </c>
      <c r="F41" s="23"/>
      <c r="G41" s="23"/>
      <c r="H41" s="23"/>
      <c r="I41" s="23"/>
      <c r="J41" s="23"/>
      <c r="K41" s="24"/>
    </row>
    <row r="42" spans="2:11" ht="19" customHeight="1"/>
    <row r="43" spans="2:11" ht="19" customHeight="1">
      <c r="B43" s="14" t="s">
        <v>140</v>
      </c>
    </row>
    <row r="44" spans="2:11" ht="19" customHeight="1">
      <c r="B44" s="14" t="s">
        <v>139</v>
      </c>
    </row>
    <row r="45" spans="2:11" ht="21" customHeight="1"/>
    <row r="46" spans="2:11" ht="21" customHeight="1"/>
  </sheetData>
  <mergeCells count="1">
    <mergeCell ref="A7:XFD11"/>
  </mergeCells>
  <hyperlinks>
    <hyperlink ref="B41" location="medpar_msdrg_cd!A1" display="medpar_msdrg_cd" xr:uid="{321ED109-0165-1D45-9F91-0D552B2DDBC1}"/>
    <hyperlink ref="B38" location="medpar_prcdr_cd9!A1" display="medpar_prcdr_cd9" xr:uid="{43C79C9C-ACE6-4E46-8AD4-61FD4D23121D}"/>
    <hyperlink ref="B36" location="op_hcpcs!A1" display="op_hcpcs" xr:uid="{81A1D423-07C5-E84F-9961-48B7D9487A8F}"/>
    <hyperlink ref="B37" location="op_rev!A1" display="op_rev" xr:uid="{BC3BDA6E-A0E6-014B-904D-E86E8419B68A}"/>
    <hyperlink ref="B33" location="dgns_cd9!A1" display="dgns_cd9" xr:uid="{4B7A1AA3-D39A-104E-8A61-E2B2C1285305}"/>
    <hyperlink ref="B35" location="dgns_cd10!A1" display="dgns_cd10" xr:uid="{F9DF8B5A-79EC-C648-90B6-1D15F438E08D}"/>
    <hyperlink ref="B34" location="dgns_cd10!A1" display="dgns_cd10" xr:uid="{CD3B2925-3C7A-E743-921A-BA042BD9F39C}"/>
    <hyperlink ref="B39" location="medpar_prcdr_cd10!A1" display="medpar_prcdr_cd10" xr:uid="{DAB98821-8287-444E-9447-87F558BA2B3D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A38-1ADA-044E-A861-67B8CFC30150}">
  <dimension ref="A1:D16"/>
  <sheetViews>
    <sheetView workbookViewId="0">
      <selection activeCell="M39" sqref="M39"/>
    </sheetView>
  </sheetViews>
  <sheetFormatPr baseColWidth="10" defaultRowHeight="16"/>
  <cols>
    <col min="2" max="2" width="20.6640625" customWidth="1"/>
    <col min="3" max="3" width="19.1640625" customWidth="1"/>
    <col min="4" max="4" width="16.6640625" customWidth="1"/>
  </cols>
  <sheetData>
    <row r="1" spans="1:4">
      <c r="A1" s="4" t="s">
        <v>0</v>
      </c>
      <c r="B1" s="4" t="s">
        <v>59</v>
      </c>
      <c r="C1" s="4" t="s">
        <v>60</v>
      </c>
      <c r="D1" s="10" t="s">
        <v>58</v>
      </c>
    </row>
    <row r="2" spans="1:4">
      <c r="A2" s="1">
        <v>2004</v>
      </c>
      <c r="B2" s="6">
        <v>20427</v>
      </c>
      <c r="C2" s="6">
        <v>2468</v>
      </c>
      <c r="D2" s="5">
        <f t="shared" ref="D2:D12" si="0">B2+C2</f>
        <v>22895</v>
      </c>
    </row>
    <row r="3" spans="1:4">
      <c r="A3" s="1">
        <v>2005</v>
      </c>
      <c r="B3" s="6">
        <v>19021</v>
      </c>
      <c r="C3" s="6">
        <v>2235</v>
      </c>
      <c r="D3" s="5">
        <f t="shared" si="0"/>
        <v>21256</v>
      </c>
    </row>
    <row r="4" spans="1:4">
      <c r="A4" s="1">
        <v>2006</v>
      </c>
      <c r="B4" s="6">
        <v>17383</v>
      </c>
      <c r="C4" s="6">
        <v>2064</v>
      </c>
      <c r="D4" s="5">
        <f t="shared" si="0"/>
        <v>19447</v>
      </c>
    </row>
    <row r="5" spans="1:4">
      <c r="A5" s="1">
        <v>2007</v>
      </c>
      <c r="B5" s="6">
        <v>15826</v>
      </c>
      <c r="C5" s="6">
        <v>1961</v>
      </c>
      <c r="D5" s="5">
        <f t="shared" si="0"/>
        <v>17787</v>
      </c>
    </row>
    <row r="6" spans="1:4">
      <c r="A6" s="1">
        <v>2008</v>
      </c>
      <c r="B6" s="6">
        <v>14890</v>
      </c>
      <c r="C6" s="6">
        <v>1854</v>
      </c>
      <c r="D6" s="5">
        <f t="shared" si="0"/>
        <v>16744</v>
      </c>
    </row>
    <row r="7" spans="1:4">
      <c r="A7" s="1">
        <v>2009</v>
      </c>
      <c r="B7" s="6">
        <v>14271</v>
      </c>
      <c r="C7" s="6">
        <v>1760</v>
      </c>
      <c r="D7" s="5">
        <f t="shared" si="0"/>
        <v>16031</v>
      </c>
    </row>
    <row r="8" spans="1:4">
      <c r="A8" s="1">
        <v>2010</v>
      </c>
      <c r="B8" s="6">
        <v>14128</v>
      </c>
      <c r="C8" s="6">
        <v>1891</v>
      </c>
      <c r="D8" s="5">
        <f t="shared" si="0"/>
        <v>16019</v>
      </c>
    </row>
    <row r="9" spans="1:4">
      <c r="A9" s="1">
        <v>2011</v>
      </c>
      <c r="B9" s="6">
        <v>14033</v>
      </c>
      <c r="C9" s="6">
        <v>1997</v>
      </c>
      <c r="D9" s="5">
        <f t="shared" si="0"/>
        <v>16030</v>
      </c>
    </row>
    <row r="10" spans="1:4">
      <c r="A10" s="1">
        <v>2012</v>
      </c>
      <c r="B10" s="6">
        <v>13586</v>
      </c>
      <c r="C10" s="6">
        <v>1847</v>
      </c>
      <c r="D10" s="5">
        <f t="shared" si="0"/>
        <v>15433</v>
      </c>
    </row>
    <row r="11" spans="1:4">
      <c r="A11" s="1">
        <v>2013</v>
      </c>
      <c r="B11" s="6">
        <v>12504</v>
      </c>
      <c r="C11" s="6">
        <v>2508</v>
      </c>
      <c r="D11" s="5">
        <f t="shared" si="0"/>
        <v>15012</v>
      </c>
    </row>
    <row r="12" spans="1:4">
      <c r="A12" s="1">
        <v>2014</v>
      </c>
      <c r="B12" s="6">
        <v>12839</v>
      </c>
      <c r="C12" s="6">
        <v>2537</v>
      </c>
      <c r="D12" s="5">
        <f t="shared" si="0"/>
        <v>15376</v>
      </c>
    </row>
    <row r="13" spans="1:4">
      <c r="A13" s="1">
        <v>2015</v>
      </c>
      <c r="B13" s="6">
        <f>medpar_prcdr_cd10!C2+medpar_prcdr_cd10!F2</f>
        <v>2833</v>
      </c>
      <c r="C13" s="6">
        <f>medpar_prcdr_cd10!D2+medpar_prcdr_cd10!G2</f>
        <v>758</v>
      </c>
      <c r="D13" s="5">
        <f t="shared" ref="D13:D16" si="1">B13+C13</f>
        <v>3591</v>
      </c>
    </row>
    <row r="14" spans="1:4">
      <c r="A14" s="1">
        <v>2016</v>
      </c>
      <c r="B14" s="6">
        <f>medpar_prcdr_cd10!C3+medpar_prcdr_cd10!F3</f>
        <v>12775</v>
      </c>
      <c r="C14" s="6">
        <f>medpar_prcdr_cd10!D3+medpar_prcdr_cd10!G3</f>
        <v>3411</v>
      </c>
      <c r="D14" s="5">
        <f t="shared" si="1"/>
        <v>16186</v>
      </c>
    </row>
    <row r="15" spans="1:4">
      <c r="A15" s="1">
        <v>2017</v>
      </c>
      <c r="B15" s="6">
        <f>medpar_prcdr_cd10!C4+medpar_prcdr_cd10!F4</f>
        <v>13217</v>
      </c>
      <c r="C15" s="6">
        <f>medpar_prcdr_cd10!D4+medpar_prcdr_cd10!G4</f>
        <v>3709</v>
      </c>
      <c r="D15" s="5">
        <f t="shared" si="1"/>
        <v>16926</v>
      </c>
    </row>
    <row r="16" spans="1:4">
      <c r="A16" s="1">
        <v>2018</v>
      </c>
      <c r="B16" s="6">
        <f>medpar_prcdr_cd10!C5+medpar_prcdr_cd10!F5</f>
        <v>14079</v>
      </c>
      <c r="C16" s="6">
        <f>medpar_prcdr_cd10!D5+medpar_prcdr_cd10!G5</f>
        <v>4101</v>
      </c>
      <c r="D16" s="5">
        <f t="shared" si="1"/>
        <v>18180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3F94-C563-354F-A187-1324E61AB9CC}">
  <dimension ref="A1:E13"/>
  <sheetViews>
    <sheetView workbookViewId="0">
      <selection activeCell="J39" sqref="J39"/>
    </sheetView>
  </sheetViews>
  <sheetFormatPr baseColWidth="10" defaultRowHeight="16"/>
  <cols>
    <col min="1" max="1" width="12.33203125" customWidth="1"/>
    <col min="2" max="5" width="21" customWidth="1"/>
  </cols>
  <sheetData>
    <row r="1" spans="1:5">
      <c r="A1" s="4" t="s">
        <v>0</v>
      </c>
      <c r="B1" s="12" t="s">
        <v>71</v>
      </c>
      <c r="C1" s="12" t="s">
        <v>72</v>
      </c>
      <c r="D1" s="12" t="s">
        <v>73</v>
      </c>
      <c r="E1" s="10" t="s">
        <v>74</v>
      </c>
    </row>
    <row r="2" spans="1:5">
      <c r="A2" s="1">
        <v>2007</v>
      </c>
      <c r="B2" s="5">
        <v>319</v>
      </c>
      <c r="C2" s="5">
        <v>1581</v>
      </c>
      <c r="D2" s="5">
        <v>45</v>
      </c>
      <c r="E2" s="5">
        <v>1945</v>
      </c>
    </row>
    <row r="3" spans="1:5">
      <c r="A3" s="1">
        <v>2008</v>
      </c>
      <c r="B3" s="5">
        <v>1458</v>
      </c>
      <c r="C3" s="5">
        <v>6542</v>
      </c>
      <c r="D3" s="5">
        <v>181</v>
      </c>
      <c r="E3" s="5">
        <v>8181</v>
      </c>
    </row>
    <row r="4" spans="1:5">
      <c r="A4" s="1">
        <v>2009</v>
      </c>
      <c r="B4" s="5">
        <v>1753</v>
      </c>
      <c r="C4" s="5">
        <v>6624</v>
      </c>
      <c r="D4" s="5">
        <v>138</v>
      </c>
      <c r="E4" s="5">
        <v>8515</v>
      </c>
    </row>
    <row r="5" spans="1:5">
      <c r="A5" s="1">
        <v>2010</v>
      </c>
      <c r="B5" s="5">
        <v>1812</v>
      </c>
      <c r="C5" s="5">
        <v>7510</v>
      </c>
      <c r="D5" s="5">
        <v>148</v>
      </c>
      <c r="E5" s="5">
        <v>9470</v>
      </c>
    </row>
    <row r="6" spans="1:5">
      <c r="A6" s="1">
        <v>2011</v>
      </c>
      <c r="B6" s="5">
        <v>1834</v>
      </c>
      <c r="C6" s="5">
        <v>8433</v>
      </c>
      <c r="D6" s="5">
        <v>135</v>
      </c>
      <c r="E6" s="5">
        <v>10402</v>
      </c>
    </row>
    <row r="7" spans="1:5">
      <c r="A7" s="1">
        <v>2012</v>
      </c>
      <c r="B7" s="5">
        <v>1754</v>
      </c>
      <c r="C7" s="5">
        <v>8874</v>
      </c>
      <c r="D7" s="5">
        <v>115</v>
      </c>
      <c r="E7" s="5">
        <v>10743</v>
      </c>
    </row>
    <row r="8" spans="1:5">
      <c r="A8" s="1">
        <v>2013</v>
      </c>
      <c r="B8" s="5">
        <v>1841</v>
      </c>
      <c r="C8" s="5">
        <v>8994</v>
      </c>
      <c r="D8" s="5">
        <v>110</v>
      </c>
      <c r="E8" s="5">
        <v>10945</v>
      </c>
    </row>
    <row r="9" spans="1:5">
      <c r="A9" s="1">
        <v>2014</v>
      </c>
      <c r="B9" s="5">
        <v>2031</v>
      </c>
      <c r="C9" s="5">
        <v>9830</v>
      </c>
      <c r="D9" s="5">
        <v>100</v>
      </c>
      <c r="E9" s="5">
        <v>11961</v>
      </c>
    </row>
    <row r="10" spans="1:5">
      <c r="A10" s="1">
        <v>2015</v>
      </c>
      <c r="B10" s="5">
        <v>2098</v>
      </c>
      <c r="C10" s="5">
        <v>10124</v>
      </c>
      <c r="D10" s="5">
        <v>102</v>
      </c>
      <c r="E10" s="5">
        <v>12324</v>
      </c>
    </row>
    <row r="11" spans="1:5">
      <c r="A11" s="1">
        <v>2016</v>
      </c>
      <c r="B11" s="5">
        <v>2076</v>
      </c>
      <c r="C11" s="5">
        <v>9884</v>
      </c>
      <c r="D11" s="5">
        <v>185</v>
      </c>
      <c r="E11" s="5">
        <v>12145</v>
      </c>
    </row>
    <row r="12" spans="1:5">
      <c r="A12" s="1">
        <v>2017</v>
      </c>
      <c r="B12" s="5">
        <v>2775</v>
      </c>
      <c r="C12" s="5">
        <v>14022</v>
      </c>
      <c r="D12" s="5">
        <v>145</v>
      </c>
      <c r="E12" s="5">
        <v>16942</v>
      </c>
    </row>
    <row r="13" spans="1:5">
      <c r="A13" s="1">
        <v>2018</v>
      </c>
      <c r="B13" s="5">
        <v>3022</v>
      </c>
      <c r="C13" s="5">
        <v>14543</v>
      </c>
      <c r="D13" s="5">
        <v>105</v>
      </c>
      <c r="E13" s="5">
        <v>17670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FD33-A61D-0F40-929F-6D30BBBCA619}">
  <dimension ref="A1:M13"/>
  <sheetViews>
    <sheetView workbookViewId="0">
      <selection activeCell="G38" sqref="G38"/>
    </sheetView>
  </sheetViews>
  <sheetFormatPr baseColWidth="10" defaultRowHeight="16"/>
  <cols>
    <col min="2" max="13" width="18" customWidth="1"/>
  </cols>
  <sheetData>
    <row r="1" spans="1:13">
      <c r="A1" s="4" t="s">
        <v>0</v>
      </c>
      <c r="B1" s="4" t="s">
        <v>20</v>
      </c>
      <c r="C1" s="4" t="s">
        <v>19</v>
      </c>
      <c r="D1" s="4" t="s">
        <v>18</v>
      </c>
      <c r="E1" s="4" t="s">
        <v>17</v>
      </c>
      <c r="F1" s="4" t="s">
        <v>16</v>
      </c>
      <c r="G1" s="4" t="s">
        <v>15</v>
      </c>
      <c r="H1" s="11" t="s">
        <v>14</v>
      </c>
      <c r="I1" s="4" t="s">
        <v>13</v>
      </c>
      <c r="J1" s="4" t="s">
        <v>12</v>
      </c>
      <c r="K1" s="4" t="s">
        <v>11</v>
      </c>
      <c r="L1" s="11" t="s">
        <v>10</v>
      </c>
      <c r="M1" s="10" t="s">
        <v>5</v>
      </c>
    </row>
    <row r="2" spans="1:13">
      <c r="A2" s="1">
        <v>2004</v>
      </c>
      <c r="B2" s="5">
        <f t="shared" ref="B2:B13" si="0">C2+D2</f>
        <v>53817</v>
      </c>
      <c r="C2" s="6">
        <v>1302</v>
      </c>
      <c r="D2" s="6">
        <v>52515</v>
      </c>
      <c r="E2" s="5">
        <f t="shared" ref="E2:E13" si="1">F2+G2</f>
        <v>120285</v>
      </c>
      <c r="F2" s="6">
        <v>25685</v>
      </c>
      <c r="G2" s="6">
        <v>94600</v>
      </c>
      <c r="H2" s="5">
        <f t="shared" ref="H2:H13" si="2">E2*5</f>
        <v>601425</v>
      </c>
      <c r="I2" s="5">
        <f t="shared" ref="I2:I13" si="3">J2+K2</f>
        <v>59530</v>
      </c>
      <c r="J2" s="6">
        <v>6720</v>
      </c>
      <c r="K2" s="6">
        <v>52810</v>
      </c>
      <c r="L2" s="5">
        <f>I2*5</f>
        <v>297650</v>
      </c>
      <c r="M2" s="6">
        <f t="shared" ref="M2:M13" si="4">B2+H2+L2</f>
        <v>952892</v>
      </c>
    </row>
    <row r="3" spans="1:13">
      <c r="A3" s="1">
        <v>2005</v>
      </c>
      <c r="B3" s="5">
        <f t="shared" si="0"/>
        <v>50762</v>
      </c>
      <c r="C3" s="6">
        <v>1429</v>
      </c>
      <c r="D3" s="6">
        <v>49333</v>
      </c>
      <c r="E3" s="5">
        <f t="shared" si="1"/>
        <v>149890</v>
      </c>
      <c r="F3" s="6">
        <v>31245</v>
      </c>
      <c r="G3" s="6">
        <v>118645</v>
      </c>
      <c r="H3" s="5">
        <f t="shared" si="2"/>
        <v>749450</v>
      </c>
      <c r="I3" s="5">
        <f t="shared" si="3"/>
        <v>66275</v>
      </c>
      <c r="J3" s="6">
        <v>6665</v>
      </c>
      <c r="K3" s="6">
        <v>59610</v>
      </c>
      <c r="L3" s="5">
        <f t="shared" ref="L3:L13" si="5">I3*5</f>
        <v>331375</v>
      </c>
      <c r="M3" s="6">
        <f t="shared" si="4"/>
        <v>1131587</v>
      </c>
    </row>
    <row r="4" spans="1:13">
      <c r="A4" s="1">
        <v>2006</v>
      </c>
      <c r="B4" s="5">
        <f t="shared" si="0"/>
        <v>45950</v>
      </c>
      <c r="C4" s="6">
        <v>1490</v>
      </c>
      <c r="D4" s="6">
        <v>44460</v>
      </c>
      <c r="E4" s="5">
        <f t="shared" si="1"/>
        <v>155965</v>
      </c>
      <c r="F4" s="6">
        <v>29305</v>
      </c>
      <c r="G4" s="6">
        <v>126660</v>
      </c>
      <c r="H4" s="5">
        <f t="shared" si="2"/>
        <v>779825</v>
      </c>
      <c r="I4" s="5">
        <f t="shared" si="3"/>
        <v>69250</v>
      </c>
      <c r="J4" s="6">
        <v>7630</v>
      </c>
      <c r="K4" s="6">
        <v>61620</v>
      </c>
      <c r="L4" s="5">
        <f t="shared" si="5"/>
        <v>346250</v>
      </c>
      <c r="M4" s="6">
        <f t="shared" si="4"/>
        <v>1172025</v>
      </c>
    </row>
    <row r="5" spans="1:13">
      <c r="A5" s="1">
        <v>2007</v>
      </c>
      <c r="B5" s="5">
        <f t="shared" si="0"/>
        <v>42453</v>
      </c>
      <c r="C5" s="6">
        <v>1433</v>
      </c>
      <c r="D5" s="6">
        <v>41020</v>
      </c>
      <c r="E5" s="5">
        <f t="shared" si="1"/>
        <v>169800</v>
      </c>
      <c r="F5" s="6">
        <v>35650</v>
      </c>
      <c r="G5" s="6">
        <v>134150</v>
      </c>
      <c r="H5" s="5">
        <f t="shared" si="2"/>
        <v>849000</v>
      </c>
      <c r="I5" s="5">
        <f t="shared" si="3"/>
        <v>69075</v>
      </c>
      <c r="J5" s="6">
        <v>7615</v>
      </c>
      <c r="K5" s="6">
        <v>61460</v>
      </c>
      <c r="L5" s="5">
        <f t="shared" si="5"/>
        <v>345375</v>
      </c>
      <c r="M5" s="6">
        <f t="shared" si="4"/>
        <v>1236828</v>
      </c>
    </row>
    <row r="6" spans="1:13">
      <c r="A6" s="1">
        <v>2008</v>
      </c>
      <c r="B6" s="5">
        <f t="shared" si="0"/>
        <v>40727</v>
      </c>
      <c r="C6" s="6">
        <v>1510</v>
      </c>
      <c r="D6" s="6">
        <v>39217</v>
      </c>
      <c r="E6" s="5">
        <f t="shared" si="1"/>
        <v>162770</v>
      </c>
      <c r="F6" s="6">
        <v>37915</v>
      </c>
      <c r="G6" s="6">
        <v>124855</v>
      </c>
      <c r="H6" s="5">
        <f t="shared" si="2"/>
        <v>813850</v>
      </c>
      <c r="I6" s="5">
        <f t="shared" si="3"/>
        <v>70825</v>
      </c>
      <c r="J6" s="6">
        <v>7505</v>
      </c>
      <c r="K6" s="6">
        <v>63320</v>
      </c>
      <c r="L6" s="5">
        <f t="shared" si="5"/>
        <v>354125</v>
      </c>
      <c r="M6" s="6">
        <f t="shared" si="4"/>
        <v>1208702</v>
      </c>
    </row>
    <row r="7" spans="1:13">
      <c r="A7" s="1">
        <v>2009</v>
      </c>
      <c r="B7" s="5">
        <f t="shared" si="0"/>
        <v>38083</v>
      </c>
      <c r="C7" s="6">
        <v>1476</v>
      </c>
      <c r="D7" s="6">
        <v>36607</v>
      </c>
      <c r="E7" s="5">
        <f t="shared" si="1"/>
        <v>177215</v>
      </c>
      <c r="F7" s="6">
        <v>47590</v>
      </c>
      <c r="G7" s="6">
        <v>129625</v>
      </c>
      <c r="H7" s="5">
        <f t="shared" si="2"/>
        <v>886075</v>
      </c>
      <c r="I7" s="5">
        <f t="shared" si="3"/>
        <v>75005</v>
      </c>
      <c r="J7" s="6">
        <v>7220</v>
      </c>
      <c r="K7" s="6">
        <v>67785</v>
      </c>
      <c r="L7" s="5">
        <f t="shared" si="5"/>
        <v>375025</v>
      </c>
      <c r="M7" s="6">
        <f t="shared" si="4"/>
        <v>1299183</v>
      </c>
    </row>
    <row r="8" spans="1:13">
      <c r="A8" s="1">
        <v>2010</v>
      </c>
      <c r="B8" s="5">
        <f t="shared" si="0"/>
        <v>37595</v>
      </c>
      <c r="C8" s="6">
        <v>1619</v>
      </c>
      <c r="D8" s="6">
        <v>35976</v>
      </c>
      <c r="E8" s="5">
        <f t="shared" si="1"/>
        <v>183500</v>
      </c>
      <c r="F8" s="6">
        <v>51800</v>
      </c>
      <c r="G8" s="6">
        <v>131700</v>
      </c>
      <c r="H8" s="5">
        <f t="shared" si="2"/>
        <v>917500</v>
      </c>
      <c r="I8" s="5">
        <f t="shared" si="3"/>
        <v>81015</v>
      </c>
      <c r="J8" s="6">
        <v>6330</v>
      </c>
      <c r="K8" s="6">
        <v>74685</v>
      </c>
      <c r="L8" s="5">
        <f t="shared" si="5"/>
        <v>405075</v>
      </c>
      <c r="M8" s="6">
        <f t="shared" si="4"/>
        <v>1360170</v>
      </c>
    </row>
    <row r="9" spans="1:13">
      <c r="A9" s="1">
        <v>2011</v>
      </c>
      <c r="B9" s="5">
        <f t="shared" si="0"/>
        <v>92440</v>
      </c>
      <c r="C9" s="6">
        <v>1834</v>
      </c>
      <c r="D9" s="6">
        <v>90606</v>
      </c>
      <c r="E9" s="5">
        <f t="shared" si="1"/>
        <v>181770</v>
      </c>
      <c r="F9" s="6">
        <v>45275</v>
      </c>
      <c r="G9" s="6">
        <v>136495</v>
      </c>
      <c r="H9" s="5">
        <f t="shared" si="2"/>
        <v>908850</v>
      </c>
      <c r="I9" s="5">
        <f t="shared" si="3"/>
        <v>100120</v>
      </c>
      <c r="J9" s="6">
        <v>7315</v>
      </c>
      <c r="K9" s="6">
        <v>92805</v>
      </c>
      <c r="L9" s="5">
        <f t="shared" si="5"/>
        <v>500600</v>
      </c>
      <c r="M9" s="6">
        <f t="shared" si="4"/>
        <v>1501890</v>
      </c>
    </row>
    <row r="10" spans="1:13">
      <c r="A10" s="1">
        <v>2012</v>
      </c>
      <c r="B10" s="5">
        <f t="shared" si="0"/>
        <v>93705</v>
      </c>
      <c r="C10" s="6">
        <v>1756</v>
      </c>
      <c r="D10" s="6">
        <v>91949</v>
      </c>
      <c r="E10" s="5">
        <f t="shared" si="1"/>
        <v>195560</v>
      </c>
      <c r="F10" s="6">
        <v>55420</v>
      </c>
      <c r="G10" s="6">
        <v>140140</v>
      </c>
      <c r="H10" s="5">
        <f t="shared" si="2"/>
        <v>977800</v>
      </c>
      <c r="I10" s="5">
        <f t="shared" si="3"/>
        <v>105060</v>
      </c>
      <c r="J10" s="6">
        <v>7635</v>
      </c>
      <c r="K10" s="6">
        <v>97425</v>
      </c>
      <c r="L10" s="5">
        <f t="shared" si="5"/>
        <v>525300</v>
      </c>
      <c r="M10" s="6">
        <f t="shared" si="4"/>
        <v>1596805</v>
      </c>
    </row>
    <row r="11" spans="1:13">
      <c r="A11" s="1">
        <v>2013</v>
      </c>
      <c r="B11" s="5">
        <f t="shared" si="0"/>
        <v>88356</v>
      </c>
      <c r="C11" s="6">
        <v>1986</v>
      </c>
      <c r="D11" s="6">
        <v>86370</v>
      </c>
      <c r="E11" s="5">
        <f t="shared" si="1"/>
        <v>226975</v>
      </c>
      <c r="F11" s="6">
        <v>58125</v>
      </c>
      <c r="G11" s="6">
        <v>168850</v>
      </c>
      <c r="H11" s="5">
        <f t="shared" si="2"/>
        <v>1134875</v>
      </c>
      <c r="I11" s="5">
        <f t="shared" si="3"/>
        <v>109555</v>
      </c>
      <c r="J11" s="6">
        <v>7840</v>
      </c>
      <c r="K11" s="6">
        <v>101715</v>
      </c>
      <c r="L11" s="5">
        <f t="shared" si="5"/>
        <v>547775</v>
      </c>
      <c r="M11" s="6">
        <f t="shared" si="4"/>
        <v>1771006</v>
      </c>
    </row>
    <row r="12" spans="1:13">
      <c r="A12" s="1">
        <v>2014</v>
      </c>
      <c r="B12" s="5">
        <f t="shared" si="0"/>
        <v>88795</v>
      </c>
      <c r="C12" s="6">
        <v>2138</v>
      </c>
      <c r="D12" s="6">
        <v>86657</v>
      </c>
      <c r="E12" s="5">
        <f t="shared" si="1"/>
        <v>276295</v>
      </c>
      <c r="F12" s="6">
        <v>63885</v>
      </c>
      <c r="G12" s="6">
        <v>212410</v>
      </c>
      <c r="H12" s="5">
        <f t="shared" si="2"/>
        <v>1381475</v>
      </c>
      <c r="I12" s="5">
        <f>J12+K12</f>
        <v>116060</v>
      </c>
      <c r="J12" s="6">
        <v>8640</v>
      </c>
      <c r="K12" s="6">
        <v>107420</v>
      </c>
      <c r="L12" s="5">
        <f>I12*5</f>
        <v>580300</v>
      </c>
      <c r="M12" s="6">
        <f>B12+H12+L12</f>
        <v>2050570</v>
      </c>
    </row>
    <row r="13" spans="1:13">
      <c r="A13" s="1">
        <v>2015</v>
      </c>
      <c r="B13" s="5">
        <f t="shared" si="0"/>
        <v>64951</v>
      </c>
      <c r="C13" s="6">
        <v>1129</v>
      </c>
      <c r="D13" s="6">
        <v>63822</v>
      </c>
      <c r="E13" s="5">
        <f t="shared" si="1"/>
        <v>211425</v>
      </c>
      <c r="F13" s="6">
        <v>46940</v>
      </c>
      <c r="G13" s="6">
        <v>164485</v>
      </c>
      <c r="H13" s="5">
        <f t="shared" si="2"/>
        <v>1057125</v>
      </c>
      <c r="I13" s="5">
        <f t="shared" si="3"/>
        <v>95385</v>
      </c>
      <c r="J13" s="6">
        <v>7325</v>
      </c>
      <c r="K13" s="6">
        <v>88060</v>
      </c>
      <c r="L13" s="5">
        <f t="shared" si="5"/>
        <v>476925</v>
      </c>
      <c r="M13" s="6">
        <f t="shared" si="4"/>
        <v>1599001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22A4-43CC-8443-B98B-0549C6B7499C}">
  <dimension ref="A1:N5"/>
  <sheetViews>
    <sheetView workbookViewId="0">
      <selection activeCell="B2" sqref="B2"/>
    </sheetView>
  </sheetViews>
  <sheetFormatPr baseColWidth="10" defaultRowHeight="16"/>
  <cols>
    <col min="2" max="14" width="18.6640625" customWidth="1"/>
  </cols>
  <sheetData>
    <row r="1" spans="1:14">
      <c r="A1" s="4" t="s">
        <v>0</v>
      </c>
      <c r="B1" s="4" t="s">
        <v>20</v>
      </c>
      <c r="C1" s="4" t="s">
        <v>19</v>
      </c>
      <c r="D1" s="4" t="s">
        <v>18</v>
      </c>
      <c r="E1" s="4" t="s">
        <v>17</v>
      </c>
      <c r="F1" s="4" t="s">
        <v>16</v>
      </c>
      <c r="G1" s="4" t="s">
        <v>15</v>
      </c>
      <c r="H1" s="11" t="s">
        <v>14</v>
      </c>
      <c r="I1" s="11" t="s">
        <v>13</v>
      </c>
      <c r="J1" s="11" t="s">
        <v>12</v>
      </c>
      <c r="K1" s="11" t="s">
        <v>11</v>
      </c>
      <c r="L1" s="11" t="s">
        <v>10</v>
      </c>
      <c r="M1" s="10" t="s">
        <v>6</v>
      </c>
      <c r="N1" s="10"/>
    </row>
    <row r="2" spans="1:14">
      <c r="A2" s="1">
        <v>2015</v>
      </c>
      <c r="B2" s="5">
        <f>C2+D2</f>
        <v>26029</v>
      </c>
      <c r="C2" s="1">
        <v>745</v>
      </c>
      <c r="D2" s="1">
        <v>25284</v>
      </c>
      <c r="E2" s="5">
        <f>F2+G2</f>
        <v>84940</v>
      </c>
      <c r="F2" s="1">
        <v>19585</v>
      </c>
      <c r="G2" s="1">
        <v>65355</v>
      </c>
      <c r="H2" s="5">
        <f>E2*5</f>
        <v>424700</v>
      </c>
      <c r="I2" s="5">
        <f>J2+K2</f>
        <v>34130</v>
      </c>
      <c r="J2" s="6">
        <v>3435</v>
      </c>
      <c r="K2" s="6">
        <v>30695</v>
      </c>
      <c r="L2" s="5">
        <f>I2*5</f>
        <v>170650</v>
      </c>
      <c r="M2" s="6">
        <f>B2+H2+L2</f>
        <v>621379</v>
      </c>
      <c r="N2" s="6"/>
    </row>
    <row r="3" spans="1:14">
      <c r="A3" s="1">
        <v>2016</v>
      </c>
      <c r="B3" s="5">
        <f>C3+D3</f>
        <v>113022</v>
      </c>
      <c r="C3" s="1">
        <v>2276</v>
      </c>
      <c r="D3" s="1">
        <v>110746</v>
      </c>
      <c r="E3" s="5">
        <f>F3+G3</f>
        <v>382230</v>
      </c>
      <c r="F3" s="1">
        <v>86645</v>
      </c>
      <c r="G3" s="1">
        <v>295585</v>
      </c>
      <c r="H3" s="5">
        <f>E3*5</f>
        <v>1911150</v>
      </c>
      <c r="I3" s="5">
        <f>J3+K3</f>
        <v>156960</v>
      </c>
      <c r="J3" s="6">
        <v>15980</v>
      </c>
      <c r="K3" s="6">
        <v>140980</v>
      </c>
      <c r="L3" s="5">
        <f>I3*5</f>
        <v>784800</v>
      </c>
      <c r="M3" s="6">
        <f>B3+H3+L3</f>
        <v>2808972</v>
      </c>
      <c r="N3" s="6"/>
    </row>
    <row r="4" spans="1:14">
      <c r="A4" s="1">
        <v>2017</v>
      </c>
      <c r="B4" s="5">
        <f>C4+D4</f>
        <v>117390</v>
      </c>
      <c r="C4" s="1">
        <v>2410</v>
      </c>
      <c r="D4" s="1">
        <v>114980</v>
      </c>
      <c r="E4" s="5">
        <f>F4+G4</f>
        <v>436700</v>
      </c>
      <c r="F4" s="1">
        <v>84225</v>
      </c>
      <c r="G4" s="1">
        <v>352475</v>
      </c>
      <c r="H4" s="5">
        <f>E4*5</f>
        <v>2183500</v>
      </c>
      <c r="I4" s="5">
        <f>J4+K4</f>
        <v>173930</v>
      </c>
      <c r="J4" s="6">
        <v>16190</v>
      </c>
      <c r="K4" s="6">
        <v>157740</v>
      </c>
      <c r="L4" s="5">
        <f>I4*5</f>
        <v>869650</v>
      </c>
      <c r="M4" s="6">
        <f>B4+H4+L4</f>
        <v>3170540</v>
      </c>
      <c r="N4" s="6"/>
    </row>
    <row r="5" spans="1:14">
      <c r="A5" s="1">
        <v>2018</v>
      </c>
      <c r="B5" s="5">
        <f>C5+D5</f>
        <v>117283</v>
      </c>
      <c r="C5" s="1">
        <v>2409</v>
      </c>
      <c r="D5" s="1">
        <v>114874</v>
      </c>
      <c r="E5" s="5">
        <f>F5+G5</f>
        <v>494645</v>
      </c>
      <c r="F5" s="1">
        <v>86065</v>
      </c>
      <c r="G5" s="1">
        <v>408580</v>
      </c>
      <c r="H5" s="5">
        <f>E5*5</f>
        <v>2473225</v>
      </c>
      <c r="I5" s="5">
        <f>J5+K5</f>
        <v>186520</v>
      </c>
      <c r="J5" s="6">
        <v>17930</v>
      </c>
      <c r="K5" s="6">
        <v>168590</v>
      </c>
      <c r="L5" s="5">
        <f>I5*5</f>
        <v>932600</v>
      </c>
      <c r="M5" s="6">
        <f>B5+H5+L5</f>
        <v>3523108</v>
      </c>
      <c r="N5" s="6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6B85-75B0-974D-BAD7-4694D91C64E9}">
  <dimension ref="A1:M16"/>
  <sheetViews>
    <sheetView workbookViewId="0">
      <selection sqref="A1:M16"/>
    </sheetView>
  </sheetViews>
  <sheetFormatPr baseColWidth="10" defaultRowHeight="16"/>
  <sheetData>
    <row r="1" spans="1:13">
      <c r="A1" s="4" t="s">
        <v>0</v>
      </c>
      <c r="B1" s="4" t="s">
        <v>20</v>
      </c>
      <c r="C1" s="4" t="s">
        <v>19</v>
      </c>
      <c r="D1" s="4" t="s">
        <v>18</v>
      </c>
      <c r="E1" s="4" t="s">
        <v>17</v>
      </c>
      <c r="F1" s="4" t="s">
        <v>16</v>
      </c>
      <c r="G1" s="4" t="s">
        <v>15</v>
      </c>
      <c r="H1" s="11" t="s">
        <v>14</v>
      </c>
      <c r="I1" s="4" t="s">
        <v>13</v>
      </c>
      <c r="J1" s="4" t="s">
        <v>12</v>
      </c>
      <c r="K1" s="4" t="s">
        <v>11</v>
      </c>
      <c r="L1" s="11" t="s">
        <v>10</v>
      </c>
      <c r="M1" s="10" t="s">
        <v>5</v>
      </c>
    </row>
    <row r="2" spans="1:13">
      <c r="A2" s="1">
        <v>2004</v>
      </c>
      <c r="B2" s="5">
        <f t="shared" ref="B2:B12" si="0">C2+D2</f>
        <v>53817</v>
      </c>
      <c r="C2" s="6">
        <v>1302</v>
      </c>
      <c r="D2" s="6">
        <v>52515</v>
      </c>
      <c r="E2" s="5">
        <f t="shared" ref="E2:E12" si="1">F2+G2</f>
        <v>120285</v>
      </c>
      <c r="F2" s="6">
        <v>25685</v>
      </c>
      <c r="G2" s="6">
        <v>94600</v>
      </c>
      <c r="H2" s="5">
        <f t="shared" ref="H2:H12" si="2">E2*5</f>
        <v>601425</v>
      </c>
      <c r="I2" s="5">
        <f t="shared" ref="I2:I11" si="3">J2+K2</f>
        <v>59530</v>
      </c>
      <c r="J2" s="6">
        <v>6720</v>
      </c>
      <c r="K2" s="6">
        <v>52810</v>
      </c>
      <c r="L2" s="5">
        <f>I2*5</f>
        <v>297650</v>
      </c>
      <c r="M2" s="6">
        <f t="shared" ref="M2:M11" si="4">B2+H2+L2</f>
        <v>952892</v>
      </c>
    </row>
    <row r="3" spans="1:13">
      <c r="A3" s="1">
        <v>2005</v>
      </c>
      <c r="B3" s="5">
        <f t="shared" si="0"/>
        <v>50762</v>
      </c>
      <c r="C3" s="6">
        <v>1429</v>
      </c>
      <c r="D3" s="6">
        <v>49333</v>
      </c>
      <c r="E3" s="5">
        <f t="shared" si="1"/>
        <v>149890</v>
      </c>
      <c r="F3" s="6">
        <v>31245</v>
      </c>
      <c r="G3" s="6">
        <v>118645</v>
      </c>
      <c r="H3" s="5">
        <f t="shared" si="2"/>
        <v>749450</v>
      </c>
      <c r="I3" s="5">
        <f t="shared" si="3"/>
        <v>66275</v>
      </c>
      <c r="J3" s="6">
        <v>6665</v>
      </c>
      <c r="K3" s="6">
        <v>59610</v>
      </c>
      <c r="L3" s="5">
        <f t="shared" ref="L3:L11" si="5">I3*5</f>
        <v>331375</v>
      </c>
      <c r="M3" s="6">
        <f t="shared" si="4"/>
        <v>1131587</v>
      </c>
    </row>
    <row r="4" spans="1:13">
      <c r="A4" s="1">
        <v>2006</v>
      </c>
      <c r="B4" s="5">
        <f t="shared" si="0"/>
        <v>45950</v>
      </c>
      <c r="C4" s="6">
        <v>1490</v>
      </c>
      <c r="D4" s="6">
        <v>44460</v>
      </c>
      <c r="E4" s="5">
        <f t="shared" si="1"/>
        <v>155965</v>
      </c>
      <c r="F4" s="6">
        <v>29305</v>
      </c>
      <c r="G4" s="6">
        <v>126660</v>
      </c>
      <c r="H4" s="5">
        <f t="shared" si="2"/>
        <v>779825</v>
      </c>
      <c r="I4" s="5">
        <f t="shared" si="3"/>
        <v>69250</v>
      </c>
      <c r="J4" s="6">
        <v>7630</v>
      </c>
      <c r="K4" s="6">
        <v>61620</v>
      </c>
      <c r="L4" s="5">
        <f t="shared" si="5"/>
        <v>346250</v>
      </c>
      <c r="M4" s="6">
        <f t="shared" si="4"/>
        <v>1172025</v>
      </c>
    </row>
    <row r="5" spans="1:13">
      <c r="A5" s="1">
        <v>2007</v>
      </c>
      <c r="B5" s="5">
        <f t="shared" si="0"/>
        <v>42453</v>
      </c>
      <c r="C5" s="6">
        <v>1433</v>
      </c>
      <c r="D5" s="6">
        <v>41020</v>
      </c>
      <c r="E5" s="5">
        <f t="shared" si="1"/>
        <v>169800</v>
      </c>
      <c r="F5" s="6">
        <v>35650</v>
      </c>
      <c r="G5" s="6">
        <v>134150</v>
      </c>
      <c r="H5" s="5">
        <f t="shared" si="2"/>
        <v>849000</v>
      </c>
      <c r="I5" s="5">
        <f t="shared" si="3"/>
        <v>69075</v>
      </c>
      <c r="J5" s="6">
        <v>7615</v>
      </c>
      <c r="K5" s="6">
        <v>61460</v>
      </c>
      <c r="L5" s="5">
        <f t="shared" si="5"/>
        <v>345375</v>
      </c>
      <c r="M5" s="6">
        <f t="shared" si="4"/>
        <v>1236828</v>
      </c>
    </row>
    <row r="6" spans="1:13">
      <c r="A6" s="1">
        <v>2008</v>
      </c>
      <c r="B6" s="5">
        <f t="shared" si="0"/>
        <v>40727</v>
      </c>
      <c r="C6" s="6">
        <v>1510</v>
      </c>
      <c r="D6" s="6">
        <v>39217</v>
      </c>
      <c r="E6" s="5">
        <f t="shared" si="1"/>
        <v>162770</v>
      </c>
      <c r="F6" s="6">
        <v>37915</v>
      </c>
      <c r="G6" s="6">
        <v>124855</v>
      </c>
      <c r="H6" s="5">
        <f t="shared" si="2"/>
        <v>813850</v>
      </c>
      <c r="I6" s="5">
        <f t="shared" si="3"/>
        <v>70825</v>
      </c>
      <c r="J6" s="6">
        <v>7505</v>
      </c>
      <c r="K6" s="6">
        <v>63320</v>
      </c>
      <c r="L6" s="5">
        <f t="shared" si="5"/>
        <v>354125</v>
      </c>
      <c r="M6" s="6">
        <f t="shared" si="4"/>
        <v>1208702</v>
      </c>
    </row>
    <row r="7" spans="1:13">
      <c r="A7" s="1">
        <v>2009</v>
      </c>
      <c r="B7" s="5">
        <f t="shared" si="0"/>
        <v>38083</v>
      </c>
      <c r="C7" s="6">
        <v>1476</v>
      </c>
      <c r="D7" s="6">
        <v>36607</v>
      </c>
      <c r="E7" s="5">
        <f t="shared" si="1"/>
        <v>177215</v>
      </c>
      <c r="F7" s="6">
        <v>47590</v>
      </c>
      <c r="G7" s="6">
        <v>129625</v>
      </c>
      <c r="H7" s="5">
        <f t="shared" si="2"/>
        <v>886075</v>
      </c>
      <c r="I7" s="5">
        <f t="shared" si="3"/>
        <v>75005</v>
      </c>
      <c r="J7" s="6">
        <v>7220</v>
      </c>
      <c r="K7" s="6">
        <v>67785</v>
      </c>
      <c r="L7" s="5">
        <f t="shared" si="5"/>
        <v>375025</v>
      </c>
      <c r="M7" s="6">
        <f t="shared" si="4"/>
        <v>1299183</v>
      </c>
    </row>
    <row r="8" spans="1:13">
      <c r="A8" s="1">
        <v>2010</v>
      </c>
      <c r="B8" s="5">
        <f t="shared" si="0"/>
        <v>37595</v>
      </c>
      <c r="C8" s="6">
        <v>1619</v>
      </c>
      <c r="D8" s="6">
        <v>35976</v>
      </c>
      <c r="E8" s="5">
        <f t="shared" si="1"/>
        <v>183500</v>
      </c>
      <c r="F8" s="6">
        <v>51800</v>
      </c>
      <c r="G8" s="6">
        <v>131700</v>
      </c>
      <c r="H8" s="5">
        <f t="shared" si="2"/>
        <v>917500</v>
      </c>
      <c r="I8" s="5">
        <f t="shared" si="3"/>
        <v>81015</v>
      </c>
      <c r="J8" s="6">
        <v>6330</v>
      </c>
      <c r="K8" s="6">
        <v>74685</v>
      </c>
      <c r="L8" s="5">
        <f t="shared" si="5"/>
        <v>405075</v>
      </c>
      <c r="M8" s="6">
        <f t="shared" si="4"/>
        <v>1360170</v>
      </c>
    </row>
    <row r="9" spans="1:13">
      <c r="A9" s="1">
        <v>2011</v>
      </c>
      <c r="B9" s="5">
        <f t="shared" si="0"/>
        <v>92440</v>
      </c>
      <c r="C9" s="6">
        <v>1834</v>
      </c>
      <c r="D9" s="6">
        <v>90606</v>
      </c>
      <c r="E9" s="5">
        <f t="shared" si="1"/>
        <v>181770</v>
      </c>
      <c r="F9" s="6">
        <v>45275</v>
      </c>
      <c r="G9" s="6">
        <v>136495</v>
      </c>
      <c r="H9" s="5">
        <f t="shared" si="2"/>
        <v>908850</v>
      </c>
      <c r="I9" s="5">
        <f t="shared" si="3"/>
        <v>100120</v>
      </c>
      <c r="J9" s="6">
        <v>7315</v>
      </c>
      <c r="K9" s="6">
        <v>92805</v>
      </c>
      <c r="L9" s="5">
        <f t="shared" si="5"/>
        <v>500600</v>
      </c>
      <c r="M9" s="6">
        <f t="shared" si="4"/>
        <v>1501890</v>
      </c>
    </row>
    <row r="10" spans="1:13">
      <c r="A10" s="1">
        <v>2012</v>
      </c>
      <c r="B10" s="5">
        <f t="shared" si="0"/>
        <v>93705</v>
      </c>
      <c r="C10" s="6">
        <v>1756</v>
      </c>
      <c r="D10" s="6">
        <v>91949</v>
      </c>
      <c r="E10" s="5">
        <f t="shared" si="1"/>
        <v>195560</v>
      </c>
      <c r="F10" s="6">
        <v>55420</v>
      </c>
      <c r="G10" s="6">
        <v>140140</v>
      </c>
      <c r="H10" s="5">
        <f t="shared" si="2"/>
        <v>977800</v>
      </c>
      <c r="I10" s="5">
        <f t="shared" si="3"/>
        <v>105060</v>
      </c>
      <c r="J10" s="6">
        <v>7635</v>
      </c>
      <c r="K10" s="6">
        <v>97425</v>
      </c>
      <c r="L10" s="5">
        <f t="shared" si="5"/>
        <v>525300</v>
      </c>
      <c r="M10" s="6">
        <f t="shared" si="4"/>
        <v>1596805</v>
      </c>
    </row>
    <row r="11" spans="1:13">
      <c r="A11" s="1">
        <v>2013</v>
      </c>
      <c r="B11" s="5">
        <f t="shared" si="0"/>
        <v>88356</v>
      </c>
      <c r="C11" s="6">
        <v>1986</v>
      </c>
      <c r="D11" s="6">
        <v>86370</v>
      </c>
      <c r="E11" s="5">
        <f t="shared" si="1"/>
        <v>226975</v>
      </c>
      <c r="F11" s="6">
        <v>58125</v>
      </c>
      <c r="G11" s="6">
        <v>168850</v>
      </c>
      <c r="H11" s="5">
        <f t="shared" si="2"/>
        <v>1134875</v>
      </c>
      <c r="I11" s="5">
        <f t="shared" si="3"/>
        <v>109555</v>
      </c>
      <c r="J11" s="6">
        <v>7840</v>
      </c>
      <c r="K11" s="6">
        <v>101715</v>
      </c>
      <c r="L11" s="5">
        <f t="shared" si="5"/>
        <v>547775</v>
      </c>
      <c r="M11" s="6">
        <f t="shared" si="4"/>
        <v>1771006</v>
      </c>
    </row>
    <row r="12" spans="1:13">
      <c r="A12" s="1">
        <v>2014</v>
      </c>
      <c r="B12" s="5">
        <f t="shared" si="0"/>
        <v>88795</v>
      </c>
      <c r="C12" s="6">
        <v>2138</v>
      </c>
      <c r="D12" s="6">
        <v>86657</v>
      </c>
      <c r="E12" s="5">
        <f t="shared" si="1"/>
        <v>276295</v>
      </c>
      <c r="F12" s="6">
        <v>63885</v>
      </c>
      <c r="G12" s="6">
        <v>212410</v>
      </c>
      <c r="H12" s="5">
        <f t="shared" si="2"/>
        <v>1381475</v>
      </c>
      <c r="I12" s="5">
        <f>J12+K12</f>
        <v>116060</v>
      </c>
      <c r="J12" s="6">
        <v>8640</v>
      </c>
      <c r="K12" s="6">
        <v>107420</v>
      </c>
      <c r="L12" s="5">
        <f>I12*5</f>
        <v>580300</v>
      </c>
      <c r="M12" s="6">
        <f>B12+H12+L12</f>
        <v>2050570</v>
      </c>
    </row>
    <row r="13" spans="1:13">
      <c r="A13" s="1">
        <v>2015</v>
      </c>
      <c r="B13" s="5">
        <f>dgns_cd9!B13+dgns_cd10!B2</f>
        <v>90980</v>
      </c>
      <c r="C13" s="1">
        <f>dgns_cd9!C13+dgns_cd10!C2</f>
        <v>1874</v>
      </c>
      <c r="D13" s="1">
        <f>dgns_cd9!D13+dgns_cd10!D2</f>
        <v>89106</v>
      </c>
      <c r="E13" s="5">
        <f>dgns_cd9!E13+dgns_cd10!E2</f>
        <v>296365</v>
      </c>
      <c r="F13" s="1">
        <f>dgns_cd9!F13+dgns_cd10!F2</f>
        <v>66525</v>
      </c>
      <c r="G13" s="1">
        <f>dgns_cd9!G13+dgns_cd10!G2</f>
        <v>229840</v>
      </c>
      <c r="H13" s="5">
        <f>dgns_cd9!H13+dgns_cd10!H2</f>
        <v>1481825</v>
      </c>
      <c r="I13" s="5">
        <f>dgns_cd9!I13+dgns_cd10!I2</f>
        <v>129515</v>
      </c>
      <c r="J13" s="6">
        <f>dgns_cd9!J13+dgns_cd10!J2</f>
        <v>10760</v>
      </c>
      <c r="K13" s="6">
        <f>dgns_cd9!K13+dgns_cd10!K2</f>
        <v>118755</v>
      </c>
      <c r="L13" s="5">
        <f>dgns_cd9!L13+dgns_cd10!L2</f>
        <v>647575</v>
      </c>
      <c r="M13" s="6">
        <f>dgns_cd9!M13+dgns_cd10!M2</f>
        <v>2220380</v>
      </c>
    </row>
    <row r="14" spans="1:13">
      <c r="A14" s="1">
        <v>2016</v>
      </c>
      <c r="B14" s="5">
        <f>C14+D14</f>
        <v>113022</v>
      </c>
      <c r="C14" s="1">
        <v>2276</v>
      </c>
      <c r="D14" s="1">
        <v>110746</v>
      </c>
      <c r="E14" s="5">
        <f>F14+G14</f>
        <v>382230</v>
      </c>
      <c r="F14" s="1">
        <v>86645</v>
      </c>
      <c r="G14" s="1">
        <v>295585</v>
      </c>
      <c r="H14" s="5">
        <f>E14*5</f>
        <v>1911150</v>
      </c>
      <c r="I14" s="5">
        <f>J14+K14</f>
        <v>156960</v>
      </c>
      <c r="J14" s="6">
        <v>15980</v>
      </c>
      <c r="K14" s="6">
        <v>140980</v>
      </c>
      <c r="L14" s="5">
        <f>I14*5</f>
        <v>784800</v>
      </c>
      <c r="M14" s="6">
        <f>B14+H14+L14</f>
        <v>2808972</v>
      </c>
    </row>
    <row r="15" spans="1:13">
      <c r="A15" s="1">
        <v>2017</v>
      </c>
      <c r="B15" s="5">
        <f>C15+D15</f>
        <v>117390</v>
      </c>
      <c r="C15" s="1">
        <v>2410</v>
      </c>
      <c r="D15" s="1">
        <v>114980</v>
      </c>
      <c r="E15" s="5">
        <f>F15+G15</f>
        <v>436700</v>
      </c>
      <c r="F15" s="1">
        <v>84225</v>
      </c>
      <c r="G15" s="1">
        <v>352475</v>
      </c>
      <c r="H15" s="5">
        <f>E15*5</f>
        <v>2183500</v>
      </c>
      <c r="I15" s="5">
        <f>J15+K15</f>
        <v>173930</v>
      </c>
      <c r="J15" s="6">
        <v>16190</v>
      </c>
      <c r="K15" s="6">
        <v>157740</v>
      </c>
      <c r="L15" s="5">
        <f>I15*5</f>
        <v>869650</v>
      </c>
      <c r="M15" s="6">
        <f>B15+H15+L15</f>
        <v>3170540</v>
      </c>
    </row>
    <row r="16" spans="1:13">
      <c r="A16" s="1">
        <v>2018</v>
      </c>
      <c r="B16" s="5">
        <f>C16+D16</f>
        <v>117283</v>
      </c>
      <c r="C16" s="1">
        <v>2409</v>
      </c>
      <c r="D16" s="1">
        <v>114874</v>
      </c>
      <c r="E16" s="5">
        <f>F16+G16</f>
        <v>494645</v>
      </c>
      <c r="F16" s="1">
        <v>86065</v>
      </c>
      <c r="G16" s="1">
        <v>408580</v>
      </c>
      <c r="H16" s="5">
        <f>E16*5</f>
        <v>2473225</v>
      </c>
      <c r="I16" s="5">
        <f>J16+K16</f>
        <v>186520</v>
      </c>
      <c r="J16" s="6">
        <v>17930</v>
      </c>
      <c r="K16" s="6">
        <v>168590</v>
      </c>
      <c r="L16" s="5">
        <f>I16*5</f>
        <v>932600</v>
      </c>
      <c r="M16" s="6">
        <f>B16+H16+L16</f>
        <v>3523108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A27C-E36C-4A4C-A61A-C71C85BCCEC8}">
  <dimension ref="A1:M16"/>
  <sheetViews>
    <sheetView tabSelected="1" workbookViewId="0">
      <selection activeCell="J37" sqref="J37"/>
    </sheetView>
  </sheetViews>
  <sheetFormatPr baseColWidth="10" defaultRowHeight="16"/>
  <sheetData>
    <row r="1" spans="1:13" s="35" customFormat="1">
      <c r="A1" s="35" t="s">
        <v>0</v>
      </c>
      <c r="B1" s="35" t="s">
        <v>20</v>
      </c>
      <c r="C1" s="35" t="s">
        <v>19</v>
      </c>
      <c r="D1" s="35" t="s">
        <v>18</v>
      </c>
      <c r="E1" s="35" t="s">
        <v>17</v>
      </c>
      <c r="F1" s="35" t="s">
        <v>16</v>
      </c>
      <c r="G1" s="35" t="s">
        <v>15</v>
      </c>
      <c r="H1" s="35" t="s">
        <v>14</v>
      </c>
      <c r="I1" s="35" t="s">
        <v>13</v>
      </c>
      <c r="J1" s="35" t="s">
        <v>12</v>
      </c>
      <c r="K1" s="35" t="s">
        <v>11</v>
      </c>
      <c r="L1" s="35" t="s">
        <v>10</v>
      </c>
      <c r="M1" s="35" t="s">
        <v>5</v>
      </c>
    </row>
    <row r="2" spans="1:13">
      <c r="A2">
        <v>2004</v>
      </c>
      <c r="B2">
        <v>53817</v>
      </c>
      <c r="C2">
        <v>1302</v>
      </c>
      <c r="D2">
        <v>52515</v>
      </c>
      <c r="E2">
        <v>120285</v>
      </c>
      <c r="F2">
        <v>25685</v>
      </c>
      <c r="G2">
        <v>94600</v>
      </c>
      <c r="H2">
        <v>601425</v>
      </c>
      <c r="I2">
        <v>59530</v>
      </c>
      <c r="J2">
        <v>6720</v>
      </c>
      <c r="K2">
        <v>52810</v>
      </c>
      <c r="L2">
        <v>297650</v>
      </c>
      <c r="M2">
        <v>952892</v>
      </c>
    </row>
    <row r="3" spans="1:13">
      <c r="A3">
        <v>2005</v>
      </c>
      <c r="B3">
        <v>50762</v>
      </c>
      <c r="C3">
        <v>1429</v>
      </c>
      <c r="D3">
        <v>49333</v>
      </c>
      <c r="E3">
        <v>149890</v>
      </c>
      <c r="F3">
        <v>31245</v>
      </c>
      <c r="G3">
        <v>118645</v>
      </c>
      <c r="H3">
        <v>749450</v>
      </c>
      <c r="I3">
        <v>66275</v>
      </c>
      <c r="J3">
        <v>6665</v>
      </c>
      <c r="K3">
        <v>59610</v>
      </c>
      <c r="L3">
        <v>331375</v>
      </c>
      <c r="M3">
        <v>1131587</v>
      </c>
    </row>
    <row r="4" spans="1:13">
      <c r="A4">
        <v>2006</v>
      </c>
      <c r="B4">
        <v>45950</v>
      </c>
      <c r="C4">
        <v>1490</v>
      </c>
      <c r="D4">
        <v>44460</v>
      </c>
      <c r="E4">
        <v>155965</v>
      </c>
      <c r="F4">
        <v>29305</v>
      </c>
      <c r="G4">
        <v>126660</v>
      </c>
      <c r="H4">
        <v>779825</v>
      </c>
      <c r="I4">
        <v>69250</v>
      </c>
      <c r="J4">
        <v>7630</v>
      </c>
      <c r="K4">
        <v>61620</v>
      </c>
      <c r="L4">
        <v>346250</v>
      </c>
      <c r="M4">
        <v>1172025</v>
      </c>
    </row>
    <row r="5" spans="1:13">
      <c r="A5">
        <v>2007</v>
      </c>
      <c r="B5">
        <v>42453</v>
      </c>
      <c r="C5">
        <v>1433</v>
      </c>
      <c r="D5">
        <v>41020</v>
      </c>
      <c r="E5">
        <v>169800</v>
      </c>
      <c r="F5">
        <v>35650</v>
      </c>
      <c r="G5">
        <v>134150</v>
      </c>
      <c r="H5">
        <v>849000</v>
      </c>
      <c r="I5">
        <v>69075</v>
      </c>
      <c r="J5">
        <v>7615</v>
      </c>
      <c r="K5">
        <v>61460</v>
      </c>
      <c r="L5">
        <v>345375</v>
      </c>
      <c r="M5">
        <v>1236828</v>
      </c>
    </row>
    <row r="6" spans="1:13">
      <c r="A6">
        <v>2008</v>
      </c>
      <c r="B6">
        <v>40727</v>
      </c>
      <c r="C6">
        <v>1510</v>
      </c>
      <c r="D6">
        <v>39217</v>
      </c>
      <c r="E6">
        <v>162770</v>
      </c>
      <c r="F6">
        <v>37915</v>
      </c>
      <c r="G6">
        <v>124855</v>
      </c>
      <c r="H6">
        <v>813850</v>
      </c>
      <c r="I6">
        <v>70825</v>
      </c>
      <c r="J6">
        <v>7505</v>
      </c>
      <c r="K6">
        <v>63320</v>
      </c>
      <c r="L6">
        <v>354125</v>
      </c>
      <c r="M6">
        <v>1208702</v>
      </c>
    </row>
    <row r="7" spans="1:13">
      <c r="A7">
        <v>2009</v>
      </c>
      <c r="B7">
        <v>38083</v>
      </c>
      <c r="C7">
        <v>1476</v>
      </c>
      <c r="D7">
        <v>36607</v>
      </c>
      <c r="E7">
        <v>177215</v>
      </c>
      <c r="F7">
        <v>47590</v>
      </c>
      <c r="G7">
        <v>129625</v>
      </c>
      <c r="H7">
        <v>886075</v>
      </c>
      <c r="I7">
        <v>75005</v>
      </c>
      <c r="J7">
        <v>7220</v>
      </c>
      <c r="K7">
        <v>67785</v>
      </c>
      <c r="L7">
        <v>375025</v>
      </c>
      <c r="M7">
        <v>1299183</v>
      </c>
    </row>
    <row r="8" spans="1:13">
      <c r="A8">
        <v>2010</v>
      </c>
      <c r="B8">
        <v>37595</v>
      </c>
      <c r="C8">
        <v>1619</v>
      </c>
      <c r="D8">
        <v>35976</v>
      </c>
      <c r="E8">
        <v>183500</v>
      </c>
      <c r="F8">
        <v>51800</v>
      </c>
      <c r="G8">
        <v>131700</v>
      </c>
      <c r="H8">
        <v>917500</v>
      </c>
      <c r="I8">
        <v>81015</v>
      </c>
      <c r="J8">
        <v>6330</v>
      </c>
      <c r="K8">
        <v>74685</v>
      </c>
      <c r="L8">
        <v>405075</v>
      </c>
      <c r="M8">
        <v>1360170</v>
      </c>
    </row>
    <row r="9" spans="1:13">
      <c r="A9">
        <v>2011</v>
      </c>
      <c r="B9">
        <v>92440</v>
      </c>
      <c r="C9">
        <v>1834</v>
      </c>
      <c r="D9">
        <v>90606</v>
      </c>
      <c r="E9">
        <v>181770</v>
      </c>
      <c r="F9">
        <v>45275</v>
      </c>
      <c r="G9">
        <v>136495</v>
      </c>
      <c r="H9">
        <v>908850</v>
      </c>
      <c r="I9">
        <v>100120</v>
      </c>
      <c r="J9">
        <v>7315</v>
      </c>
      <c r="K9">
        <v>92805</v>
      </c>
      <c r="L9">
        <v>500600</v>
      </c>
      <c r="M9">
        <v>1501890</v>
      </c>
    </row>
    <row r="10" spans="1:13">
      <c r="A10">
        <v>2012</v>
      </c>
      <c r="B10">
        <v>93705</v>
      </c>
      <c r="C10">
        <v>1756</v>
      </c>
      <c r="D10">
        <v>91949</v>
      </c>
      <c r="E10">
        <v>195560</v>
      </c>
      <c r="F10">
        <v>55420</v>
      </c>
      <c r="G10">
        <v>140140</v>
      </c>
      <c r="H10">
        <v>977800</v>
      </c>
      <c r="I10">
        <v>105060</v>
      </c>
      <c r="J10">
        <v>7635</v>
      </c>
      <c r="K10">
        <v>97425</v>
      </c>
      <c r="L10">
        <v>525300</v>
      </c>
      <c r="M10">
        <v>1596805</v>
      </c>
    </row>
    <row r="11" spans="1:13">
      <c r="A11">
        <v>2013</v>
      </c>
      <c r="B11">
        <v>88356</v>
      </c>
      <c r="C11">
        <v>1986</v>
      </c>
      <c r="D11">
        <v>86370</v>
      </c>
      <c r="E11">
        <v>226975</v>
      </c>
      <c r="F11">
        <v>58125</v>
      </c>
      <c r="G11">
        <v>168850</v>
      </c>
      <c r="H11">
        <v>1134875</v>
      </c>
      <c r="I11">
        <v>109555</v>
      </c>
      <c r="J11">
        <v>7840</v>
      </c>
      <c r="K11">
        <v>101715</v>
      </c>
      <c r="L11">
        <v>547775</v>
      </c>
      <c r="M11">
        <v>1771006</v>
      </c>
    </row>
    <row r="12" spans="1:13">
      <c r="A12">
        <v>2014</v>
      </c>
      <c r="B12">
        <v>88795</v>
      </c>
      <c r="C12">
        <v>2138</v>
      </c>
      <c r="D12">
        <v>86657</v>
      </c>
      <c r="E12">
        <v>276295</v>
      </c>
      <c r="F12">
        <v>63885</v>
      </c>
      <c r="G12">
        <v>212410</v>
      </c>
      <c r="H12">
        <v>1381475</v>
      </c>
      <c r="I12">
        <v>116060</v>
      </c>
      <c r="J12">
        <v>8640</v>
      </c>
      <c r="K12">
        <v>107420</v>
      </c>
      <c r="L12">
        <v>580300</v>
      </c>
      <c r="M12">
        <v>2050570</v>
      </c>
    </row>
    <row r="13" spans="1:13">
      <c r="A13">
        <v>2015</v>
      </c>
      <c r="B13">
        <v>90980</v>
      </c>
      <c r="C13">
        <v>1874</v>
      </c>
      <c r="D13">
        <v>89106</v>
      </c>
      <c r="E13">
        <v>296365</v>
      </c>
      <c r="F13">
        <v>66525</v>
      </c>
      <c r="G13">
        <v>229840</v>
      </c>
      <c r="H13">
        <v>1481825</v>
      </c>
      <c r="I13">
        <v>129515</v>
      </c>
      <c r="J13">
        <v>10760</v>
      </c>
      <c r="K13">
        <v>118755</v>
      </c>
      <c r="L13">
        <v>647575</v>
      </c>
      <c r="M13">
        <v>2220380</v>
      </c>
    </row>
    <row r="14" spans="1:13">
      <c r="A14">
        <v>2016</v>
      </c>
      <c r="B14">
        <v>113022</v>
      </c>
      <c r="C14">
        <v>2276</v>
      </c>
      <c r="D14">
        <v>110746</v>
      </c>
      <c r="E14">
        <v>382230</v>
      </c>
      <c r="F14">
        <v>86645</v>
      </c>
      <c r="G14">
        <v>295585</v>
      </c>
      <c r="H14">
        <v>1911150</v>
      </c>
      <c r="I14">
        <v>156960</v>
      </c>
      <c r="J14">
        <v>15980</v>
      </c>
      <c r="K14">
        <v>140980</v>
      </c>
      <c r="L14">
        <v>784800</v>
      </c>
      <c r="M14">
        <v>2808972</v>
      </c>
    </row>
    <row r="15" spans="1:13">
      <c r="A15">
        <v>2017</v>
      </c>
      <c r="B15">
        <v>117390</v>
      </c>
      <c r="C15">
        <v>2410</v>
      </c>
      <c r="D15">
        <v>114980</v>
      </c>
      <c r="E15">
        <v>436700</v>
      </c>
      <c r="F15">
        <v>84225</v>
      </c>
      <c r="G15">
        <v>352475</v>
      </c>
      <c r="H15">
        <v>2183500</v>
      </c>
      <c r="I15">
        <v>173930</v>
      </c>
      <c r="J15">
        <v>16190</v>
      </c>
      <c r="K15">
        <v>157740</v>
      </c>
      <c r="L15">
        <v>869650</v>
      </c>
      <c r="M15">
        <v>3170540</v>
      </c>
    </row>
    <row r="16" spans="1:13">
      <c r="A16">
        <v>2018</v>
      </c>
      <c r="B16">
        <v>117283</v>
      </c>
      <c r="C16">
        <v>2409</v>
      </c>
      <c r="D16">
        <v>114874</v>
      </c>
      <c r="E16">
        <v>494645</v>
      </c>
      <c r="F16">
        <v>86065</v>
      </c>
      <c r="G16">
        <v>408580</v>
      </c>
      <c r="H16">
        <v>2473225</v>
      </c>
      <c r="I16">
        <v>186520</v>
      </c>
      <c r="J16">
        <v>17930</v>
      </c>
      <c r="K16">
        <v>168590</v>
      </c>
      <c r="L16">
        <v>932600</v>
      </c>
      <c r="M16">
        <v>3523108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AFD2-AD7E-8546-9F2F-BDA5D10B489F}">
  <dimension ref="A1:AK16"/>
  <sheetViews>
    <sheetView workbookViewId="0">
      <selection activeCell="AP12" sqref="AP12"/>
    </sheetView>
  </sheetViews>
  <sheetFormatPr baseColWidth="10" defaultRowHeight="16"/>
  <sheetData>
    <row r="1" spans="1:37">
      <c r="A1" s="4" t="s">
        <v>0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52</v>
      </c>
      <c r="N1" s="4" t="s">
        <v>53</v>
      </c>
      <c r="O1" s="4" t="s">
        <v>54</v>
      </c>
      <c r="P1" s="4" t="s">
        <v>55</v>
      </c>
      <c r="Q1" s="7" t="s">
        <v>33</v>
      </c>
      <c r="R1" s="7" t="s">
        <v>34</v>
      </c>
      <c r="S1" s="7" t="s">
        <v>35</v>
      </c>
      <c r="T1" s="7" t="s">
        <v>36</v>
      </c>
      <c r="U1" s="7" t="s">
        <v>37</v>
      </c>
      <c r="V1" s="7" t="s">
        <v>38</v>
      </c>
      <c r="W1" s="7" t="s">
        <v>39</v>
      </c>
      <c r="X1" s="7" t="s">
        <v>40</v>
      </c>
      <c r="Y1" s="7" t="s">
        <v>41</v>
      </c>
      <c r="Z1" s="7" t="s">
        <v>42</v>
      </c>
      <c r="AA1" s="7" t="s">
        <v>43</v>
      </c>
      <c r="AB1" s="7" t="s">
        <v>44</v>
      </c>
      <c r="AC1" s="7" t="s">
        <v>45</v>
      </c>
      <c r="AD1" s="7" t="s">
        <v>46</v>
      </c>
      <c r="AE1" s="7" t="s">
        <v>47</v>
      </c>
      <c r="AF1" s="7" t="s">
        <v>48</v>
      </c>
      <c r="AG1" s="7" t="s">
        <v>49</v>
      </c>
      <c r="AH1" s="4" t="s">
        <v>50</v>
      </c>
      <c r="AI1" s="4" t="s">
        <v>51</v>
      </c>
      <c r="AJ1" s="10" t="s">
        <v>56</v>
      </c>
      <c r="AK1" s="10" t="s">
        <v>57</v>
      </c>
    </row>
    <row r="2" spans="1:37">
      <c r="A2" s="1">
        <v>2004</v>
      </c>
      <c r="B2" s="5">
        <v>15</v>
      </c>
      <c r="C2" s="6">
        <v>80</v>
      </c>
      <c r="D2" s="6">
        <v>170</v>
      </c>
      <c r="E2" s="6">
        <v>0</v>
      </c>
      <c r="F2" s="6">
        <v>95</v>
      </c>
      <c r="G2" s="6" t="s">
        <v>2</v>
      </c>
      <c r="H2" s="6">
        <v>100</v>
      </c>
      <c r="I2" s="6">
        <v>120</v>
      </c>
      <c r="J2" s="6">
        <v>35</v>
      </c>
      <c r="K2" s="5">
        <f>SUM(C2:J2)</f>
        <v>600</v>
      </c>
      <c r="L2" s="5">
        <f>K2*5</f>
        <v>3000</v>
      </c>
      <c r="M2" s="6" t="s">
        <v>2</v>
      </c>
      <c r="N2" s="6">
        <v>75</v>
      </c>
      <c r="O2" s="5">
        <f t="shared" ref="O2:O16" si="0">SUM(M2:N2)</f>
        <v>75</v>
      </c>
      <c r="P2" s="5">
        <f t="shared" ref="P2:P16" si="1">O2*5</f>
        <v>375</v>
      </c>
      <c r="Q2" s="6" t="s">
        <v>2</v>
      </c>
      <c r="R2" s="6">
        <v>15</v>
      </c>
      <c r="S2" s="6" t="s">
        <v>2</v>
      </c>
      <c r="T2" s="6">
        <v>20</v>
      </c>
      <c r="U2" s="6" t="s">
        <v>2</v>
      </c>
      <c r="V2" s="6">
        <v>35</v>
      </c>
      <c r="W2" s="6">
        <v>50</v>
      </c>
      <c r="X2" s="6">
        <v>30</v>
      </c>
      <c r="Y2" s="6" t="s">
        <v>2</v>
      </c>
      <c r="Z2" s="6" t="s">
        <v>2</v>
      </c>
      <c r="AA2" s="6" t="s">
        <v>2</v>
      </c>
      <c r="AB2" s="6">
        <v>15</v>
      </c>
      <c r="AC2" s="6" t="s">
        <v>2</v>
      </c>
      <c r="AD2" s="6">
        <v>80</v>
      </c>
      <c r="AE2" s="6">
        <v>0</v>
      </c>
      <c r="AF2" s="6" t="s">
        <v>2</v>
      </c>
      <c r="AG2" s="6">
        <v>0</v>
      </c>
      <c r="AH2" s="5">
        <f t="shared" ref="AH2:AH16" si="2">SUM(Q2:AG2)</f>
        <v>245</v>
      </c>
      <c r="AI2" s="5">
        <f t="shared" ref="AI2:AI16" si="3">AH2*5</f>
        <v>1225</v>
      </c>
      <c r="AJ2" s="5">
        <f>AK2/5</f>
        <v>920</v>
      </c>
      <c r="AK2" s="5">
        <f t="shared" ref="AK2:AK16" si="4">L2+P2+AI2</f>
        <v>4600</v>
      </c>
    </row>
    <row r="3" spans="1:37">
      <c r="A3" s="1">
        <v>2005</v>
      </c>
      <c r="B3" s="5">
        <v>15</v>
      </c>
      <c r="C3" s="6">
        <v>100</v>
      </c>
      <c r="D3" s="6">
        <v>165</v>
      </c>
      <c r="E3" s="6" t="s">
        <v>2</v>
      </c>
      <c r="F3" s="6">
        <v>115</v>
      </c>
      <c r="G3" s="6" t="s">
        <v>2</v>
      </c>
      <c r="H3" s="6">
        <v>110</v>
      </c>
      <c r="I3" s="6">
        <v>140</v>
      </c>
      <c r="J3" s="6">
        <v>45</v>
      </c>
      <c r="K3" s="5">
        <f t="shared" ref="K3:K16" si="5">SUM(C3:J3)</f>
        <v>675</v>
      </c>
      <c r="L3" s="5">
        <f t="shared" ref="L3:L16" si="6">K3*5</f>
        <v>3375</v>
      </c>
      <c r="M3" s="6">
        <v>20</v>
      </c>
      <c r="N3" s="6">
        <v>140</v>
      </c>
      <c r="O3" s="5">
        <f t="shared" si="0"/>
        <v>160</v>
      </c>
      <c r="P3" s="5">
        <f t="shared" si="1"/>
        <v>800</v>
      </c>
      <c r="Q3" s="6" t="s">
        <v>2</v>
      </c>
      <c r="R3" s="6">
        <v>15</v>
      </c>
      <c r="S3" s="6" t="s">
        <v>2</v>
      </c>
      <c r="T3" s="6">
        <v>15</v>
      </c>
      <c r="U3" s="6" t="s">
        <v>2</v>
      </c>
      <c r="V3" s="6">
        <v>45</v>
      </c>
      <c r="W3" s="6" t="s">
        <v>2</v>
      </c>
      <c r="X3" s="6" t="s">
        <v>2</v>
      </c>
      <c r="Y3" s="6" t="s">
        <v>2</v>
      </c>
      <c r="Z3" s="6" t="s">
        <v>2</v>
      </c>
      <c r="AA3" s="6" t="s">
        <v>2</v>
      </c>
      <c r="AB3" s="6" t="s">
        <v>2</v>
      </c>
      <c r="AC3" s="6" t="s">
        <v>2</v>
      </c>
      <c r="AD3" s="6">
        <v>20</v>
      </c>
      <c r="AE3" s="6" t="s">
        <v>2</v>
      </c>
      <c r="AF3" s="6" t="s">
        <v>2</v>
      </c>
      <c r="AG3" s="6">
        <v>0</v>
      </c>
      <c r="AH3" s="5">
        <f t="shared" si="2"/>
        <v>95</v>
      </c>
      <c r="AI3" s="5">
        <f t="shared" si="3"/>
        <v>475</v>
      </c>
      <c r="AJ3" s="5">
        <f t="shared" ref="AJ3:AJ16" si="7">AK3/5</f>
        <v>930</v>
      </c>
      <c r="AK3" s="5">
        <f t="shared" si="4"/>
        <v>4650</v>
      </c>
    </row>
    <row r="4" spans="1:37">
      <c r="A4" s="1">
        <v>2006</v>
      </c>
      <c r="B4" s="5">
        <v>15</v>
      </c>
      <c r="C4" s="6">
        <v>100</v>
      </c>
      <c r="D4" s="6">
        <v>210</v>
      </c>
      <c r="E4" s="6" t="s">
        <v>2</v>
      </c>
      <c r="F4" s="6">
        <v>170</v>
      </c>
      <c r="G4" s="6">
        <v>25</v>
      </c>
      <c r="H4" s="6">
        <v>155</v>
      </c>
      <c r="I4" s="6">
        <v>180</v>
      </c>
      <c r="J4" s="6">
        <v>25</v>
      </c>
      <c r="K4" s="5">
        <f t="shared" si="5"/>
        <v>865</v>
      </c>
      <c r="L4" s="5">
        <f t="shared" si="6"/>
        <v>4325</v>
      </c>
      <c r="M4" s="6">
        <v>30</v>
      </c>
      <c r="N4" s="6">
        <v>225</v>
      </c>
      <c r="O4" s="5">
        <f t="shared" si="0"/>
        <v>255</v>
      </c>
      <c r="P4" s="5">
        <f t="shared" si="1"/>
        <v>1275</v>
      </c>
      <c r="Q4" s="6" t="s">
        <v>2</v>
      </c>
      <c r="R4" s="6">
        <v>35</v>
      </c>
      <c r="S4" s="6" t="s">
        <v>2</v>
      </c>
      <c r="T4" s="6" t="s">
        <v>2</v>
      </c>
      <c r="U4" s="6" t="s">
        <v>2</v>
      </c>
      <c r="V4" s="6">
        <v>25</v>
      </c>
      <c r="W4" s="6">
        <v>15</v>
      </c>
      <c r="X4" s="6">
        <v>30</v>
      </c>
      <c r="Y4" s="6">
        <v>15</v>
      </c>
      <c r="Z4" s="6">
        <v>25</v>
      </c>
      <c r="AA4" s="6" t="s">
        <v>2</v>
      </c>
      <c r="AB4" s="6">
        <v>0</v>
      </c>
      <c r="AC4" s="6" t="s">
        <v>2</v>
      </c>
      <c r="AD4" s="6">
        <v>45</v>
      </c>
      <c r="AE4" s="6" t="s">
        <v>2</v>
      </c>
      <c r="AF4" s="6">
        <v>0</v>
      </c>
      <c r="AG4" s="6">
        <v>0</v>
      </c>
      <c r="AH4" s="5">
        <f t="shared" si="2"/>
        <v>190</v>
      </c>
      <c r="AI4" s="5">
        <f t="shared" si="3"/>
        <v>950</v>
      </c>
      <c r="AJ4" s="5">
        <f t="shared" si="7"/>
        <v>1310</v>
      </c>
      <c r="AK4" s="5">
        <f t="shared" si="4"/>
        <v>6550</v>
      </c>
    </row>
    <row r="5" spans="1:37">
      <c r="A5" s="1">
        <v>2007</v>
      </c>
      <c r="B5" s="5">
        <v>15</v>
      </c>
      <c r="C5" s="6">
        <v>65</v>
      </c>
      <c r="D5" s="6">
        <v>160</v>
      </c>
      <c r="E5" s="6">
        <v>20</v>
      </c>
      <c r="F5" s="6">
        <v>160</v>
      </c>
      <c r="G5" s="6">
        <v>30</v>
      </c>
      <c r="H5" s="6">
        <v>75</v>
      </c>
      <c r="I5" s="6">
        <v>110</v>
      </c>
      <c r="J5" s="6">
        <v>50</v>
      </c>
      <c r="K5" s="5">
        <f t="shared" si="5"/>
        <v>670</v>
      </c>
      <c r="L5" s="5">
        <f t="shared" si="6"/>
        <v>3350</v>
      </c>
      <c r="M5" s="6">
        <v>35</v>
      </c>
      <c r="N5" s="6">
        <v>290</v>
      </c>
      <c r="O5" s="5">
        <f t="shared" si="0"/>
        <v>325</v>
      </c>
      <c r="P5" s="5">
        <f t="shared" si="1"/>
        <v>1625</v>
      </c>
      <c r="Q5" s="6" t="s">
        <v>2</v>
      </c>
      <c r="R5" s="6" t="s">
        <v>2</v>
      </c>
      <c r="S5" s="6" t="s">
        <v>2</v>
      </c>
      <c r="T5" s="6">
        <v>15</v>
      </c>
      <c r="U5" s="6" t="s">
        <v>2</v>
      </c>
      <c r="V5" s="6">
        <v>50</v>
      </c>
      <c r="W5" s="6">
        <v>0</v>
      </c>
      <c r="X5" s="6" t="s">
        <v>2</v>
      </c>
      <c r="Y5" s="6">
        <v>30</v>
      </c>
      <c r="Z5" s="6">
        <v>30</v>
      </c>
      <c r="AA5" s="6" t="s">
        <v>2</v>
      </c>
      <c r="AB5" s="6">
        <v>15</v>
      </c>
      <c r="AC5" s="6" t="s">
        <v>2</v>
      </c>
      <c r="AD5" s="6">
        <v>25</v>
      </c>
      <c r="AE5" s="6" t="s">
        <v>2</v>
      </c>
      <c r="AF5" s="6" t="s">
        <v>2</v>
      </c>
      <c r="AG5" s="6">
        <v>0</v>
      </c>
      <c r="AH5" s="5">
        <f t="shared" si="2"/>
        <v>165</v>
      </c>
      <c r="AI5" s="5">
        <f t="shared" si="3"/>
        <v>825</v>
      </c>
      <c r="AJ5" s="5">
        <f t="shared" si="7"/>
        <v>1160</v>
      </c>
      <c r="AK5" s="5">
        <f t="shared" si="4"/>
        <v>5800</v>
      </c>
    </row>
    <row r="6" spans="1:37">
      <c r="A6" s="1">
        <v>2008</v>
      </c>
      <c r="B6" s="5">
        <v>25</v>
      </c>
      <c r="C6" s="6">
        <v>110</v>
      </c>
      <c r="D6" s="6">
        <v>215</v>
      </c>
      <c r="E6" s="6" t="s">
        <v>2</v>
      </c>
      <c r="F6" s="6">
        <v>190</v>
      </c>
      <c r="G6" s="6">
        <v>70</v>
      </c>
      <c r="H6" s="6">
        <v>150</v>
      </c>
      <c r="I6" s="6">
        <v>185</v>
      </c>
      <c r="J6" s="6">
        <v>35</v>
      </c>
      <c r="K6" s="5">
        <f t="shared" si="5"/>
        <v>955</v>
      </c>
      <c r="L6" s="5">
        <f t="shared" si="6"/>
        <v>4775</v>
      </c>
      <c r="M6" s="6">
        <v>65</v>
      </c>
      <c r="N6" s="6">
        <v>230</v>
      </c>
      <c r="O6" s="5">
        <f t="shared" si="0"/>
        <v>295</v>
      </c>
      <c r="P6" s="5">
        <f t="shared" si="1"/>
        <v>1475</v>
      </c>
      <c r="Q6" s="6" t="s">
        <v>2</v>
      </c>
      <c r="R6" s="6">
        <v>20</v>
      </c>
      <c r="S6" s="6" t="s">
        <v>2</v>
      </c>
      <c r="T6" s="6">
        <v>25</v>
      </c>
      <c r="U6" s="6" t="s">
        <v>2</v>
      </c>
      <c r="V6" s="6">
        <v>35</v>
      </c>
      <c r="W6" s="6" t="s">
        <v>2</v>
      </c>
      <c r="X6" s="6">
        <v>20</v>
      </c>
      <c r="Y6" s="6">
        <v>15</v>
      </c>
      <c r="Z6" s="6">
        <v>70</v>
      </c>
      <c r="AA6" s="6" t="s">
        <v>2</v>
      </c>
      <c r="AB6" s="6" t="s">
        <v>2</v>
      </c>
      <c r="AC6" s="6" t="s">
        <v>2</v>
      </c>
      <c r="AD6" s="6">
        <v>35</v>
      </c>
      <c r="AE6" s="6">
        <v>0</v>
      </c>
      <c r="AF6" s="6" t="s">
        <v>2</v>
      </c>
      <c r="AG6" s="6" t="s">
        <v>2</v>
      </c>
      <c r="AH6" s="5">
        <f t="shared" si="2"/>
        <v>220</v>
      </c>
      <c r="AI6" s="5">
        <f t="shared" si="3"/>
        <v>1100</v>
      </c>
      <c r="AJ6" s="5">
        <f t="shared" si="7"/>
        <v>1470</v>
      </c>
      <c r="AK6" s="5">
        <f t="shared" si="4"/>
        <v>7350</v>
      </c>
    </row>
    <row r="7" spans="1:37">
      <c r="A7" s="1">
        <v>2009</v>
      </c>
      <c r="B7" s="5">
        <v>35</v>
      </c>
      <c r="C7" s="6">
        <v>120</v>
      </c>
      <c r="D7" s="6">
        <v>265</v>
      </c>
      <c r="E7" s="6" t="s">
        <v>2</v>
      </c>
      <c r="F7" s="6">
        <v>170</v>
      </c>
      <c r="G7" s="6">
        <v>35</v>
      </c>
      <c r="H7" s="6">
        <v>210</v>
      </c>
      <c r="I7" s="6">
        <v>235</v>
      </c>
      <c r="J7" s="6">
        <v>35</v>
      </c>
      <c r="K7" s="5">
        <f t="shared" si="5"/>
        <v>1070</v>
      </c>
      <c r="L7" s="5">
        <f t="shared" si="6"/>
        <v>5350</v>
      </c>
      <c r="M7" s="6">
        <v>85</v>
      </c>
      <c r="N7" s="6">
        <v>275</v>
      </c>
      <c r="O7" s="5">
        <f t="shared" si="0"/>
        <v>360</v>
      </c>
      <c r="P7" s="5">
        <f t="shared" si="1"/>
        <v>1800</v>
      </c>
      <c r="Q7" s="6" t="s">
        <v>2</v>
      </c>
      <c r="R7" s="6">
        <v>50</v>
      </c>
      <c r="S7" s="6" t="s">
        <v>2</v>
      </c>
      <c r="T7" s="6" t="s">
        <v>2</v>
      </c>
      <c r="U7" s="6" t="s">
        <v>2</v>
      </c>
      <c r="V7" s="6">
        <v>35</v>
      </c>
      <c r="W7" s="6" t="s">
        <v>2</v>
      </c>
      <c r="X7" s="6">
        <v>25</v>
      </c>
      <c r="Y7" s="6">
        <v>55</v>
      </c>
      <c r="Z7" s="6">
        <v>35</v>
      </c>
      <c r="AA7" s="6" t="s">
        <v>2</v>
      </c>
      <c r="AB7" s="6">
        <v>20</v>
      </c>
      <c r="AC7" s="6" t="s">
        <v>2</v>
      </c>
      <c r="AD7" s="6">
        <v>65</v>
      </c>
      <c r="AE7" s="6" t="s">
        <v>2</v>
      </c>
      <c r="AF7" s="6" t="s">
        <v>2</v>
      </c>
      <c r="AG7" s="6">
        <v>0</v>
      </c>
      <c r="AH7" s="5">
        <f t="shared" si="2"/>
        <v>285</v>
      </c>
      <c r="AI7" s="5">
        <f t="shared" si="3"/>
        <v>1425</v>
      </c>
      <c r="AJ7" s="5">
        <f t="shared" si="7"/>
        <v>1715</v>
      </c>
      <c r="AK7" s="5">
        <f t="shared" si="4"/>
        <v>8575</v>
      </c>
    </row>
    <row r="8" spans="1:37">
      <c r="A8" s="1">
        <v>2010</v>
      </c>
      <c r="B8" s="1"/>
      <c r="C8" s="6">
        <v>155</v>
      </c>
      <c r="D8" s="6">
        <v>245</v>
      </c>
      <c r="E8" s="6">
        <v>30</v>
      </c>
      <c r="F8" s="6">
        <v>165</v>
      </c>
      <c r="G8" s="6">
        <v>125</v>
      </c>
      <c r="H8" s="6">
        <v>170</v>
      </c>
      <c r="I8" s="6">
        <v>205</v>
      </c>
      <c r="J8" s="6">
        <v>25</v>
      </c>
      <c r="K8" s="5">
        <f t="shared" si="5"/>
        <v>1120</v>
      </c>
      <c r="L8" s="5">
        <f t="shared" si="6"/>
        <v>5600</v>
      </c>
      <c r="M8" s="6">
        <v>80</v>
      </c>
      <c r="N8" s="6">
        <v>285</v>
      </c>
      <c r="O8" s="5">
        <f t="shared" si="0"/>
        <v>365</v>
      </c>
      <c r="P8" s="5">
        <f t="shared" si="1"/>
        <v>1825</v>
      </c>
      <c r="Q8" s="6" t="s">
        <v>2</v>
      </c>
      <c r="R8" s="6">
        <v>40</v>
      </c>
      <c r="S8" s="6" t="s">
        <v>2</v>
      </c>
      <c r="T8" s="6" t="s">
        <v>2</v>
      </c>
      <c r="U8" s="6" t="s">
        <v>2</v>
      </c>
      <c r="V8" s="6">
        <v>25</v>
      </c>
      <c r="W8" s="6" t="s">
        <v>2</v>
      </c>
      <c r="X8" s="6">
        <v>15</v>
      </c>
      <c r="Y8" s="6">
        <v>20</v>
      </c>
      <c r="Z8" s="6">
        <v>125</v>
      </c>
      <c r="AA8" s="6" t="s">
        <v>2</v>
      </c>
      <c r="AB8" s="6">
        <v>30</v>
      </c>
      <c r="AC8" s="6" t="s">
        <v>2</v>
      </c>
      <c r="AD8" s="6">
        <v>60</v>
      </c>
      <c r="AE8" s="6">
        <v>20</v>
      </c>
      <c r="AF8" s="6" t="s">
        <v>2</v>
      </c>
      <c r="AG8" s="6">
        <v>15</v>
      </c>
      <c r="AH8" s="5">
        <f t="shared" si="2"/>
        <v>350</v>
      </c>
      <c r="AI8" s="5">
        <f t="shared" si="3"/>
        <v>1750</v>
      </c>
      <c r="AJ8" s="5">
        <f t="shared" si="7"/>
        <v>1835</v>
      </c>
      <c r="AK8" s="5">
        <f t="shared" si="4"/>
        <v>9175</v>
      </c>
    </row>
    <row r="9" spans="1:37">
      <c r="A9" s="1">
        <v>2011</v>
      </c>
      <c r="B9" s="1"/>
      <c r="C9" s="6">
        <v>195</v>
      </c>
      <c r="D9" s="6">
        <v>270</v>
      </c>
      <c r="E9" s="6">
        <v>20</v>
      </c>
      <c r="F9" s="6">
        <v>215</v>
      </c>
      <c r="G9" s="6">
        <v>115</v>
      </c>
      <c r="H9" s="6">
        <v>210</v>
      </c>
      <c r="I9" s="6">
        <v>230</v>
      </c>
      <c r="J9" s="6">
        <v>20</v>
      </c>
      <c r="K9" s="5">
        <f t="shared" si="5"/>
        <v>1275</v>
      </c>
      <c r="L9" s="5">
        <f t="shared" si="6"/>
        <v>6375</v>
      </c>
      <c r="M9" s="6">
        <v>120</v>
      </c>
      <c r="N9" s="6">
        <v>395</v>
      </c>
      <c r="O9" s="5">
        <f t="shared" si="0"/>
        <v>515</v>
      </c>
      <c r="P9" s="5">
        <f t="shared" si="1"/>
        <v>2575</v>
      </c>
      <c r="Q9" s="6" t="s">
        <v>2</v>
      </c>
      <c r="R9" s="6">
        <v>40</v>
      </c>
      <c r="S9" s="6" t="s">
        <v>2</v>
      </c>
      <c r="T9" s="6">
        <v>15</v>
      </c>
      <c r="U9" s="6" t="s">
        <v>2</v>
      </c>
      <c r="V9" s="6">
        <v>20</v>
      </c>
      <c r="W9" s="6">
        <v>0</v>
      </c>
      <c r="X9" s="6">
        <v>25</v>
      </c>
      <c r="Y9" s="6">
        <v>80</v>
      </c>
      <c r="Z9" s="6">
        <v>115</v>
      </c>
      <c r="AA9" s="6" t="s">
        <v>2</v>
      </c>
      <c r="AB9" s="6">
        <v>25</v>
      </c>
      <c r="AC9" s="6" t="s">
        <v>2</v>
      </c>
      <c r="AD9" s="6">
        <v>85</v>
      </c>
      <c r="AE9" s="6">
        <v>15</v>
      </c>
      <c r="AF9" s="6">
        <v>15</v>
      </c>
      <c r="AG9" s="6" t="s">
        <v>2</v>
      </c>
      <c r="AH9" s="5">
        <f t="shared" si="2"/>
        <v>435</v>
      </c>
      <c r="AI9" s="5">
        <f t="shared" si="3"/>
        <v>2175</v>
      </c>
      <c r="AJ9" s="5">
        <f t="shared" si="7"/>
        <v>2225</v>
      </c>
      <c r="AK9" s="5">
        <f t="shared" si="4"/>
        <v>11125</v>
      </c>
    </row>
    <row r="10" spans="1:37">
      <c r="A10" s="1">
        <v>2012</v>
      </c>
      <c r="B10" s="1"/>
      <c r="C10" s="6">
        <v>150</v>
      </c>
      <c r="D10" s="6">
        <v>270</v>
      </c>
      <c r="E10" s="6">
        <v>25</v>
      </c>
      <c r="F10" s="6">
        <v>145</v>
      </c>
      <c r="G10" s="6">
        <v>100</v>
      </c>
      <c r="H10" s="6">
        <v>190</v>
      </c>
      <c r="I10" s="6">
        <v>225</v>
      </c>
      <c r="J10" s="6">
        <v>15</v>
      </c>
      <c r="K10" s="5">
        <f t="shared" si="5"/>
        <v>1120</v>
      </c>
      <c r="L10" s="5">
        <f t="shared" si="6"/>
        <v>5600</v>
      </c>
      <c r="M10" s="6">
        <v>145</v>
      </c>
      <c r="N10" s="6">
        <v>260</v>
      </c>
      <c r="O10" s="5">
        <f t="shared" si="0"/>
        <v>405</v>
      </c>
      <c r="P10" s="5">
        <f t="shared" si="1"/>
        <v>2025</v>
      </c>
      <c r="Q10" s="6" t="s">
        <v>2</v>
      </c>
      <c r="R10" s="6">
        <v>30</v>
      </c>
      <c r="S10" s="6" t="s">
        <v>2</v>
      </c>
      <c r="T10" s="6">
        <v>20</v>
      </c>
      <c r="U10" s="6" t="s">
        <v>2</v>
      </c>
      <c r="V10" s="6">
        <v>15</v>
      </c>
      <c r="W10" s="6" t="s">
        <v>2</v>
      </c>
      <c r="X10" s="6" t="s">
        <v>2</v>
      </c>
      <c r="Y10" s="6">
        <v>30</v>
      </c>
      <c r="Z10" s="6">
        <v>100</v>
      </c>
      <c r="AA10" s="6" t="s">
        <v>2</v>
      </c>
      <c r="AB10" s="6">
        <v>20</v>
      </c>
      <c r="AC10" s="6" t="s">
        <v>2</v>
      </c>
      <c r="AD10" s="6">
        <v>90</v>
      </c>
      <c r="AE10" s="6">
        <v>25</v>
      </c>
      <c r="AF10" s="6">
        <v>15</v>
      </c>
      <c r="AG10" s="6" t="s">
        <v>2</v>
      </c>
      <c r="AH10" s="5">
        <f t="shared" si="2"/>
        <v>345</v>
      </c>
      <c r="AI10" s="5">
        <f t="shared" si="3"/>
        <v>1725</v>
      </c>
      <c r="AJ10" s="5">
        <f t="shared" si="7"/>
        <v>1870</v>
      </c>
      <c r="AK10" s="5">
        <f t="shared" si="4"/>
        <v>9350</v>
      </c>
    </row>
    <row r="11" spans="1:37">
      <c r="A11" s="1">
        <v>2013</v>
      </c>
      <c r="B11" s="1"/>
      <c r="C11" s="6">
        <v>115</v>
      </c>
      <c r="D11" s="6">
        <v>240</v>
      </c>
      <c r="E11" s="6">
        <v>45</v>
      </c>
      <c r="F11" s="6">
        <v>150</v>
      </c>
      <c r="G11" s="6">
        <v>80</v>
      </c>
      <c r="H11" s="6">
        <v>180</v>
      </c>
      <c r="I11" s="6">
        <v>205</v>
      </c>
      <c r="J11" s="6">
        <v>20</v>
      </c>
      <c r="K11" s="5">
        <f t="shared" si="5"/>
        <v>1035</v>
      </c>
      <c r="L11" s="5">
        <f t="shared" si="6"/>
        <v>5175</v>
      </c>
      <c r="M11" s="6">
        <v>115</v>
      </c>
      <c r="N11" s="6">
        <v>300</v>
      </c>
      <c r="O11" s="5">
        <f t="shared" si="0"/>
        <v>415</v>
      </c>
      <c r="P11" s="5">
        <f t="shared" si="1"/>
        <v>2075</v>
      </c>
      <c r="Q11" s="6" t="s">
        <v>2</v>
      </c>
      <c r="R11" s="6">
        <v>60</v>
      </c>
      <c r="S11" s="6" t="s">
        <v>2</v>
      </c>
      <c r="T11" s="6" t="s">
        <v>2</v>
      </c>
      <c r="U11" s="6" t="s">
        <v>2</v>
      </c>
      <c r="V11" s="6">
        <v>20</v>
      </c>
      <c r="W11" s="6">
        <v>0</v>
      </c>
      <c r="X11" s="6" t="s">
        <v>2</v>
      </c>
      <c r="Y11" s="6">
        <v>20</v>
      </c>
      <c r="Z11" s="6">
        <v>80</v>
      </c>
      <c r="AA11" s="6" t="s">
        <v>2</v>
      </c>
      <c r="AB11" s="6" t="s">
        <v>2</v>
      </c>
      <c r="AC11" s="6" t="s">
        <v>2</v>
      </c>
      <c r="AD11" s="6">
        <v>90</v>
      </c>
      <c r="AE11" s="6">
        <v>30</v>
      </c>
      <c r="AF11" s="6">
        <v>0</v>
      </c>
      <c r="AG11" s="6" t="s">
        <v>2</v>
      </c>
      <c r="AH11" s="5">
        <f t="shared" si="2"/>
        <v>300</v>
      </c>
      <c r="AI11" s="5">
        <f t="shared" si="3"/>
        <v>1500</v>
      </c>
      <c r="AJ11" s="5">
        <f t="shared" si="7"/>
        <v>1750</v>
      </c>
      <c r="AK11" s="5">
        <f t="shared" si="4"/>
        <v>8750</v>
      </c>
    </row>
    <row r="12" spans="1:37">
      <c r="A12" s="1">
        <v>2014</v>
      </c>
      <c r="B12" s="1"/>
      <c r="C12" s="6">
        <v>90</v>
      </c>
      <c r="D12" s="6">
        <v>155</v>
      </c>
      <c r="E12" s="6" t="s">
        <v>2</v>
      </c>
      <c r="F12" s="6">
        <v>105</v>
      </c>
      <c r="G12" s="6">
        <v>25</v>
      </c>
      <c r="H12" s="6">
        <v>100</v>
      </c>
      <c r="I12" s="6">
        <v>140</v>
      </c>
      <c r="J12" s="6" t="s">
        <v>2</v>
      </c>
      <c r="K12" s="5">
        <f t="shared" si="5"/>
        <v>615</v>
      </c>
      <c r="L12" s="5">
        <f t="shared" si="6"/>
        <v>3075</v>
      </c>
      <c r="M12" s="6">
        <v>50</v>
      </c>
      <c r="N12" s="6">
        <v>155</v>
      </c>
      <c r="O12" s="5">
        <f t="shared" si="0"/>
        <v>205</v>
      </c>
      <c r="P12" s="5">
        <f t="shared" si="1"/>
        <v>1025</v>
      </c>
      <c r="Q12" s="6" t="s">
        <v>2</v>
      </c>
      <c r="R12" s="6">
        <v>65</v>
      </c>
      <c r="S12" s="6" t="s">
        <v>2</v>
      </c>
      <c r="T12" s="6" t="s">
        <v>2</v>
      </c>
      <c r="U12" s="6" t="s">
        <v>2</v>
      </c>
      <c r="V12" s="6" t="s">
        <v>2</v>
      </c>
      <c r="W12" s="6">
        <v>0</v>
      </c>
      <c r="X12" s="6">
        <v>15</v>
      </c>
      <c r="Y12" s="6" t="s">
        <v>2</v>
      </c>
      <c r="Z12" s="6">
        <v>25</v>
      </c>
      <c r="AA12" s="6" t="s">
        <v>2</v>
      </c>
      <c r="AB12" s="6" t="s">
        <v>2</v>
      </c>
      <c r="AC12" s="6" t="s">
        <v>2</v>
      </c>
      <c r="AD12" s="6">
        <v>80</v>
      </c>
      <c r="AE12" s="6" t="s">
        <v>2</v>
      </c>
      <c r="AF12" s="6">
        <v>0</v>
      </c>
      <c r="AG12" s="6">
        <v>0</v>
      </c>
      <c r="AH12" s="5">
        <f t="shared" si="2"/>
        <v>185</v>
      </c>
      <c r="AI12" s="5">
        <f t="shared" si="3"/>
        <v>925</v>
      </c>
      <c r="AJ12" s="5">
        <f t="shared" si="7"/>
        <v>1005</v>
      </c>
      <c r="AK12" s="5">
        <f t="shared" si="4"/>
        <v>5025</v>
      </c>
    </row>
    <row r="13" spans="1:37">
      <c r="A13" s="1">
        <v>2015</v>
      </c>
      <c r="B13" s="1"/>
      <c r="C13" s="6">
        <v>150</v>
      </c>
      <c r="D13" s="6">
        <v>275</v>
      </c>
      <c r="E13" s="6">
        <v>60</v>
      </c>
      <c r="F13" s="6">
        <v>245</v>
      </c>
      <c r="G13" s="6">
        <v>85</v>
      </c>
      <c r="H13" s="6">
        <v>155</v>
      </c>
      <c r="I13" s="6">
        <v>220</v>
      </c>
      <c r="J13" s="6">
        <v>15</v>
      </c>
      <c r="K13" s="5">
        <f t="shared" si="5"/>
        <v>1205</v>
      </c>
      <c r="L13" s="5">
        <f t="shared" si="6"/>
        <v>6025</v>
      </c>
      <c r="M13" s="6">
        <v>135</v>
      </c>
      <c r="N13" s="6">
        <v>295</v>
      </c>
      <c r="O13" s="5">
        <f t="shared" si="0"/>
        <v>430</v>
      </c>
      <c r="P13" s="5">
        <f t="shared" si="1"/>
        <v>2150</v>
      </c>
      <c r="Q13" s="6">
        <v>30</v>
      </c>
      <c r="R13" s="6">
        <v>65</v>
      </c>
      <c r="S13" s="6" t="s">
        <v>2</v>
      </c>
      <c r="T13" s="6">
        <v>0</v>
      </c>
      <c r="U13" s="6">
        <v>0</v>
      </c>
      <c r="V13" s="6">
        <v>15</v>
      </c>
      <c r="W13" s="6" t="s">
        <v>2</v>
      </c>
      <c r="X13" s="6">
        <v>0</v>
      </c>
      <c r="Y13" s="6">
        <v>50</v>
      </c>
      <c r="Z13" s="6">
        <v>85</v>
      </c>
      <c r="AA13" s="6">
        <v>0</v>
      </c>
      <c r="AB13" s="6">
        <v>20</v>
      </c>
      <c r="AC13" s="6" t="s">
        <v>2</v>
      </c>
      <c r="AD13" s="6">
        <v>90</v>
      </c>
      <c r="AE13" s="6">
        <v>25</v>
      </c>
      <c r="AF13" s="6" t="s">
        <v>2</v>
      </c>
      <c r="AG13" s="6">
        <v>0</v>
      </c>
      <c r="AH13" s="5">
        <f t="shared" si="2"/>
        <v>380</v>
      </c>
      <c r="AI13" s="5">
        <f t="shared" si="3"/>
        <v>1900</v>
      </c>
      <c r="AJ13" s="5">
        <f t="shared" si="7"/>
        <v>2015</v>
      </c>
      <c r="AK13" s="5">
        <f t="shared" si="4"/>
        <v>10075</v>
      </c>
    </row>
    <row r="14" spans="1:37">
      <c r="A14" s="1">
        <v>2016</v>
      </c>
      <c r="B14" s="1"/>
      <c r="C14" s="6">
        <v>115</v>
      </c>
      <c r="D14" s="6">
        <v>295</v>
      </c>
      <c r="E14" s="6">
        <v>95</v>
      </c>
      <c r="F14" s="6">
        <v>190</v>
      </c>
      <c r="G14" s="6">
        <v>45</v>
      </c>
      <c r="H14" s="6">
        <v>160</v>
      </c>
      <c r="I14" s="6">
        <v>195</v>
      </c>
      <c r="J14" s="6">
        <v>15</v>
      </c>
      <c r="K14" s="5">
        <f t="shared" si="5"/>
        <v>1110</v>
      </c>
      <c r="L14" s="5">
        <f t="shared" si="6"/>
        <v>5550</v>
      </c>
      <c r="M14" s="6">
        <v>105</v>
      </c>
      <c r="N14" s="6">
        <v>330</v>
      </c>
      <c r="O14" s="5">
        <f t="shared" si="0"/>
        <v>435</v>
      </c>
      <c r="P14" s="5">
        <f t="shared" si="1"/>
        <v>2175</v>
      </c>
      <c r="Q14" s="6">
        <v>15</v>
      </c>
      <c r="R14" s="6">
        <v>55</v>
      </c>
      <c r="S14" s="6" t="s">
        <v>2</v>
      </c>
      <c r="T14" s="6">
        <v>0</v>
      </c>
      <c r="U14" s="6" t="s">
        <v>2</v>
      </c>
      <c r="V14" s="6">
        <v>15</v>
      </c>
      <c r="W14" s="6" t="s">
        <v>2</v>
      </c>
      <c r="X14" s="6" t="s">
        <v>2</v>
      </c>
      <c r="Y14" s="6">
        <v>25</v>
      </c>
      <c r="Z14" s="6">
        <v>45</v>
      </c>
      <c r="AA14" s="6" t="s">
        <v>2</v>
      </c>
      <c r="AB14" s="6">
        <v>0</v>
      </c>
      <c r="AC14" s="6" t="s">
        <v>2</v>
      </c>
      <c r="AD14" s="6">
        <v>90</v>
      </c>
      <c r="AE14" s="6">
        <v>25</v>
      </c>
      <c r="AF14" s="6" t="s">
        <v>2</v>
      </c>
      <c r="AG14" s="6" t="s">
        <v>2</v>
      </c>
      <c r="AH14" s="5">
        <f t="shared" si="2"/>
        <v>270</v>
      </c>
      <c r="AI14" s="5">
        <f t="shared" si="3"/>
        <v>1350</v>
      </c>
      <c r="AJ14" s="5">
        <f t="shared" si="7"/>
        <v>1815</v>
      </c>
      <c r="AK14" s="5">
        <f t="shared" si="4"/>
        <v>9075</v>
      </c>
    </row>
    <row r="15" spans="1:37">
      <c r="A15" s="1">
        <v>2017</v>
      </c>
      <c r="B15" s="1"/>
      <c r="C15" s="6">
        <v>155</v>
      </c>
      <c r="D15" s="6">
        <v>285</v>
      </c>
      <c r="E15" s="6">
        <v>115</v>
      </c>
      <c r="F15" s="6">
        <v>260</v>
      </c>
      <c r="G15" s="6">
        <v>70</v>
      </c>
      <c r="H15" s="6">
        <v>185</v>
      </c>
      <c r="I15" s="6">
        <v>235</v>
      </c>
      <c r="J15" s="6">
        <v>0</v>
      </c>
      <c r="K15" s="5">
        <f t="shared" si="5"/>
        <v>1305</v>
      </c>
      <c r="L15" s="5">
        <f t="shared" si="6"/>
        <v>6525</v>
      </c>
      <c r="M15" s="6">
        <v>130</v>
      </c>
      <c r="N15" s="6">
        <v>320</v>
      </c>
      <c r="O15" s="5">
        <f t="shared" si="0"/>
        <v>450</v>
      </c>
      <c r="P15" s="5">
        <f t="shared" si="1"/>
        <v>2250</v>
      </c>
      <c r="Q15" s="6">
        <v>35</v>
      </c>
      <c r="R15" s="6">
        <v>75</v>
      </c>
      <c r="S15" s="6">
        <v>15</v>
      </c>
      <c r="T15" s="6">
        <v>0</v>
      </c>
      <c r="U15" s="6" t="s">
        <v>2</v>
      </c>
      <c r="V15" s="6">
        <v>0</v>
      </c>
      <c r="W15" s="6" t="s">
        <v>2</v>
      </c>
      <c r="X15" s="6">
        <v>0</v>
      </c>
      <c r="Y15" s="6">
        <v>35</v>
      </c>
      <c r="Z15" s="6">
        <v>70</v>
      </c>
      <c r="AA15" s="6" t="s">
        <v>2</v>
      </c>
      <c r="AB15" s="6">
        <v>0</v>
      </c>
      <c r="AC15" s="6" t="s">
        <v>2</v>
      </c>
      <c r="AD15" s="6">
        <v>115</v>
      </c>
      <c r="AE15" s="6">
        <v>40</v>
      </c>
      <c r="AF15" s="6">
        <v>0</v>
      </c>
      <c r="AG15" s="6" t="s">
        <v>2</v>
      </c>
      <c r="AH15" s="5">
        <f t="shared" si="2"/>
        <v>385</v>
      </c>
      <c r="AI15" s="5">
        <f t="shared" si="3"/>
        <v>1925</v>
      </c>
      <c r="AJ15" s="5">
        <f t="shared" si="7"/>
        <v>2140</v>
      </c>
      <c r="AK15" s="5">
        <f t="shared" si="4"/>
        <v>10700</v>
      </c>
    </row>
    <row r="16" spans="1:37">
      <c r="A16" s="1">
        <v>2018</v>
      </c>
      <c r="B16" s="1"/>
      <c r="C16" s="6">
        <v>190</v>
      </c>
      <c r="D16" s="6">
        <v>325</v>
      </c>
      <c r="E16" s="6">
        <v>130</v>
      </c>
      <c r="F16" s="6">
        <v>320</v>
      </c>
      <c r="G16" s="6">
        <v>110</v>
      </c>
      <c r="H16" s="6">
        <v>240</v>
      </c>
      <c r="I16" s="6">
        <v>270</v>
      </c>
      <c r="J16" s="6">
        <v>20</v>
      </c>
      <c r="K16" s="5">
        <f t="shared" si="5"/>
        <v>1605</v>
      </c>
      <c r="L16" s="5">
        <f t="shared" si="6"/>
        <v>8025</v>
      </c>
      <c r="M16" s="6">
        <v>110</v>
      </c>
      <c r="N16" s="6">
        <v>395</v>
      </c>
      <c r="O16" s="5">
        <f t="shared" si="0"/>
        <v>505</v>
      </c>
      <c r="P16" s="5">
        <f t="shared" si="1"/>
        <v>2525</v>
      </c>
      <c r="Q16" s="6">
        <v>40</v>
      </c>
      <c r="R16" s="6">
        <v>125</v>
      </c>
      <c r="S16" s="6" t="s">
        <v>2</v>
      </c>
      <c r="T16" s="6">
        <v>0</v>
      </c>
      <c r="U16" s="6" t="s">
        <v>2</v>
      </c>
      <c r="V16" s="6">
        <v>20</v>
      </c>
      <c r="W16" s="6" t="s">
        <v>2</v>
      </c>
      <c r="X16" s="6">
        <v>0</v>
      </c>
      <c r="Y16" s="6">
        <v>30</v>
      </c>
      <c r="Z16" s="6">
        <v>110</v>
      </c>
      <c r="AA16" s="6" t="s">
        <v>2</v>
      </c>
      <c r="AB16" s="6">
        <v>20</v>
      </c>
      <c r="AC16" s="6">
        <v>0</v>
      </c>
      <c r="AD16" s="6">
        <v>155</v>
      </c>
      <c r="AE16" s="6">
        <v>20</v>
      </c>
      <c r="AF16" s="6">
        <v>0</v>
      </c>
      <c r="AG16" s="6" t="s">
        <v>2</v>
      </c>
      <c r="AH16" s="5">
        <f t="shared" si="2"/>
        <v>520</v>
      </c>
      <c r="AI16" s="5">
        <f t="shared" si="3"/>
        <v>2600</v>
      </c>
      <c r="AJ16" s="5">
        <f t="shared" si="7"/>
        <v>2630</v>
      </c>
      <c r="AK16" s="5">
        <f t="shared" si="4"/>
        <v>13150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F745-227C-1D41-A412-3A6F153CDB7A}">
  <dimension ref="A1:E23"/>
  <sheetViews>
    <sheetView workbookViewId="0">
      <selection activeCell="F39" sqref="F39"/>
    </sheetView>
  </sheetViews>
  <sheetFormatPr baseColWidth="10" defaultRowHeight="16"/>
  <cols>
    <col min="2" max="2" width="14.5" customWidth="1"/>
    <col min="3" max="3" width="17.6640625" customWidth="1"/>
    <col min="4" max="4" width="12.1640625" customWidth="1"/>
    <col min="5" max="5" width="17.6640625" customWidth="1"/>
  </cols>
  <sheetData>
    <row r="1" spans="1:5">
      <c r="A1" s="4" t="s">
        <v>0</v>
      </c>
      <c r="B1" s="4" t="s">
        <v>8</v>
      </c>
      <c r="C1" s="4" t="s">
        <v>21</v>
      </c>
      <c r="D1" s="4" t="s">
        <v>4</v>
      </c>
      <c r="E1" s="10" t="s">
        <v>9</v>
      </c>
    </row>
    <row r="2" spans="1:5">
      <c r="A2" s="1">
        <v>2004</v>
      </c>
      <c r="B2" s="5">
        <v>1023360</v>
      </c>
      <c r="C2" s="5">
        <v>134820420</v>
      </c>
      <c r="D2" s="8">
        <f t="shared" ref="D2:D16" si="0">B2/C2</f>
        <v>7.5905415514949445E-3</v>
      </c>
      <c r="E2" s="5">
        <f>B2*5</f>
        <v>5116800</v>
      </c>
    </row>
    <row r="3" spans="1:5">
      <c r="A3" s="1">
        <v>2005</v>
      </c>
      <c r="B3" s="5">
        <v>889600</v>
      </c>
      <c r="C3" s="5">
        <v>139068810</v>
      </c>
      <c r="D3" s="8">
        <f t="shared" si="0"/>
        <v>6.3968333373960705E-3</v>
      </c>
      <c r="E3" s="5">
        <f t="shared" ref="E3:E15" si="1">B3*5</f>
        <v>4448000</v>
      </c>
    </row>
    <row r="4" spans="1:5">
      <c r="A4" s="1">
        <v>2006</v>
      </c>
      <c r="B4" s="5">
        <v>851885</v>
      </c>
      <c r="C4" s="5">
        <v>137431325</v>
      </c>
      <c r="D4" s="8">
        <f t="shared" si="0"/>
        <v>6.1986232032617021E-3</v>
      </c>
      <c r="E4" s="5">
        <f t="shared" si="1"/>
        <v>4259425</v>
      </c>
    </row>
    <row r="5" spans="1:5">
      <c r="A5" s="1">
        <v>2007</v>
      </c>
      <c r="B5" s="5">
        <v>769260</v>
      </c>
      <c r="C5" s="5">
        <v>136653595</v>
      </c>
      <c r="D5" s="8">
        <f t="shared" si="0"/>
        <v>5.6292701264097737E-3</v>
      </c>
      <c r="E5" s="5">
        <f t="shared" si="1"/>
        <v>3846300</v>
      </c>
    </row>
    <row r="6" spans="1:5">
      <c r="A6" s="1">
        <v>2008</v>
      </c>
      <c r="B6" s="5">
        <v>810245</v>
      </c>
      <c r="C6" s="5">
        <v>137251760</v>
      </c>
      <c r="D6" s="8">
        <f t="shared" si="0"/>
        <v>5.9033487075138419E-3</v>
      </c>
      <c r="E6" s="5">
        <f t="shared" si="1"/>
        <v>4051225</v>
      </c>
    </row>
    <row r="7" spans="1:5">
      <c r="A7" s="1">
        <v>2009</v>
      </c>
      <c r="B7" s="5">
        <v>808260</v>
      </c>
      <c r="C7" s="5">
        <v>140522015</v>
      </c>
      <c r="D7" s="8">
        <f t="shared" si="0"/>
        <v>5.7518389556255652E-3</v>
      </c>
      <c r="E7" s="5">
        <f t="shared" si="1"/>
        <v>4041300</v>
      </c>
    </row>
    <row r="8" spans="1:5">
      <c r="A8" s="1">
        <v>2010</v>
      </c>
      <c r="B8" s="5">
        <v>898080</v>
      </c>
      <c r="C8" s="5">
        <v>144457765</v>
      </c>
      <c r="D8" s="8">
        <f t="shared" si="0"/>
        <v>6.216903605008703E-3</v>
      </c>
      <c r="E8" s="5">
        <f t="shared" si="1"/>
        <v>4490400</v>
      </c>
    </row>
    <row r="9" spans="1:5">
      <c r="A9" s="1">
        <v>2011</v>
      </c>
      <c r="B9" s="5">
        <v>1003790</v>
      </c>
      <c r="C9" s="5">
        <v>149057135</v>
      </c>
      <c r="D9" s="8">
        <f t="shared" si="0"/>
        <v>6.7342633413690666E-3</v>
      </c>
      <c r="E9" s="5">
        <f t="shared" si="1"/>
        <v>5018950</v>
      </c>
    </row>
    <row r="10" spans="1:5">
      <c r="A10" s="1">
        <v>2012</v>
      </c>
      <c r="B10" s="5">
        <v>960945</v>
      </c>
      <c r="C10" s="5">
        <v>153283780</v>
      </c>
      <c r="D10" s="8">
        <f t="shared" si="0"/>
        <v>6.2690586048960951E-3</v>
      </c>
      <c r="E10" s="5">
        <f t="shared" si="1"/>
        <v>4804725</v>
      </c>
    </row>
    <row r="11" spans="1:5">
      <c r="A11" s="1">
        <v>2013</v>
      </c>
      <c r="B11" s="5">
        <v>880235</v>
      </c>
      <c r="C11" s="5">
        <v>154215055</v>
      </c>
      <c r="D11" s="8">
        <f t="shared" si="0"/>
        <v>5.7078409108630799E-3</v>
      </c>
      <c r="E11" s="5">
        <f t="shared" si="1"/>
        <v>4401175</v>
      </c>
    </row>
    <row r="12" spans="1:5">
      <c r="A12" s="1">
        <v>2014</v>
      </c>
      <c r="B12" s="5">
        <v>823615</v>
      </c>
      <c r="C12" s="5">
        <v>154895850</v>
      </c>
      <c r="D12" s="8">
        <f t="shared" si="0"/>
        <v>5.3172179887324292E-3</v>
      </c>
      <c r="E12" s="5">
        <f t="shared" si="1"/>
        <v>4118075</v>
      </c>
    </row>
    <row r="13" spans="1:5">
      <c r="A13" s="1">
        <v>2015</v>
      </c>
      <c r="B13" s="5">
        <v>626450</v>
      </c>
      <c r="C13" s="5">
        <v>157201790</v>
      </c>
      <c r="D13" s="8">
        <f t="shared" si="0"/>
        <v>3.9850055142501874E-3</v>
      </c>
      <c r="E13" s="5">
        <f t="shared" si="1"/>
        <v>3132250</v>
      </c>
    </row>
    <row r="14" spans="1:5">
      <c r="A14" s="1">
        <v>2016</v>
      </c>
      <c r="B14" s="5">
        <v>581190</v>
      </c>
      <c r="C14" s="5">
        <v>165322875</v>
      </c>
      <c r="D14" s="8">
        <f t="shared" si="0"/>
        <v>3.5154844724300856E-3</v>
      </c>
      <c r="E14" s="5">
        <f t="shared" si="1"/>
        <v>2905950</v>
      </c>
    </row>
    <row r="15" spans="1:5">
      <c r="A15" s="1">
        <v>2017</v>
      </c>
      <c r="B15" s="5">
        <v>610890</v>
      </c>
      <c r="C15" s="5">
        <v>167108970</v>
      </c>
      <c r="D15" s="8">
        <f t="shared" si="0"/>
        <v>3.6556385931886242E-3</v>
      </c>
      <c r="E15" s="5">
        <f t="shared" si="1"/>
        <v>3054450</v>
      </c>
    </row>
    <row r="16" spans="1:5">
      <c r="A16" s="1">
        <v>2018</v>
      </c>
      <c r="B16" s="5">
        <v>747995</v>
      </c>
      <c r="C16" s="5">
        <v>167316530</v>
      </c>
      <c r="D16" s="8">
        <f t="shared" si="0"/>
        <v>4.4705385654364212E-3</v>
      </c>
      <c r="E16" s="5">
        <f>B16*5</f>
        <v>3739975</v>
      </c>
    </row>
    <row r="23" spans="1:5">
      <c r="A23" s="2"/>
      <c r="C23" s="3"/>
      <c r="D23" s="3"/>
      <c r="E23" s="3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BD142-2C3F-DB44-8EE9-109693D1898C}">
  <dimension ref="A1:G12"/>
  <sheetViews>
    <sheetView workbookViewId="0">
      <selection activeCell="H26" sqref="H26"/>
    </sheetView>
  </sheetViews>
  <sheetFormatPr baseColWidth="10" defaultRowHeight="16"/>
  <cols>
    <col min="1" max="1" width="9.83203125" customWidth="1"/>
    <col min="2" max="4" width="14.6640625" customWidth="1"/>
    <col min="5" max="6" width="14.1640625" customWidth="1"/>
    <col min="8" max="8" width="14.1640625" customWidth="1"/>
  </cols>
  <sheetData>
    <row r="1" spans="1:7">
      <c r="A1" s="4" t="s">
        <v>0</v>
      </c>
      <c r="B1" s="4" t="s">
        <v>59</v>
      </c>
      <c r="C1" s="4" t="s">
        <v>60</v>
      </c>
      <c r="D1" s="10" t="s">
        <v>58</v>
      </c>
      <c r="E1" s="4" t="s">
        <v>62</v>
      </c>
      <c r="F1" s="9" t="s">
        <v>63</v>
      </c>
      <c r="G1" s="10" t="s">
        <v>61</v>
      </c>
    </row>
    <row r="2" spans="1:7">
      <c r="A2" s="1">
        <v>2004</v>
      </c>
      <c r="B2" s="6">
        <v>20427</v>
      </c>
      <c r="C2" s="6">
        <v>2468</v>
      </c>
      <c r="D2" s="5">
        <f t="shared" ref="D2:D12" si="0">B2+C2</f>
        <v>22895</v>
      </c>
      <c r="E2" s="6"/>
      <c r="F2" s="6">
        <v>90</v>
      </c>
      <c r="G2" s="5">
        <f t="shared" ref="G2:G12" si="1">E2+F2</f>
        <v>90</v>
      </c>
    </row>
    <row r="3" spans="1:7">
      <c r="A3" s="1">
        <v>2005</v>
      </c>
      <c r="B3" s="6">
        <v>19021</v>
      </c>
      <c r="C3" s="6">
        <v>2235</v>
      </c>
      <c r="D3" s="5">
        <f t="shared" si="0"/>
        <v>21256</v>
      </c>
      <c r="E3" s="6"/>
      <c r="F3" s="6">
        <v>106</v>
      </c>
      <c r="G3" s="5">
        <f t="shared" si="1"/>
        <v>106</v>
      </c>
    </row>
    <row r="4" spans="1:7">
      <c r="A4" s="1">
        <v>2006</v>
      </c>
      <c r="B4" s="6">
        <v>17383</v>
      </c>
      <c r="C4" s="6">
        <v>2064</v>
      </c>
      <c r="D4" s="5">
        <f t="shared" si="0"/>
        <v>19447</v>
      </c>
      <c r="E4" s="6"/>
      <c r="F4" s="6">
        <v>112</v>
      </c>
      <c r="G4" s="5">
        <f t="shared" si="1"/>
        <v>112</v>
      </c>
    </row>
    <row r="5" spans="1:7">
      <c r="A5" s="1">
        <v>2007</v>
      </c>
      <c r="B5" s="6">
        <v>15826</v>
      </c>
      <c r="C5" s="6">
        <v>1961</v>
      </c>
      <c r="D5" s="5">
        <f t="shared" si="0"/>
        <v>17787</v>
      </c>
      <c r="E5" s="6"/>
      <c r="F5" s="6">
        <v>88</v>
      </c>
      <c r="G5" s="5">
        <f t="shared" si="1"/>
        <v>88</v>
      </c>
    </row>
    <row r="6" spans="1:7">
      <c r="A6" s="1">
        <v>2008</v>
      </c>
      <c r="B6" s="6">
        <v>14890</v>
      </c>
      <c r="C6" s="6">
        <v>1854</v>
      </c>
      <c r="D6" s="5">
        <f t="shared" si="0"/>
        <v>16744</v>
      </c>
      <c r="E6" s="1"/>
      <c r="F6" s="6">
        <v>95</v>
      </c>
      <c r="G6" s="5">
        <f t="shared" si="1"/>
        <v>95</v>
      </c>
    </row>
    <row r="7" spans="1:7">
      <c r="A7" s="1">
        <v>2009</v>
      </c>
      <c r="B7" s="6">
        <v>14271</v>
      </c>
      <c r="C7" s="6">
        <v>1760</v>
      </c>
      <c r="D7" s="5">
        <f t="shared" si="0"/>
        <v>16031</v>
      </c>
      <c r="E7" s="1"/>
      <c r="F7" s="6">
        <v>97</v>
      </c>
      <c r="G7" s="5">
        <f t="shared" si="1"/>
        <v>97</v>
      </c>
    </row>
    <row r="8" spans="1:7">
      <c r="A8" s="1">
        <v>2010</v>
      </c>
      <c r="B8" s="6">
        <v>14128</v>
      </c>
      <c r="C8" s="6">
        <v>1891</v>
      </c>
      <c r="D8" s="5">
        <f t="shared" si="0"/>
        <v>16019</v>
      </c>
      <c r="E8" s="1"/>
      <c r="F8" s="6">
        <v>98</v>
      </c>
      <c r="G8" s="5">
        <f t="shared" si="1"/>
        <v>98</v>
      </c>
    </row>
    <row r="9" spans="1:7">
      <c r="A9" s="1">
        <v>2011</v>
      </c>
      <c r="B9" s="6">
        <v>14033</v>
      </c>
      <c r="C9" s="6">
        <v>1997</v>
      </c>
      <c r="D9" s="5">
        <f t="shared" si="0"/>
        <v>16030</v>
      </c>
      <c r="E9" s="1"/>
      <c r="F9" s="6">
        <v>110</v>
      </c>
      <c r="G9" s="5">
        <f t="shared" si="1"/>
        <v>110</v>
      </c>
    </row>
    <row r="10" spans="1:7">
      <c r="A10" s="1">
        <v>2012</v>
      </c>
      <c r="B10" s="6">
        <v>13586</v>
      </c>
      <c r="C10" s="6">
        <v>1847</v>
      </c>
      <c r="D10" s="5">
        <f t="shared" si="0"/>
        <v>15433</v>
      </c>
      <c r="E10" s="1"/>
      <c r="F10" s="6">
        <v>80</v>
      </c>
      <c r="G10" s="5">
        <f t="shared" si="1"/>
        <v>80</v>
      </c>
    </row>
    <row r="11" spans="1:7">
      <c r="A11" s="1">
        <v>2013</v>
      </c>
      <c r="B11" s="6">
        <v>12504</v>
      </c>
      <c r="C11" s="6">
        <v>2508</v>
      </c>
      <c r="D11" s="5">
        <f t="shared" si="0"/>
        <v>15012</v>
      </c>
      <c r="E11" s="1"/>
      <c r="F11" s="6">
        <v>72</v>
      </c>
      <c r="G11" s="5">
        <f t="shared" si="1"/>
        <v>72</v>
      </c>
    </row>
    <row r="12" spans="1:7">
      <c r="A12" s="1">
        <v>2014</v>
      </c>
      <c r="B12" s="6">
        <v>12839</v>
      </c>
      <c r="C12" s="6">
        <v>2537</v>
      </c>
      <c r="D12" s="5">
        <f t="shared" si="0"/>
        <v>15376</v>
      </c>
      <c r="E12" s="1"/>
      <c r="F12" s="6">
        <v>61</v>
      </c>
      <c r="G12" s="5">
        <f t="shared" si="1"/>
        <v>61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12FF-C732-C346-8CDD-9FBC43D11B5E}">
  <dimension ref="A1:H17"/>
  <sheetViews>
    <sheetView workbookViewId="0">
      <selection activeCell="K28" sqref="K28"/>
    </sheetView>
  </sheetViews>
  <sheetFormatPr baseColWidth="10" defaultRowHeight="16"/>
  <cols>
    <col min="1" max="1" width="9" customWidth="1"/>
    <col min="2" max="7" width="19.83203125" customWidth="1"/>
  </cols>
  <sheetData>
    <row r="1" spans="1:8">
      <c r="A1" s="4" t="s">
        <v>0</v>
      </c>
      <c r="B1" s="4" t="s">
        <v>67</v>
      </c>
      <c r="C1" s="4" t="s">
        <v>68</v>
      </c>
      <c r="D1" s="4" t="s">
        <v>69</v>
      </c>
      <c r="E1" s="4" t="s">
        <v>64</v>
      </c>
      <c r="F1" s="4" t="s">
        <v>65</v>
      </c>
      <c r="G1" s="4" t="s">
        <v>66</v>
      </c>
      <c r="H1" s="10" t="s">
        <v>70</v>
      </c>
    </row>
    <row r="2" spans="1:8">
      <c r="A2" s="1">
        <v>2015</v>
      </c>
      <c r="B2" s="5">
        <f>C2+D2</f>
        <v>1803</v>
      </c>
      <c r="C2" s="6">
        <v>1419</v>
      </c>
      <c r="D2" s="6">
        <v>384</v>
      </c>
      <c r="E2" s="5">
        <f>F2+G2</f>
        <v>1788</v>
      </c>
      <c r="F2" s="6">
        <v>1414</v>
      </c>
      <c r="G2" s="6">
        <v>374</v>
      </c>
      <c r="H2" s="13">
        <f>B2+E2</f>
        <v>3591</v>
      </c>
    </row>
    <row r="3" spans="1:8">
      <c r="A3" s="1">
        <v>2016</v>
      </c>
      <c r="B3" s="5">
        <f>C3+D3</f>
        <v>8187</v>
      </c>
      <c r="C3" s="6">
        <v>6419</v>
      </c>
      <c r="D3" s="6">
        <v>1768</v>
      </c>
      <c r="E3" s="5">
        <f>F3+G3</f>
        <v>7999</v>
      </c>
      <c r="F3" s="6">
        <v>6356</v>
      </c>
      <c r="G3" s="6">
        <v>1643</v>
      </c>
      <c r="H3" s="13">
        <f t="shared" ref="H3:H5" si="0">B3+E3</f>
        <v>16186</v>
      </c>
    </row>
    <row r="4" spans="1:8">
      <c r="A4" s="1">
        <v>2017</v>
      </c>
      <c r="B4" s="5">
        <f>C4+D4</f>
        <v>8715</v>
      </c>
      <c r="C4" s="6">
        <v>6789</v>
      </c>
      <c r="D4" s="6">
        <v>1926</v>
      </c>
      <c r="E4" s="5">
        <f>F4+G4</f>
        <v>8211</v>
      </c>
      <c r="F4" s="6">
        <v>6428</v>
      </c>
      <c r="G4" s="6">
        <v>1783</v>
      </c>
      <c r="H4" s="13">
        <f t="shared" si="0"/>
        <v>16926</v>
      </c>
    </row>
    <row r="5" spans="1:8">
      <c r="A5" s="1">
        <v>2018</v>
      </c>
      <c r="B5" s="5">
        <f>C5+D5</f>
        <v>9191</v>
      </c>
      <c r="C5" s="6">
        <v>7065</v>
      </c>
      <c r="D5" s="6">
        <v>2126</v>
      </c>
      <c r="E5" s="5">
        <f>F5+G5</f>
        <v>8989</v>
      </c>
      <c r="F5" s="6">
        <v>7014</v>
      </c>
      <c r="G5" s="6">
        <v>1975</v>
      </c>
      <c r="H5" s="13">
        <f t="shared" si="0"/>
        <v>18180</v>
      </c>
    </row>
    <row r="10" spans="1:8">
      <c r="C10" s="13"/>
      <c r="D10" s="13"/>
    </row>
    <row r="11" spans="1:8">
      <c r="C11" s="13"/>
      <c r="D11" s="13"/>
    </row>
    <row r="12" spans="1:8">
      <c r="C12" s="13"/>
      <c r="D12" s="13"/>
    </row>
    <row r="13" spans="1:8">
      <c r="C13" s="13"/>
      <c r="D13" s="13"/>
    </row>
    <row r="14" spans="1:8">
      <c r="C14" s="13">
        <f t="shared" ref="C14:C17" si="1">C6+F6</f>
        <v>0</v>
      </c>
    </row>
    <row r="15" spans="1:8">
      <c r="C15" s="13">
        <f t="shared" si="1"/>
        <v>0</v>
      </c>
    </row>
    <row r="16" spans="1:8">
      <c r="C16" s="13">
        <f t="shared" si="1"/>
        <v>0</v>
      </c>
    </row>
    <row r="17" spans="3:3">
      <c r="C17" s="13">
        <f t="shared" si="1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dgns_cd9</vt:lpstr>
      <vt:lpstr>dgns_cd10</vt:lpstr>
      <vt:lpstr>dgns_cd910</vt:lpstr>
      <vt:lpstr>pvt_dgns_cd910</vt:lpstr>
      <vt:lpstr>op_hcpcs</vt:lpstr>
      <vt:lpstr>op_rev</vt:lpstr>
      <vt:lpstr>medpar_prcdr_cd9</vt:lpstr>
      <vt:lpstr>medpar_prcdr_cd10</vt:lpstr>
      <vt:lpstr>medpar_prcdr_cd910</vt:lpstr>
      <vt:lpstr>medpar_msdrg_cd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2023-07-05T19:58:31Z</dcterms:created>
  <dcterms:modified xsi:type="dcterms:W3CDTF">2023-07-07T00:06:05Z</dcterms:modified>
</cp:coreProperties>
</file>