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yley/Desktop/"/>
    </mc:Choice>
  </mc:AlternateContent>
  <xr:revisionPtr revIDLastSave="0" documentId="13_ncr:1_{60F5E79D-599F-464A-94C1-BCDBB5EF4255}" xr6:coauthVersionLast="47" xr6:coauthVersionMax="47" xr10:uidLastSave="{00000000-0000-0000-0000-000000000000}"/>
  <bookViews>
    <workbookView xWindow="4380" yWindow="3180" windowWidth="27640" windowHeight="16940" activeTab="6" xr2:uid="{353E88A6-2A1D-0C42-A634-75A4DCE641B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7" l="1"/>
  <c r="F25" i="7"/>
  <c r="C24" i="7"/>
  <c r="F24" i="7"/>
  <c r="C23" i="7"/>
  <c r="F23" i="7"/>
  <c r="C22" i="7"/>
  <c r="F22" i="7"/>
  <c r="C16" i="7"/>
  <c r="F16" i="7"/>
  <c r="C7" i="7"/>
  <c r="K15" i="7"/>
  <c r="M15" i="7"/>
  <c r="C15" i="7"/>
  <c r="F15" i="7"/>
  <c r="C6" i="7"/>
  <c r="K14" i="7"/>
  <c r="M14" i="7"/>
  <c r="C14" i="7"/>
  <c r="F14" i="7"/>
  <c r="C5" i="7"/>
  <c r="K13" i="7"/>
  <c r="M13" i="7"/>
  <c r="C13" i="7"/>
  <c r="F13" i="7"/>
  <c r="C4" i="7"/>
  <c r="K12" i="7"/>
  <c r="M12" i="7"/>
  <c r="C49" i="6"/>
  <c r="F49" i="6"/>
  <c r="C48" i="6"/>
  <c r="F48" i="6"/>
  <c r="C47" i="6"/>
  <c r="F47" i="6"/>
  <c r="C46" i="6"/>
  <c r="F46" i="6"/>
  <c r="C45" i="6"/>
  <c r="F45" i="6"/>
  <c r="C44" i="6"/>
  <c r="F44" i="6"/>
  <c r="C43" i="6"/>
  <c r="F43" i="6"/>
  <c r="C42" i="6"/>
  <c r="F42" i="6"/>
  <c r="C41" i="6"/>
  <c r="F41" i="6"/>
  <c r="C40" i="6"/>
  <c r="F40" i="6"/>
  <c r="C39" i="6"/>
  <c r="F39" i="6"/>
  <c r="C38" i="6"/>
  <c r="F38" i="6"/>
  <c r="C32" i="6"/>
  <c r="F32" i="6"/>
  <c r="C31" i="6"/>
  <c r="F31" i="6"/>
  <c r="C30" i="6"/>
  <c r="F30" i="6"/>
  <c r="C29" i="6"/>
  <c r="F29" i="6"/>
  <c r="C28" i="6"/>
  <c r="F28" i="6"/>
  <c r="C27" i="6"/>
  <c r="F27" i="6"/>
  <c r="C15" i="6"/>
  <c r="K26" i="6"/>
  <c r="C26" i="6"/>
  <c r="F26" i="6"/>
  <c r="C14" i="6"/>
  <c r="K25" i="6"/>
  <c r="C25" i="6"/>
  <c r="F25" i="6"/>
  <c r="C13" i="6"/>
  <c r="K24" i="6"/>
  <c r="C24" i="6"/>
  <c r="F24" i="6"/>
  <c r="C12" i="6"/>
  <c r="K23" i="6"/>
  <c r="C23" i="6"/>
  <c r="F23" i="6"/>
  <c r="C11" i="6"/>
  <c r="K22" i="6"/>
  <c r="C22" i="6"/>
  <c r="F22" i="6"/>
  <c r="C10" i="6"/>
  <c r="K21" i="6"/>
  <c r="C21" i="6"/>
  <c r="F21" i="6"/>
  <c r="C9" i="6"/>
  <c r="K20" i="6"/>
  <c r="C8" i="6"/>
  <c r="K19" i="6"/>
  <c r="C7" i="6"/>
  <c r="K18" i="6"/>
  <c r="C6" i="6"/>
  <c r="K17" i="6"/>
  <c r="C5" i="6"/>
  <c r="K16" i="6"/>
  <c r="C4" i="6"/>
  <c r="K15" i="6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N17" i="4"/>
  <c r="O17" i="4"/>
  <c r="S17" i="4"/>
  <c r="T17" i="4"/>
  <c r="AM17" i="4"/>
  <c r="AN17" i="4"/>
  <c r="AQ17" i="4"/>
  <c r="AP17" i="4"/>
  <c r="N16" i="4"/>
  <c r="O16" i="4"/>
  <c r="S16" i="4"/>
  <c r="T16" i="4"/>
  <c r="AM16" i="4"/>
  <c r="AN16" i="4"/>
  <c r="AQ16" i="4"/>
  <c r="AP16" i="4"/>
  <c r="N15" i="4"/>
  <c r="O15" i="4"/>
  <c r="S15" i="4"/>
  <c r="T15" i="4"/>
  <c r="AM15" i="4"/>
  <c r="AN15" i="4"/>
  <c r="AQ15" i="4"/>
  <c r="AP15" i="4"/>
  <c r="N14" i="4"/>
  <c r="O14" i="4"/>
  <c r="S14" i="4"/>
  <c r="T14" i="4"/>
  <c r="AM14" i="4"/>
  <c r="AN14" i="4"/>
  <c r="AQ14" i="4"/>
  <c r="AP14" i="4"/>
  <c r="N13" i="4"/>
  <c r="O13" i="4"/>
  <c r="S13" i="4"/>
  <c r="T13" i="4"/>
  <c r="AM13" i="4"/>
  <c r="AN13" i="4"/>
  <c r="AQ13" i="4"/>
  <c r="AP13" i="4"/>
  <c r="N12" i="4"/>
  <c r="O12" i="4"/>
  <c r="S12" i="4"/>
  <c r="T12" i="4"/>
  <c r="AM12" i="4"/>
  <c r="AN12" i="4"/>
  <c r="AQ12" i="4"/>
  <c r="AP12" i="4"/>
  <c r="N11" i="4"/>
  <c r="O11" i="4"/>
  <c r="S11" i="4"/>
  <c r="T11" i="4"/>
  <c r="AM11" i="4"/>
  <c r="AN11" i="4"/>
  <c r="AQ11" i="4"/>
  <c r="AP11" i="4"/>
  <c r="N10" i="4"/>
  <c r="O10" i="4"/>
  <c r="S10" i="4"/>
  <c r="T10" i="4"/>
  <c r="AM10" i="4"/>
  <c r="AN10" i="4"/>
  <c r="AQ10" i="4"/>
  <c r="AP10" i="4"/>
  <c r="N9" i="4"/>
  <c r="O9" i="4"/>
  <c r="S9" i="4"/>
  <c r="T9" i="4"/>
  <c r="AM9" i="4"/>
  <c r="AN9" i="4"/>
  <c r="AQ9" i="4"/>
  <c r="AP9" i="4"/>
  <c r="N8" i="4"/>
  <c r="O8" i="4"/>
  <c r="S8" i="4"/>
  <c r="T8" i="4"/>
  <c r="AM8" i="4"/>
  <c r="AN8" i="4"/>
  <c r="AQ8" i="4"/>
  <c r="AP8" i="4"/>
  <c r="N7" i="4"/>
  <c r="O7" i="4"/>
  <c r="S7" i="4"/>
  <c r="T7" i="4"/>
  <c r="AM7" i="4"/>
  <c r="AN7" i="4"/>
  <c r="AQ7" i="4"/>
  <c r="AP7" i="4"/>
  <c r="N6" i="4"/>
  <c r="O6" i="4"/>
  <c r="S6" i="4"/>
  <c r="T6" i="4"/>
  <c r="AM6" i="4"/>
  <c r="AN6" i="4"/>
  <c r="AQ6" i="4"/>
  <c r="AP6" i="4"/>
  <c r="N5" i="4"/>
  <c r="O5" i="4"/>
  <c r="S5" i="4"/>
  <c r="T5" i="4"/>
  <c r="AM5" i="4"/>
  <c r="AN5" i="4"/>
  <c r="AQ5" i="4"/>
  <c r="AP5" i="4"/>
  <c r="N4" i="4"/>
  <c r="O4" i="4"/>
  <c r="S4" i="4"/>
  <c r="T4" i="4"/>
  <c r="AM4" i="4"/>
  <c r="AN4" i="4"/>
  <c r="AQ4" i="4"/>
  <c r="AP4" i="4"/>
  <c r="N3" i="4"/>
  <c r="O3" i="4"/>
  <c r="S3" i="4"/>
  <c r="T3" i="4"/>
  <c r="AM3" i="4"/>
  <c r="AN3" i="4"/>
  <c r="AQ3" i="4"/>
  <c r="AP3" i="4"/>
  <c r="F13" i="3"/>
  <c r="B13" i="3"/>
  <c r="F12" i="3"/>
  <c r="B12" i="3"/>
  <c r="F11" i="3"/>
  <c r="B11" i="3"/>
  <c r="F10" i="3"/>
  <c r="B10" i="3"/>
  <c r="F9" i="3"/>
  <c r="B9" i="3"/>
  <c r="F8" i="3"/>
  <c r="B8" i="3"/>
  <c r="F7" i="3"/>
  <c r="B7" i="3"/>
  <c r="F6" i="3"/>
  <c r="B6" i="3"/>
  <c r="F5" i="3"/>
  <c r="B5" i="3"/>
  <c r="F4" i="3"/>
  <c r="B4" i="3"/>
  <c r="F3" i="3"/>
  <c r="B3" i="3"/>
  <c r="F6" i="2"/>
  <c r="B6" i="2"/>
  <c r="F5" i="2"/>
  <c r="B5" i="2"/>
  <c r="F4" i="2"/>
  <c r="B4" i="2"/>
  <c r="F3" i="2"/>
  <c r="B3" i="2"/>
</calcChain>
</file>

<file path=xl/sharedStrings.xml><?xml version="1.0" encoding="utf-8"?>
<sst xmlns="http://schemas.openxmlformats.org/spreadsheetml/2006/main" count="247" uniqueCount="67">
  <si>
    <r>
      <t xml:space="preserve">Medpar, </t>
    </r>
    <r>
      <rPr>
        <b/>
        <sz val="12"/>
        <color rgb="FF000000"/>
        <rFont val="Times"/>
      </rPr>
      <t>MS-DRG codes - adopted October 1, 2007</t>
    </r>
  </si>
  <si>
    <t>616-618: Amputation of Lower Limb for Endocrine, Nutritional, and Metabolic Disorders :MCC,CC (Medicare Severity Diagnositic-Related Group code)</t>
  </si>
  <si>
    <t>Year</t>
  </si>
  <si>
    <t>Total</t>
  </si>
  <si>
    <t>Medpar, ICD-10 procedure  codes</t>
  </si>
  <si>
    <t>0Y6H0~: detachment of right lower leg</t>
  </si>
  <si>
    <t>0Y6J0~: detachment of left lower leg</t>
  </si>
  <si>
    <t xml:space="preserve">Total </t>
  </si>
  <si>
    <t>Primary</t>
  </si>
  <si>
    <t>Secondary</t>
  </si>
  <si>
    <t>Medpar, ICD-9 procedure codes</t>
  </si>
  <si>
    <t>8415: other amputation below knee</t>
  </si>
  <si>
    <t>8446 : fitting of prosthetics below knee</t>
  </si>
  <si>
    <t>Outpatient, HCPCS Codes</t>
  </si>
  <si>
    <t>Below knee, molded socket, shin, SACH foot</t>
  </si>
  <si>
    <t>LIMBER Transtibial Fee Write up 2020</t>
  </si>
  <si>
    <t>Transtibial Insert W/O Lock x2, Transtibial Insert W/Lock x2</t>
  </si>
  <si>
    <t>Foot/Pylon Options</t>
  </si>
  <si>
    <t>L5100</t>
  </si>
  <si>
    <t>L5301</t>
  </si>
  <si>
    <t>L5637</t>
  </si>
  <si>
    <t>L5645</t>
  </si>
  <si>
    <t>L5671</t>
  </si>
  <si>
    <t>L5981</t>
  </si>
  <si>
    <t>L5940</t>
  </si>
  <si>
    <t>L5910</t>
  </si>
  <si>
    <t>L5976</t>
  </si>
  <si>
    <t>Scaled Total</t>
  </si>
  <si>
    <t>L5679</t>
  </si>
  <si>
    <t>L5673</t>
  </si>
  <si>
    <t>L5968</t>
  </si>
  <si>
    <t>L5972</t>
  </si>
  <si>
    <t>L5973</t>
  </si>
  <si>
    <t>L5974</t>
  </si>
  <si>
    <t>L5975</t>
  </si>
  <si>
    <t>L5978</t>
  </si>
  <si>
    <t>L5979</t>
  </si>
  <si>
    <t>L5980</t>
  </si>
  <si>
    <t>L5982</t>
  </si>
  <si>
    <t>L5984</t>
  </si>
  <si>
    <t>L5985</t>
  </si>
  <si>
    <t>L5986</t>
  </si>
  <si>
    <t>L5987</t>
  </si>
  <si>
    <t>L5988</t>
  </si>
  <si>
    <t>L5990</t>
  </si>
  <si>
    <t>All Total</t>
  </si>
  <si>
    <t>All Scaled Total</t>
  </si>
  <si>
    <t>.</t>
  </si>
  <si>
    <t>Outpatient, Revenue center codes</t>
  </si>
  <si>
    <t>0274=Medical/surgical supplies-prosthetic/orthotic devices</t>
  </si>
  <si>
    <t>0274 charge</t>
  </si>
  <si>
    <t>Total Charge</t>
  </si>
  <si>
    <t>Percentage</t>
  </si>
  <si>
    <t>Scaled 0274 charge</t>
  </si>
  <si>
    <t>ICD-9 diagnosis codes （dgns_cd9）</t>
  </si>
  <si>
    <t>Medpar, ICD-9 diagnosis codes</t>
  </si>
  <si>
    <t>V4975: below knee amputation status</t>
  </si>
  <si>
    <t>Aggregated dgns_cd9</t>
  </si>
  <si>
    <t>PartB, ICD-9 diagnosis codes</t>
  </si>
  <si>
    <t>Outpatient, ICD-9 diagnosis codes</t>
  </si>
  <si>
    <t>ICD-10 diagnosis codes （dgns_cd10）</t>
  </si>
  <si>
    <t>Medpar, ICD-10 diagnosis codes</t>
  </si>
  <si>
    <t>S88~ : Traumatic amputation of below-knee (36 code set)</t>
  </si>
  <si>
    <t>Aggregated scaled up from traum</t>
  </si>
  <si>
    <t>PartB, ICD-10 diagnosis codes</t>
  </si>
  <si>
    <t>2014 study for traumatic</t>
  </si>
  <si>
    <r>
      <t xml:space="preserve">Outpatient, </t>
    </r>
    <r>
      <rPr>
        <b/>
        <sz val="12"/>
        <color rgb="FF000000"/>
        <rFont val="Times"/>
      </rPr>
      <t>ICD-10 diagnosis codes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</si>
</sst>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,###,###,###"/>
    <numFmt numFmtId="165" formatCode="0.000%"/>
  </numFmts>
  <fonts count="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Helvetica"/>
      <family val="2"/>
    </font>
    <font>
      <b/>
      <sz val="12"/>
      <color rgb="FF000000"/>
      <name val="Times"/>
    </font>
    <font>
      <b/>
      <sz val="9.5"/>
      <color rgb="FF000000"/>
      <name val="Albany AMT"/>
    </font>
    <font>
      <b/>
      <sz val="10"/>
      <color rgb="FF000000"/>
      <name val="Helvetica"/>
      <family val="2"/>
    </font>
    <font>
      <b/>
      <sz val="18"/>
      <color rgb="FF000000"/>
      <name val="Albany AMT"/>
    </font>
    <font>
      <sz val="9.5"/>
      <color theme="1"/>
      <name val="Albany AMT"/>
    </font>
  </fonts>
  <fills count="8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AFBFE"/>
        <bgColor rgb="FF000000"/>
      </patternFill>
    </fill>
  </fills>
  <borders count="2">
    <border>
      <left/>
      <right/>
      <top/>
      <bottom/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164" fontId="0" fillId="4" borderId="1" xfId="0" applyNumberFormat="1" applyFill="1" applyBorder="1" applyAlignment="1">
      <alignment horizontal="right"/>
    </xf>
    <xf numFmtId="0" fontId="5" fillId="2" borderId="0" xfId="0" applyFont="1" applyFill="1" applyAlignment="1">
      <alignment horizontal="left"/>
    </xf>
    <xf numFmtId="164" fontId="0" fillId="2" borderId="0" xfId="0" applyNumberFormat="1" applyFill="1" applyAlignment="1">
      <alignment horizontal="left"/>
    </xf>
    <xf numFmtId="164" fontId="0" fillId="3" borderId="0" xfId="0" applyNumberFormat="1" applyFill="1" applyAlignment="1">
      <alignment horizontal="left"/>
    </xf>
    <xf numFmtId="165" fontId="0" fillId="2" borderId="0" xfId="1" applyNumberFormat="1" applyFont="1" applyFill="1" applyAlignment="1">
      <alignment horizontal="left"/>
    </xf>
    <xf numFmtId="0" fontId="6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7" fillId="3" borderId="0" xfId="0" applyFont="1" applyFill="1" applyAlignment="1">
      <alignment horizontal="left"/>
    </xf>
    <xf numFmtId="164" fontId="0" fillId="4" borderId="0" xfId="0" applyNumberFormat="1" applyFill="1" applyAlignment="1">
      <alignment horizontal="right"/>
    </xf>
    <xf numFmtId="9" fontId="0" fillId="6" borderId="0" xfId="0" applyNumberFormat="1" applyFill="1" applyAlignment="1">
      <alignment horizontal="left"/>
    </xf>
    <xf numFmtId="0" fontId="0" fillId="7" borderId="0" xfId="0" applyFill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D3F94-C563-354F-A187-1324E61AB9CC}">
  <dimension ref="A1:B14"/>
  <sheetViews>
    <sheetView workbookViewId="0">
      <selection activeCell="D29" sqref="D29"/>
    </sheetView>
  </sheetViews>
  <sheetFormatPr baseColWidth="10" defaultRowHeight="16"/>
  <cols>
    <col min="1" max="1" width="55.6640625" customWidth="1"/>
  </cols>
  <sheetData>
    <row r="1" spans="1:2">
      <c r="A1" s="2" t="s">
        <v>0</v>
      </c>
      <c r="B1" s="3" t="s">
        <v>1</v>
      </c>
    </row>
    <row r="2" spans="1:2">
      <c r="A2" s="4" t="s">
        <v>2</v>
      </c>
      <c r="B2" s="4" t="s">
        <v>3</v>
      </c>
    </row>
    <row r="3" spans="1:2">
      <c r="A3" s="1">
        <v>2007</v>
      </c>
      <c r="B3" s="5">
        <v>1945</v>
      </c>
    </row>
    <row r="4" spans="1:2">
      <c r="A4" s="1">
        <v>2008</v>
      </c>
      <c r="B4" s="5">
        <v>8181</v>
      </c>
    </row>
    <row r="5" spans="1:2">
      <c r="A5" s="1">
        <v>2009</v>
      </c>
      <c r="B5" s="5">
        <v>8515</v>
      </c>
    </row>
    <row r="6" spans="1:2">
      <c r="A6" s="1">
        <v>2010</v>
      </c>
      <c r="B6" s="5">
        <v>9470</v>
      </c>
    </row>
    <row r="7" spans="1:2">
      <c r="A7" s="1">
        <v>2011</v>
      </c>
      <c r="B7" s="5">
        <v>10402</v>
      </c>
    </row>
    <row r="8" spans="1:2">
      <c r="A8" s="1">
        <v>2012</v>
      </c>
      <c r="B8" s="5">
        <v>10743</v>
      </c>
    </row>
    <row r="9" spans="1:2">
      <c r="A9" s="1">
        <v>2013</v>
      </c>
      <c r="B9" s="5">
        <v>10945</v>
      </c>
    </row>
    <row r="10" spans="1:2">
      <c r="A10" s="1">
        <v>2014</v>
      </c>
      <c r="B10" s="5">
        <v>11961</v>
      </c>
    </row>
    <row r="11" spans="1:2">
      <c r="A11" s="1">
        <v>2015</v>
      </c>
      <c r="B11" s="5">
        <v>12324</v>
      </c>
    </row>
    <row r="12" spans="1:2">
      <c r="A12" s="1">
        <v>2016</v>
      </c>
      <c r="B12" s="5">
        <v>12145</v>
      </c>
    </row>
    <row r="13" spans="1:2">
      <c r="A13" s="1">
        <v>2017</v>
      </c>
      <c r="B13" s="5">
        <v>16942</v>
      </c>
    </row>
    <row r="14" spans="1:2">
      <c r="A14" s="1">
        <v>2018</v>
      </c>
      <c r="B14" s="5">
        <v>17670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912FF-C732-C346-8CDD-9FBC43D11B5E}">
  <dimension ref="A1:H6"/>
  <sheetViews>
    <sheetView workbookViewId="0">
      <selection activeCell="G14" sqref="G14"/>
    </sheetView>
  </sheetViews>
  <sheetFormatPr baseColWidth="10" defaultRowHeight="16"/>
  <cols>
    <col min="1" max="1" width="37.83203125" customWidth="1"/>
  </cols>
  <sheetData>
    <row r="1" spans="1:8">
      <c r="A1" s="2" t="s">
        <v>4</v>
      </c>
      <c r="B1" s="6" t="s">
        <v>5</v>
      </c>
      <c r="C1" s="3"/>
      <c r="D1" s="3"/>
      <c r="E1" s="3"/>
      <c r="F1" s="6" t="s">
        <v>6</v>
      </c>
      <c r="G1" s="1"/>
      <c r="H1" s="1"/>
    </row>
    <row r="2" spans="1:8">
      <c r="A2" s="4" t="s">
        <v>2</v>
      </c>
      <c r="B2" s="4" t="s">
        <v>7</v>
      </c>
      <c r="C2" s="4" t="s">
        <v>8</v>
      </c>
      <c r="D2" s="4" t="s">
        <v>9</v>
      </c>
      <c r="E2" s="4"/>
      <c r="F2" s="4" t="s">
        <v>7</v>
      </c>
      <c r="G2" s="4" t="s">
        <v>8</v>
      </c>
      <c r="H2" s="4" t="s">
        <v>9</v>
      </c>
    </row>
    <row r="3" spans="1:8">
      <c r="A3" s="1">
        <v>2015</v>
      </c>
      <c r="B3" s="5">
        <f>C3+D3</f>
        <v>1803</v>
      </c>
      <c r="C3" s="7">
        <v>1419</v>
      </c>
      <c r="D3" s="7">
        <v>384</v>
      </c>
      <c r="E3" s="1"/>
      <c r="F3" s="5">
        <f>G3+H3</f>
        <v>1788</v>
      </c>
      <c r="G3" s="7">
        <v>1414</v>
      </c>
      <c r="H3" s="7">
        <v>374</v>
      </c>
    </row>
    <row r="4" spans="1:8">
      <c r="A4" s="1">
        <v>2016</v>
      </c>
      <c r="B4" s="5">
        <f>C4+D4</f>
        <v>8187</v>
      </c>
      <c r="C4" s="7">
        <v>6419</v>
      </c>
      <c r="D4" s="7">
        <v>1768</v>
      </c>
      <c r="E4" s="1"/>
      <c r="F4" s="5">
        <f>G4+H4</f>
        <v>7999</v>
      </c>
      <c r="G4" s="7">
        <v>6356</v>
      </c>
      <c r="H4" s="7">
        <v>1643</v>
      </c>
    </row>
    <row r="5" spans="1:8">
      <c r="A5" s="1">
        <v>2017</v>
      </c>
      <c r="B5" s="5">
        <f>C5+D5</f>
        <v>8715</v>
      </c>
      <c r="C5" s="7">
        <v>6789</v>
      </c>
      <c r="D5" s="7">
        <v>1926</v>
      </c>
      <c r="E5" s="1"/>
      <c r="F5" s="5">
        <f>G5+H5</f>
        <v>8211</v>
      </c>
      <c r="G5" s="7">
        <v>6428</v>
      </c>
      <c r="H5" s="7">
        <v>1783</v>
      </c>
    </row>
    <row r="6" spans="1:8">
      <c r="A6" s="1">
        <v>2018</v>
      </c>
      <c r="B6" s="5">
        <f>C6+D6</f>
        <v>9191</v>
      </c>
      <c r="C6" s="7">
        <v>7065</v>
      </c>
      <c r="D6" s="7">
        <v>2126</v>
      </c>
      <c r="E6" s="1"/>
      <c r="F6" s="5">
        <f>G6+H6</f>
        <v>8989</v>
      </c>
      <c r="G6" s="7">
        <v>7014</v>
      </c>
      <c r="H6" s="7">
        <v>1975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BD142-2C3F-DB44-8EE9-109693D1898C}">
  <dimension ref="A1:H13"/>
  <sheetViews>
    <sheetView workbookViewId="0">
      <selection activeCell="B24" sqref="B24"/>
    </sheetView>
  </sheetViews>
  <sheetFormatPr baseColWidth="10" defaultRowHeight="16"/>
  <cols>
    <col min="1" max="1" width="36.83203125" customWidth="1"/>
  </cols>
  <sheetData>
    <row r="1" spans="1:8">
      <c r="A1" s="2" t="s">
        <v>10</v>
      </c>
      <c r="B1" s="6" t="s">
        <v>11</v>
      </c>
      <c r="C1" s="3"/>
      <c r="D1" s="3"/>
      <c r="E1" s="3"/>
      <c r="F1" s="6" t="s">
        <v>12</v>
      </c>
      <c r="G1" s="1"/>
      <c r="H1" s="1"/>
    </row>
    <row r="2" spans="1:8">
      <c r="A2" s="4" t="s">
        <v>2</v>
      </c>
      <c r="B2" s="4" t="s">
        <v>7</v>
      </c>
      <c r="C2" s="4" t="s">
        <v>8</v>
      </c>
      <c r="D2" s="4" t="s">
        <v>9</v>
      </c>
      <c r="E2" s="4"/>
      <c r="F2" s="4" t="s">
        <v>7</v>
      </c>
      <c r="G2" s="4" t="s">
        <v>8</v>
      </c>
      <c r="H2" s="4" t="s">
        <v>9</v>
      </c>
    </row>
    <row r="3" spans="1:8">
      <c r="A3" s="1">
        <v>2004</v>
      </c>
      <c r="B3" s="5">
        <f>C3+D3</f>
        <v>22895</v>
      </c>
      <c r="C3" s="7">
        <v>20427</v>
      </c>
      <c r="D3" s="7">
        <v>2468</v>
      </c>
      <c r="E3" s="1"/>
      <c r="F3" s="5">
        <f>G3+H3</f>
        <v>90</v>
      </c>
      <c r="G3" s="7"/>
      <c r="H3" s="7">
        <v>90</v>
      </c>
    </row>
    <row r="4" spans="1:8">
      <c r="A4" s="1">
        <v>2005</v>
      </c>
      <c r="B4" s="5">
        <f>C4+D4</f>
        <v>21256</v>
      </c>
      <c r="C4" s="7">
        <v>19021</v>
      </c>
      <c r="D4" s="7">
        <v>2235</v>
      </c>
      <c r="E4" s="1"/>
      <c r="F4" s="5">
        <f>G4+H4</f>
        <v>106</v>
      </c>
      <c r="G4" s="7"/>
      <c r="H4" s="7">
        <v>106</v>
      </c>
    </row>
    <row r="5" spans="1:8">
      <c r="A5" s="1">
        <v>2006</v>
      </c>
      <c r="B5" s="5">
        <f>C5+D5</f>
        <v>19447</v>
      </c>
      <c r="C5" s="7">
        <v>17383</v>
      </c>
      <c r="D5" s="7">
        <v>2064</v>
      </c>
      <c r="E5" s="1"/>
      <c r="F5" s="5">
        <f>G5+H5</f>
        <v>112</v>
      </c>
      <c r="G5" s="7"/>
      <c r="H5" s="7">
        <v>112</v>
      </c>
    </row>
    <row r="6" spans="1:8">
      <c r="A6" s="1">
        <v>2007</v>
      </c>
      <c r="B6" s="5">
        <f>C6+D6</f>
        <v>17787</v>
      </c>
      <c r="C6" s="7">
        <v>15826</v>
      </c>
      <c r="D6" s="7">
        <v>1961</v>
      </c>
      <c r="E6" s="1"/>
      <c r="F6" s="5">
        <f>G6+H6</f>
        <v>88</v>
      </c>
      <c r="G6" s="7"/>
      <c r="H6" s="7">
        <v>88</v>
      </c>
    </row>
    <row r="7" spans="1:8">
      <c r="A7" s="1">
        <v>2008</v>
      </c>
      <c r="B7" s="5">
        <f>C7+D7</f>
        <v>16744</v>
      </c>
      <c r="C7" s="7">
        <v>14890</v>
      </c>
      <c r="D7" s="7">
        <v>1854</v>
      </c>
      <c r="E7" s="1"/>
      <c r="F7" s="5">
        <f>G7+H7</f>
        <v>95</v>
      </c>
      <c r="G7" s="1"/>
      <c r="H7" s="7">
        <v>95</v>
      </c>
    </row>
    <row r="8" spans="1:8">
      <c r="A8" s="1">
        <v>2009</v>
      </c>
      <c r="B8" s="5">
        <f>C8+D8</f>
        <v>16031</v>
      </c>
      <c r="C8" s="7">
        <v>14271</v>
      </c>
      <c r="D8" s="7">
        <v>1760</v>
      </c>
      <c r="E8" s="1"/>
      <c r="F8" s="5">
        <f>G8+H8</f>
        <v>97</v>
      </c>
      <c r="G8" s="1"/>
      <c r="H8" s="7">
        <v>97</v>
      </c>
    </row>
    <row r="9" spans="1:8">
      <c r="A9" s="1">
        <v>2010</v>
      </c>
      <c r="B9" s="5">
        <f>C9+D9</f>
        <v>3651</v>
      </c>
      <c r="C9" s="7">
        <v>1760</v>
      </c>
      <c r="D9" s="7">
        <v>1891</v>
      </c>
      <c r="E9" s="1"/>
      <c r="F9" s="5">
        <f>G9+H9</f>
        <v>98</v>
      </c>
      <c r="G9" s="1"/>
      <c r="H9" s="7">
        <v>98</v>
      </c>
    </row>
    <row r="10" spans="1:8">
      <c r="A10" s="1">
        <v>2011</v>
      </c>
      <c r="B10" s="5">
        <f>C10+D10</f>
        <v>28066</v>
      </c>
      <c r="C10" s="7">
        <v>14033</v>
      </c>
      <c r="D10" s="7">
        <v>14033</v>
      </c>
      <c r="E10" s="1"/>
      <c r="F10" s="5">
        <f>G10+H10</f>
        <v>110</v>
      </c>
      <c r="G10" s="1"/>
      <c r="H10" s="7">
        <v>110</v>
      </c>
    </row>
    <row r="11" spans="1:8">
      <c r="A11" s="1">
        <v>2012</v>
      </c>
      <c r="B11" s="5">
        <f>C11+D11</f>
        <v>15433</v>
      </c>
      <c r="C11" s="7">
        <v>13586</v>
      </c>
      <c r="D11" s="7">
        <v>1847</v>
      </c>
      <c r="E11" s="1"/>
      <c r="F11" s="5">
        <f>G11+H11</f>
        <v>80</v>
      </c>
      <c r="G11" s="1"/>
      <c r="H11" s="7">
        <v>80</v>
      </c>
    </row>
    <row r="12" spans="1:8">
      <c r="A12" s="1">
        <v>2013</v>
      </c>
      <c r="B12" s="5">
        <f>C12+D12</f>
        <v>15012</v>
      </c>
      <c r="C12" s="7">
        <v>12504</v>
      </c>
      <c r="D12" s="7">
        <v>2508</v>
      </c>
      <c r="E12" s="1"/>
      <c r="F12" s="5">
        <f>G12+H12</f>
        <v>72</v>
      </c>
      <c r="G12" s="1"/>
      <c r="H12" s="7">
        <v>72</v>
      </c>
    </row>
    <row r="13" spans="1:8">
      <c r="A13" s="1">
        <v>2014</v>
      </c>
      <c r="B13" s="5">
        <f>C13+D13</f>
        <v>15376</v>
      </c>
      <c r="C13" s="7">
        <v>12839</v>
      </c>
      <c r="D13" s="7">
        <v>2537</v>
      </c>
      <c r="E13" s="1"/>
      <c r="F13" s="5">
        <f>G13+H13</f>
        <v>61</v>
      </c>
      <c r="G13" s="1"/>
      <c r="H13" s="7">
        <v>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9AFD2-AD7E-8546-9F2F-BDA5D10B489F}">
  <dimension ref="A1:AQ17"/>
  <sheetViews>
    <sheetView workbookViewId="0">
      <selection activeCell="E23" sqref="E23"/>
    </sheetView>
  </sheetViews>
  <sheetFormatPr baseColWidth="10" defaultRowHeight="16"/>
  <sheetData>
    <row r="1" spans="1:43">
      <c r="A1" s="2" t="s">
        <v>13</v>
      </c>
      <c r="B1" s="3" t="s">
        <v>14</v>
      </c>
      <c r="C1" s="3"/>
      <c r="D1" s="1"/>
      <c r="E1" s="1"/>
      <c r="F1" s="3" t="s">
        <v>15</v>
      </c>
      <c r="G1" s="3"/>
      <c r="H1" s="3"/>
      <c r="I1" s="3"/>
      <c r="J1" s="3"/>
      <c r="K1" s="3"/>
      <c r="L1" s="3"/>
      <c r="M1" s="3"/>
      <c r="N1" s="3"/>
      <c r="O1" s="3"/>
      <c r="P1" s="3"/>
      <c r="Q1" s="3" t="s">
        <v>16</v>
      </c>
      <c r="R1" s="3"/>
      <c r="S1" s="3"/>
      <c r="T1" s="3"/>
      <c r="U1" s="3"/>
      <c r="V1" s="3" t="s">
        <v>17</v>
      </c>
      <c r="W1" s="3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>
      <c r="A2" s="4" t="s">
        <v>2</v>
      </c>
      <c r="B2" s="4" t="s">
        <v>18</v>
      </c>
      <c r="C2" s="4"/>
      <c r="D2" s="4"/>
      <c r="E2" s="4"/>
      <c r="F2" s="4" t="s">
        <v>19</v>
      </c>
      <c r="G2" s="4" t="s">
        <v>20</v>
      </c>
      <c r="H2" s="4" t="s">
        <v>21</v>
      </c>
      <c r="I2" s="4" t="s">
        <v>22</v>
      </c>
      <c r="J2" s="4" t="s">
        <v>23</v>
      </c>
      <c r="K2" s="4" t="s">
        <v>24</v>
      </c>
      <c r="L2" s="4" t="s">
        <v>25</v>
      </c>
      <c r="M2" s="4" t="s">
        <v>26</v>
      </c>
      <c r="N2" s="4" t="s">
        <v>3</v>
      </c>
      <c r="O2" s="4" t="s">
        <v>27</v>
      </c>
      <c r="P2" s="4"/>
      <c r="Q2" s="4" t="s">
        <v>28</v>
      </c>
      <c r="R2" s="4" t="s">
        <v>29</v>
      </c>
      <c r="S2" s="4" t="s">
        <v>3</v>
      </c>
      <c r="T2" s="4" t="s">
        <v>27</v>
      </c>
      <c r="U2" s="4"/>
      <c r="V2" s="8" t="s">
        <v>30</v>
      </c>
      <c r="W2" s="8" t="s">
        <v>31</v>
      </c>
      <c r="X2" s="8" t="s">
        <v>32</v>
      </c>
      <c r="Y2" s="8" t="s">
        <v>33</v>
      </c>
      <c r="Z2" s="8" t="s">
        <v>34</v>
      </c>
      <c r="AA2" s="8" t="s">
        <v>26</v>
      </c>
      <c r="AB2" s="8" t="s">
        <v>35</v>
      </c>
      <c r="AC2" s="8" t="s">
        <v>36</v>
      </c>
      <c r="AD2" s="8" t="s">
        <v>37</v>
      </c>
      <c r="AE2" s="8" t="s">
        <v>23</v>
      </c>
      <c r="AF2" s="8" t="s">
        <v>38</v>
      </c>
      <c r="AG2" s="8" t="s">
        <v>39</v>
      </c>
      <c r="AH2" s="8" t="s">
        <v>40</v>
      </c>
      <c r="AI2" s="8" t="s">
        <v>41</v>
      </c>
      <c r="AJ2" s="8" t="s">
        <v>42</v>
      </c>
      <c r="AK2" s="8" t="s">
        <v>43</v>
      </c>
      <c r="AL2" s="8" t="s">
        <v>44</v>
      </c>
      <c r="AM2" s="4" t="s">
        <v>3</v>
      </c>
      <c r="AN2" s="4" t="s">
        <v>27</v>
      </c>
      <c r="AO2" s="4"/>
      <c r="AP2" s="4" t="s">
        <v>45</v>
      </c>
      <c r="AQ2" s="4" t="s">
        <v>46</v>
      </c>
    </row>
    <row r="3" spans="1:43">
      <c r="A3" s="1">
        <v>2004</v>
      </c>
      <c r="B3" s="5">
        <v>15</v>
      </c>
      <c r="C3" s="1"/>
      <c r="D3" s="1"/>
      <c r="E3" s="1"/>
      <c r="F3" s="7">
        <v>80</v>
      </c>
      <c r="G3" s="7">
        <v>170</v>
      </c>
      <c r="H3" s="7">
        <v>0</v>
      </c>
      <c r="I3" s="7">
        <v>95</v>
      </c>
      <c r="J3" s="7" t="s">
        <v>47</v>
      </c>
      <c r="K3" s="7">
        <v>100</v>
      </c>
      <c r="L3" s="7">
        <v>120</v>
      </c>
      <c r="M3" s="7">
        <v>35</v>
      </c>
      <c r="N3" s="5">
        <f>SUM(F3:M3)</f>
        <v>600</v>
      </c>
      <c r="O3" s="5">
        <f>N3*5</f>
        <v>3000</v>
      </c>
      <c r="P3" s="1"/>
      <c r="Q3" s="7" t="s">
        <v>47</v>
      </c>
      <c r="R3" s="7">
        <v>75</v>
      </c>
      <c r="S3" s="5">
        <f>SUM(Q3:R3)</f>
        <v>75</v>
      </c>
      <c r="T3" s="5">
        <f>S3*5</f>
        <v>375</v>
      </c>
      <c r="U3" s="1"/>
      <c r="V3" s="7" t="s">
        <v>47</v>
      </c>
      <c r="W3" s="7">
        <v>15</v>
      </c>
      <c r="X3" s="7" t="s">
        <v>47</v>
      </c>
      <c r="Y3" s="7">
        <v>20</v>
      </c>
      <c r="Z3" s="7" t="s">
        <v>47</v>
      </c>
      <c r="AA3" s="7">
        <v>35</v>
      </c>
      <c r="AB3" s="7">
        <v>50</v>
      </c>
      <c r="AC3" s="7">
        <v>30</v>
      </c>
      <c r="AD3" s="7" t="s">
        <v>47</v>
      </c>
      <c r="AE3" s="7" t="s">
        <v>47</v>
      </c>
      <c r="AF3" s="7" t="s">
        <v>47</v>
      </c>
      <c r="AG3" s="7">
        <v>15</v>
      </c>
      <c r="AH3" s="7" t="s">
        <v>47</v>
      </c>
      <c r="AI3" s="7">
        <v>80</v>
      </c>
      <c r="AJ3" s="7">
        <v>0</v>
      </c>
      <c r="AK3" s="7" t="s">
        <v>47</v>
      </c>
      <c r="AL3" s="7">
        <v>0</v>
      </c>
      <c r="AM3" s="5">
        <f>SUM(V3:AL3)</f>
        <v>245</v>
      </c>
      <c r="AN3" s="5">
        <f>AM3*5</f>
        <v>1225</v>
      </c>
      <c r="AO3" s="1"/>
      <c r="AP3" s="5">
        <f>AQ3/5</f>
        <v>920</v>
      </c>
      <c r="AQ3" s="5">
        <f>O3+T3+AN3</f>
        <v>4600</v>
      </c>
    </row>
    <row r="4" spans="1:43">
      <c r="A4" s="1">
        <v>2005</v>
      </c>
      <c r="B4" s="5">
        <v>15</v>
      </c>
      <c r="C4" s="1"/>
      <c r="D4" s="1"/>
      <c r="E4" s="1"/>
      <c r="F4" s="7">
        <v>100</v>
      </c>
      <c r="G4" s="7">
        <v>165</v>
      </c>
      <c r="H4" s="7" t="s">
        <v>47</v>
      </c>
      <c r="I4" s="7">
        <v>115</v>
      </c>
      <c r="J4" s="7" t="s">
        <v>47</v>
      </c>
      <c r="K4" s="7">
        <v>110</v>
      </c>
      <c r="L4" s="7">
        <v>140</v>
      </c>
      <c r="M4" s="7">
        <v>45</v>
      </c>
      <c r="N4" s="5">
        <f>SUM(F4:M4)</f>
        <v>675</v>
      </c>
      <c r="O4" s="5">
        <f>N4*5</f>
        <v>3375</v>
      </c>
      <c r="P4" s="1"/>
      <c r="Q4" s="7">
        <v>20</v>
      </c>
      <c r="R4" s="7">
        <v>140</v>
      </c>
      <c r="S4" s="5">
        <f>SUM(Q4:R4)</f>
        <v>160</v>
      </c>
      <c r="T4" s="5">
        <f>S4*5</f>
        <v>800</v>
      </c>
      <c r="U4" s="1"/>
      <c r="V4" s="7" t="s">
        <v>47</v>
      </c>
      <c r="W4" s="7">
        <v>15</v>
      </c>
      <c r="X4" s="7" t="s">
        <v>47</v>
      </c>
      <c r="Y4" s="7">
        <v>15</v>
      </c>
      <c r="Z4" s="7" t="s">
        <v>47</v>
      </c>
      <c r="AA4" s="7">
        <v>45</v>
      </c>
      <c r="AB4" s="7" t="s">
        <v>47</v>
      </c>
      <c r="AC4" s="7" t="s">
        <v>47</v>
      </c>
      <c r="AD4" s="7" t="s">
        <v>47</v>
      </c>
      <c r="AE4" s="7" t="s">
        <v>47</v>
      </c>
      <c r="AF4" s="7" t="s">
        <v>47</v>
      </c>
      <c r="AG4" s="7" t="s">
        <v>47</v>
      </c>
      <c r="AH4" s="7" t="s">
        <v>47</v>
      </c>
      <c r="AI4" s="7">
        <v>20</v>
      </c>
      <c r="AJ4" s="7" t="s">
        <v>47</v>
      </c>
      <c r="AK4" s="7" t="s">
        <v>47</v>
      </c>
      <c r="AL4" s="7">
        <v>0</v>
      </c>
      <c r="AM4" s="5">
        <f>SUM(V4:AL4)</f>
        <v>95</v>
      </c>
      <c r="AN4" s="5">
        <f>AM4*5</f>
        <v>475</v>
      </c>
      <c r="AO4" s="1"/>
      <c r="AP4" s="5">
        <f>AQ4/5</f>
        <v>930</v>
      </c>
      <c r="AQ4" s="5">
        <f>O4+T4+AN4</f>
        <v>4650</v>
      </c>
    </row>
    <row r="5" spans="1:43">
      <c r="A5" s="1">
        <v>2006</v>
      </c>
      <c r="B5" s="5">
        <v>15</v>
      </c>
      <c r="C5" s="1"/>
      <c r="D5" s="1"/>
      <c r="E5" s="1"/>
      <c r="F5" s="7">
        <v>100</v>
      </c>
      <c r="G5" s="7">
        <v>210</v>
      </c>
      <c r="H5" s="7" t="s">
        <v>47</v>
      </c>
      <c r="I5" s="7">
        <v>170</v>
      </c>
      <c r="J5" s="7">
        <v>25</v>
      </c>
      <c r="K5" s="7">
        <v>155</v>
      </c>
      <c r="L5" s="7">
        <v>180</v>
      </c>
      <c r="M5" s="7">
        <v>25</v>
      </c>
      <c r="N5" s="5">
        <f>SUM(F5:M5)</f>
        <v>865</v>
      </c>
      <c r="O5" s="5">
        <f>N5*5</f>
        <v>4325</v>
      </c>
      <c r="P5" s="1"/>
      <c r="Q5" s="7">
        <v>30</v>
      </c>
      <c r="R5" s="7">
        <v>225</v>
      </c>
      <c r="S5" s="5">
        <f>SUM(Q5:R5)</f>
        <v>255</v>
      </c>
      <c r="T5" s="5">
        <f>S5*5</f>
        <v>1275</v>
      </c>
      <c r="U5" s="1"/>
      <c r="V5" s="7" t="s">
        <v>47</v>
      </c>
      <c r="W5" s="7">
        <v>35</v>
      </c>
      <c r="X5" s="7" t="s">
        <v>47</v>
      </c>
      <c r="Y5" s="7" t="s">
        <v>47</v>
      </c>
      <c r="Z5" s="7" t="s">
        <v>47</v>
      </c>
      <c r="AA5" s="7">
        <v>25</v>
      </c>
      <c r="AB5" s="7">
        <v>15</v>
      </c>
      <c r="AC5" s="7">
        <v>30</v>
      </c>
      <c r="AD5" s="7">
        <v>15</v>
      </c>
      <c r="AE5" s="7">
        <v>25</v>
      </c>
      <c r="AF5" s="7" t="s">
        <v>47</v>
      </c>
      <c r="AG5" s="7">
        <v>0</v>
      </c>
      <c r="AH5" s="7" t="s">
        <v>47</v>
      </c>
      <c r="AI5" s="7">
        <v>45</v>
      </c>
      <c r="AJ5" s="7" t="s">
        <v>47</v>
      </c>
      <c r="AK5" s="7">
        <v>0</v>
      </c>
      <c r="AL5" s="7">
        <v>0</v>
      </c>
      <c r="AM5" s="5">
        <f>SUM(V5:AL5)</f>
        <v>190</v>
      </c>
      <c r="AN5" s="5">
        <f>AM5*5</f>
        <v>950</v>
      </c>
      <c r="AO5" s="1"/>
      <c r="AP5" s="5">
        <f>AQ5/5</f>
        <v>1310</v>
      </c>
      <c r="AQ5" s="5">
        <f>O5+T5+AN5</f>
        <v>6550</v>
      </c>
    </row>
    <row r="6" spans="1:43">
      <c r="A6" s="1">
        <v>2007</v>
      </c>
      <c r="B6" s="5">
        <v>15</v>
      </c>
      <c r="C6" s="1"/>
      <c r="D6" s="1"/>
      <c r="E6" s="1"/>
      <c r="F6" s="7">
        <v>65</v>
      </c>
      <c r="G6" s="7">
        <v>160</v>
      </c>
      <c r="H6" s="7">
        <v>20</v>
      </c>
      <c r="I6" s="7">
        <v>160</v>
      </c>
      <c r="J6" s="7">
        <v>30</v>
      </c>
      <c r="K6" s="7">
        <v>75</v>
      </c>
      <c r="L6" s="7">
        <v>110</v>
      </c>
      <c r="M6" s="7">
        <v>50</v>
      </c>
      <c r="N6" s="5">
        <f>SUM(F6:M6)</f>
        <v>670</v>
      </c>
      <c r="O6" s="5">
        <f>N6*5</f>
        <v>3350</v>
      </c>
      <c r="P6" s="1"/>
      <c r="Q6" s="7">
        <v>35</v>
      </c>
      <c r="R6" s="7">
        <v>290</v>
      </c>
      <c r="S6" s="5">
        <f>SUM(Q6:R6)</f>
        <v>325</v>
      </c>
      <c r="T6" s="5">
        <f>S6*5</f>
        <v>1625</v>
      </c>
      <c r="U6" s="1"/>
      <c r="V6" s="7" t="s">
        <v>47</v>
      </c>
      <c r="W6" s="7" t="s">
        <v>47</v>
      </c>
      <c r="X6" s="7" t="s">
        <v>47</v>
      </c>
      <c r="Y6" s="7">
        <v>15</v>
      </c>
      <c r="Z6" s="7" t="s">
        <v>47</v>
      </c>
      <c r="AA6" s="7">
        <v>50</v>
      </c>
      <c r="AB6" s="7">
        <v>0</v>
      </c>
      <c r="AC6" s="7" t="s">
        <v>47</v>
      </c>
      <c r="AD6" s="7">
        <v>30</v>
      </c>
      <c r="AE6" s="7">
        <v>30</v>
      </c>
      <c r="AF6" s="7" t="s">
        <v>47</v>
      </c>
      <c r="AG6" s="7">
        <v>15</v>
      </c>
      <c r="AH6" s="7" t="s">
        <v>47</v>
      </c>
      <c r="AI6" s="7">
        <v>25</v>
      </c>
      <c r="AJ6" s="7" t="s">
        <v>47</v>
      </c>
      <c r="AK6" s="7" t="s">
        <v>47</v>
      </c>
      <c r="AL6" s="7">
        <v>0</v>
      </c>
      <c r="AM6" s="5">
        <f>SUM(V6:AL6)</f>
        <v>165</v>
      </c>
      <c r="AN6" s="5">
        <f>AM6*5</f>
        <v>825</v>
      </c>
      <c r="AO6" s="1"/>
      <c r="AP6" s="5">
        <f>AQ6/5</f>
        <v>1160</v>
      </c>
      <c r="AQ6" s="5">
        <f>O6+T6+AN6</f>
        <v>5800</v>
      </c>
    </row>
    <row r="7" spans="1:43">
      <c r="A7" s="1">
        <v>2008</v>
      </c>
      <c r="B7" s="5">
        <v>25</v>
      </c>
      <c r="C7" s="1"/>
      <c r="D7" s="1"/>
      <c r="E7" s="1"/>
      <c r="F7" s="7">
        <v>110</v>
      </c>
      <c r="G7" s="7">
        <v>215</v>
      </c>
      <c r="H7" s="7" t="s">
        <v>47</v>
      </c>
      <c r="I7" s="7">
        <v>190</v>
      </c>
      <c r="J7" s="7">
        <v>70</v>
      </c>
      <c r="K7" s="7">
        <v>150</v>
      </c>
      <c r="L7" s="7">
        <v>185</v>
      </c>
      <c r="M7" s="7">
        <v>35</v>
      </c>
      <c r="N7" s="5">
        <f>SUM(F7:M7)</f>
        <v>955</v>
      </c>
      <c r="O7" s="5">
        <f>N7*5</f>
        <v>4775</v>
      </c>
      <c r="P7" s="1"/>
      <c r="Q7" s="7">
        <v>65</v>
      </c>
      <c r="R7" s="7">
        <v>230</v>
      </c>
      <c r="S7" s="5">
        <f>SUM(Q7:R7)</f>
        <v>295</v>
      </c>
      <c r="T7" s="5">
        <f>S7*5</f>
        <v>1475</v>
      </c>
      <c r="U7" s="1"/>
      <c r="V7" s="7" t="s">
        <v>47</v>
      </c>
      <c r="W7" s="7">
        <v>20</v>
      </c>
      <c r="X7" s="7" t="s">
        <v>47</v>
      </c>
      <c r="Y7" s="7">
        <v>25</v>
      </c>
      <c r="Z7" s="7" t="s">
        <v>47</v>
      </c>
      <c r="AA7" s="7">
        <v>35</v>
      </c>
      <c r="AB7" s="7" t="s">
        <v>47</v>
      </c>
      <c r="AC7" s="7">
        <v>20</v>
      </c>
      <c r="AD7" s="7">
        <v>15</v>
      </c>
      <c r="AE7" s="7">
        <v>70</v>
      </c>
      <c r="AF7" s="7" t="s">
        <v>47</v>
      </c>
      <c r="AG7" s="7" t="s">
        <v>47</v>
      </c>
      <c r="AH7" s="7" t="s">
        <v>47</v>
      </c>
      <c r="AI7" s="7">
        <v>35</v>
      </c>
      <c r="AJ7" s="7">
        <v>0</v>
      </c>
      <c r="AK7" s="7" t="s">
        <v>47</v>
      </c>
      <c r="AL7" s="7" t="s">
        <v>47</v>
      </c>
      <c r="AM7" s="5">
        <f>SUM(V7:AL7)</f>
        <v>220</v>
      </c>
      <c r="AN7" s="5">
        <f>AM7*5</f>
        <v>1100</v>
      </c>
      <c r="AO7" s="1"/>
      <c r="AP7" s="5">
        <f>AQ7/5</f>
        <v>1470</v>
      </c>
      <c r="AQ7" s="5">
        <f>O7+T7+AN7</f>
        <v>7350</v>
      </c>
    </row>
    <row r="8" spans="1:43">
      <c r="A8" s="1">
        <v>2009</v>
      </c>
      <c r="B8" s="5">
        <v>35</v>
      </c>
      <c r="C8" s="1"/>
      <c r="D8" s="1"/>
      <c r="E8" s="1"/>
      <c r="F8" s="7">
        <v>120</v>
      </c>
      <c r="G8" s="7">
        <v>265</v>
      </c>
      <c r="H8" s="7" t="s">
        <v>47</v>
      </c>
      <c r="I8" s="7">
        <v>170</v>
      </c>
      <c r="J8" s="7">
        <v>35</v>
      </c>
      <c r="K8" s="7">
        <v>210</v>
      </c>
      <c r="L8" s="7">
        <v>235</v>
      </c>
      <c r="M8" s="7">
        <v>35</v>
      </c>
      <c r="N8" s="5">
        <f>SUM(F8:M8)</f>
        <v>1070</v>
      </c>
      <c r="O8" s="5">
        <f>N8*5</f>
        <v>5350</v>
      </c>
      <c r="P8" s="1"/>
      <c r="Q8" s="7">
        <v>85</v>
      </c>
      <c r="R8" s="7">
        <v>275</v>
      </c>
      <c r="S8" s="5">
        <f>SUM(Q8:R8)</f>
        <v>360</v>
      </c>
      <c r="T8" s="5">
        <f>S8*5</f>
        <v>1800</v>
      </c>
      <c r="U8" s="1"/>
      <c r="V8" s="7" t="s">
        <v>47</v>
      </c>
      <c r="W8" s="7">
        <v>50</v>
      </c>
      <c r="X8" s="7" t="s">
        <v>47</v>
      </c>
      <c r="Y8" s="7" t="s">
        <v>47</v>
      </c>
      <c r="Z8" s="7" t="s">
        <v>47</v>
      </c>
      <c r="AA8" s="7">
        <v>35</v>
      </c>
      <c r="AB8" s="7" t="s">
        <v>47</v>
      </c>
      <c r="AC8" s="7">
        <v>25</v>
      </c>
      <c r="AD8" s="7">
        <v>55</v>
      </c>
      <c r="AE8" s="7">
        <v>35</v>
      </c>
      <c r="AF8" s="7" t="s">
        <v>47</v>
      </c>
      <c r="AG8" s="7">
        <v>20</v>
      </c>
      <c r="AH8" s="7" t="s">
        <v>47</v>
      </c>
      <c r="AI8" s="7">
        <v>65</v>
      </c>
      <c r="AJ8" s="7" t="s">
        <v>47</v>
      </c>
      <c r="AK8" s="7" t="s">
        <v>47</v>
      </c>
      <c r="AL8" s="7">
        <v>0</v>
      </c>
      <c r="AM8" s="5">
        <f>SUM(V8:AL8)</f>
        <v>285</v>
      </c>
      <c r="AN8" s="5">
        <f>AM8*5</f>
        <v>1425</v>
      </c>
      <c r="AO8" s="1"/>
      <c r="AP8" s="5">
        <f>AQ8/5</f>
        <v>1715</v>
      </c>
      <c r="AQ8" s="5">
        <f>O8+T8+AN8</f>
        <v>8575</v>
      </c>
    </row>
    <row r="9" spans="1:43">
      <c r="A9" s="1">
        <v>2010</v>
      </c>
      <c r="B9" s="1"/>
      <c r="C9" s="1"/>
      <c r="D9" s="1"/>
      <c r="E9" s="1"/>
      <c r="F9" s="7">
        <v>155</v>
      </c>
      <c r="G9" s="7">
        <v>245</v>
      </c>
      <c r="H9" s="7">
        <v>30</v>
      </c>
      <c r="I9" s="7">
        <v>165</v>
      </c>
      <c r="J9" s="7">
        <v>125</v>
      </c>
      <c r="K9" s="7">
        <v>170</v>
      </c>
      <c r="L9" s="7">
        <v>205</v>
      </c>
      <c r="M9" s="7">
        <v>25</v>
      </c>
      <c r="N9" s="5">
        <f>SUM(F9:M9)</f>
        <v>1120</v>
      </c>
      <c r="O9" s="5">
        <f>N9*5</f>
        <v>5600</v>
      </c>
      <c r="P9" s="1"/>
      <c r="Q9" s="7">
        <v>80</v>
      </c>
      <c r="R9" s="7">
        <v>285</v>
      </c>
      <c r="S9" s="5">
        <f>SUM(Q9:R9)</f>
        <v>365</v>
      </c>
      <c r="T9" s="5">
        <f>S9*5</f>
        <v>1825</v>
      </c>
      <c r="U9" s="1"/>
      <c r="V9" s="7" t="s">
        <v>47</v>
      </c>
      <c r="W9" s="7">
        <v>40</v>
      </c>
      <c r="X9" s="7" t="s">
        <v>47</v>
      </c>
      <c r="Y9" s="7" t="s">
        <v>47</v>
      </c>
      <c r="Z9" s="7" t="s">
        <v>47</v>
      </c>
      <c r="AA9" s="7">
        <v>25</v>
      </c>
      <c r="AB9" s="7" t="s">
        <v>47</v>
      </c>
      <c r="AC9" s="7">
        <v>15</v>
      </c>
      <c r="AD9" s="7">
        <v>20</v>
      </c>
      <c r="AE9" s="7">
        <v>125</v>
      </c>
      <c r="AF9" s="7" t="s">
        <v>47</v>
      </c>
      <c r="AG9" s="7">
        <v>30</v>
      </c>
      <c r="AH9" s="7" t="s">
        <v>47</v>
      </c>
      <c r="AI9" s="7">
        <v>60</v>
      </c>
      <c r="AJ9" s="7">
        <v>20</v>
      </c>
      <c r="AK9" s="7" t="s">
        <v>47</v>
      </c>
      <c r="AL9" s="7">
        <v>15</v>
      </c>
      <c r="AM9" s="5">
        <f>SUM(V9:AL9)</f>
        <v>350</v>
      </c>
      <c r="AN9" s="5">
        <f>AM9*5</f>
        <v>1750</v>
      </c>
      <c r="AO9" s="1"/>
      <c r="AP9" s="5">
        <f>AQ9/5</f>
        <v>1835</v>
      </c>
      <c r="AQ9" s="5">
        <f>O9+T9+AN9</f>
        <v>9175</v>
      </c>
    </row>
    <row r="10" spans="1:43">
      <c r="A10" s="1">
        <v>2011</v>
      </c>
      <c r="B10" s="1"/>
      <c r="C10" s="1"/>
      <c r="D10" s="1"/>
      <c r="E10" s="1"/>
      <c r="F10" s="7">
        <v>195</v>
      </c>
      <c r="G10" s="7">
        <v>270</v>
      </c>
      <c r="H10" s="7">
        <v>20</v>
      </c>
      <c r="I10" s="7">
        <v>215</v>
      </c>
      <c r="J10" s="7">
        <v>115</v>
      </c>
      <c r="K10" s="7">
        <v>210</v>
      </c>
      <c r="L10" s="7">
        <v>230</v>
      </c>
      <c r="M10" s="7">
        <v>20</v>
      </c>
      <c r="N10" s="5">
        <f>SUM(F10:M10)</f>
        <v>1275</v>
      </c>
      <c r="O10" s="5">
        <f>N10*5</f>
        <v>6375</v>
      </c>
      <c r="P10" s="1"/>
      <c r="Q10" s="7">
        <v>120</v>
      </c>
      <c r="R10" s="7">
        <v>395</v>
      </c>
      <c r="S10" s="5">
        <f>SUM(Q10:R10)</f>
        <v>515</v>
      </c>
      <c r="T10" s="5">
        <f>S10*5</f>
        <v>2575</v>
      </c>
      <c r="U10" s="1"/>
      <c r="V10" s="7" t="s">
        <v>47</v>
      </c>
      <c r="W10" s="7">
        <v>40</v>
      </c>
      <c r="X10" s="7" t="s">
        <v>47</v>
      </c>
      <c r="Y10" s="7">
        <v>15</v>
      </c>
      <c r="Z10" s="7" t="s">
        <v>47</v>
      </c>
      <c r="AA10" s="7">
        <v>20</v>
      </c>
      <c r="AB10" s="7">
        <v>0</v>
      </c>
      <c r="AC10" s="7">
        <v>25</v>
      </c>
      <c r="AD10" s="7">
        <v>80</v>
      </c>
      <c r="AE10" s="7">
        <v>115</v>
      </c>
      <c r="AF10" s="7" t="s">
        <v>47</v>
      </c>
      <c r="AG10" s="7">
        <v>25</v>
      </c>
      <c r="AH10" s="7" t="s">
        <v>47</v>
      </c>
      <c r="AI10" s="7">
        <v>85</v>
      </c>
      <c r="AJ10" s="7">
        <v>15</v>
      </c>
      <c r="AK10" s="7">
        <v>15</v>
      </c>
      <c r="AL10" s="7" t="s">
        <v>47</v>
      </c>
      <c r="AM10" s="5">
        <f>SUM(V10:AL10)</f>
        <v>435</v>
      </c>
      <c r="AN10" s="5">
        <f>AM10*5</f>
        <v>2175</v>
      </c>
      <c r="AO10" s="1"/>
      <c r="AP10" s="5">
        <f>AQ10/5</f>
        <v>2225</v>
      </c>
      <c r="AQ10" s="5">
        <f>O10+T10+AN10</f>
        <v>11125</v>
      </c>
    </row>
    <row r="11" spans="1:43">
      <c r="A11" s="1">
        <v>2012</v>
      </c>
      <c r="B11" s="1"/>
      <c r="C11" s="1"/>
      <c r="D11" s="1"/>
      <c r="E11" s="1"/>
      <c r="F11" s="7">
        <v>150</v>
      </c>
      <c r="G11" s="7">
        <v>270</v>
      </c>
      <c r="H11" s="7">
        <v>25</v>
      </c>
      <c r="I11" s="7">
        <v>145</v>
      </c>
      <c r="J11" s="7">
        <v>100</v>
      </c>
      <c r="K11" s="7">
        <v>190</v>
      </c>
      <c r="L11" s="7">
        <v>225</v>
      </c>
      <c r="M11" s="7">
        <v>15</v>
      </c>
      <c r="N11" s="5">
        <f>SUM(F11:M11)</f>
        <v>1120</v>
      </c>
      <c r="O11" s="5">
        <f>N11*5</f>
        <v>5600</v>
      </c>
      <c r="P11" s="1"/>
      <c r="Q11" s="7">
        <v>145</v>
      </c>
      <c r="R11" s="7">
        <v>260</v>
      </c>
      <c r="S11" s="5">
        <f>SUM(Q11:R11)</f>
        <v>405</v>
      </c>
      <c r="T11" s="5">
        <f>S11*5</f>
        <v>2025</v>
      </c>
      <c r="U11" s="1"/>
      <c r="V11" s="7" t="s">
        <v>47</v>
      </c>
      <c r="W11" s="7">
        <v>30</v>
      </c>
      <c r="X11" s="7" t="s">
        <v>47</v>
      </c>
      <c r="Y11" s="7">
        <v>20</v>
      </c>
      <c r="Z11" s="7" t="s">
        <v>47</v>
      </c>
      <c r="AA11" s="7">
        <v>15</v>
      </c>
      <c r="AB11" s="7" t="s">
        <v>47</v>
      </c>
      <c r="AC11" s="7" t="s">
        <v>47</v>
      </c>
      <c r="AD11" s="7">
        <v>30</v>
      </c>
      <c r="AE11" s="7">
        <v>100</v>
      </c>
      <c r="AF11" s="7" t="s">
        <v>47</v>
      </c>
      <c r="AG11" s="7">
        <v>20</v>
      </c>
      <c r="AH11" s="7" t="s">
        <v>47</v>
      </c>
      <c r="AI11" s="7">
        <v>90</v>
      </c>
      <c r="AJ11" s="7">
        <v>25</v>
      </c>
      <c r="AK11" s="7">
        <v>15</v>
      </c>
      <c r="AL11" s="7" t="s">
        <v>47</v>
      </c>
      <c r="AM11" s="5">
        <f>SUM(V11:AL11)</f>
        <v>345</v>
      </c>
      <c r="AN11" s="5">
        <f>AM11*5</f>
        <v>1725</v>
      </c>
      <c r="AO11" s="1"/>
      <c r="AP11" s="5">
        <f>AQ11/5</f>
        <v>1870</v>
      </c>
      <c r="AQ11" s="5">
        <f>O11+T11+AN11</f>
        <v>9350</v>
      </c>
    </row>
    <row r="12" spans="1:43">
      <c r="A12" s="1">
        <v>2013</v>
      </c>
      <c r="B12" s="1"/>
      <c r="C12" s="1"/>
      <c r="D12" s="1"/>
      <c r="E12" s="1"/>
      <c r="F12" s="7">
        <v>115</v>
      </c>
      <c r="G12" s="7">
        <v>240</v>
      </c>
      <c r="H12" s="7">
        <v>45</v>
      </c>
      <c r="I12" s="7">
        <v>150</v>
      </c>
      <c r="J12" s="7">
        <v>80</v>
      </c>
      <c r="K12" s="7">
        <v>180</v>
      </c>
      <c r="L12" s="7">
        <v>205</v>
      </c>
      <c r="M12" s="7">
        <v>20</v>
      </c>
      <c r="N12" s="5">
        <f>SUM(F12:M12)</f>
        <v>1035</v>
      </c>
      <c r="O12" s="5">
        <f>N12*5</f>
        <v>5175</v>
      </c>
      <c r="P12" s="1"/>
      <c r="Q12" s="7">
        <v>115</v>
      </c>
      <c r="R12" s="7">
        <v>300</v>
      </c>
      <c r="S12" s="5">
        <f>SUM(Q12:R12)</f>
        <v>415</v>
      </c>
      <c r="T12" s="5">
        <f>S12*5</f>
        <v>2075</v>
      </c>
      <c r="U12" s="1"/>
      <c r="V12" s="7" t="s">
        <v>47</v>
      </c>
      <c r="W12" s="7">
        <v>60</v>
      </c>
      <c r="X12" s="7" t="s">
        <v>47</v>
      </c>
      <c r="Y12" s="7" t="s">
        <v>47</v>
      </c>
      <c r="Z12" s="7" t="s">
        <v>47</v>
      </c>
      <c r="AA12" s="7">
        <v>20</v>
      </c>
      <c r="AB12" s="7">
        <v>0</v>
      </c>
      <c r="AC12" s="7" t="s">
        <v>47</v>
      </c>
      <c r="AD12" s="7">
        <v>20</v>
      </c>
      <c r="AE12" s="7">
        <v>80</v>
      </c>
      <c r="AF12" s="7" t="s">
        <v>47</v>
      </c>
      <c r="AG12" s="7" t="s">
        <v>47</v>
      </c>
      <c r="AH12" s="7" t="s">
        <v>47</v>
      </c>
      <c r="AI12" s="7">
        <v>90</v>
      </c>
      <c r="AJ12" s="7">
        <v>30</v>
      </c>
      <c r="AK12" s="7">
        <v>0</v>
      </c>
      <c r="AL12" s="7" t="s">
        <v>47</v>
      </c>
      <c r="AM12" s="5">
        <f>SUM(V12:AL12)</f>
        <v>300</v>
      </c>
      <c r="AN12" s="5">
        <f>AM12*5</f>
        <v>1500</v>
      </c>
      <c r="AO12" s="1"/>
      <c r="AP12" s="5">
        <f>AQ12/5</f>
        <v>1750</v>
      </c>
      <c r="AQ12" s="5">
        <f>O12+T12+AN12</f>
        <v>8750</v>
      </c>
    </row>
    <row r="13" spans="1:43">
      <c r="A13" s="1">
        <v>2014</v>
      </c>
      <c r="B13" s="1"/>
      <c r="C13" s="1"/>
      <c r="D13" s="1"/>
      <c r="E13" s="1"/>
      <c r="F13" s="7">
        <v>90</v>
      </c>
      <c r="G13" s="7">
        <v>155</v>
      </c>
      <c r="H13" s="7" t="s">
        <v>47</v>
      </c>
      <c r="I13" s="7">
        <v>105</v>
      </c>
      <c r="J13" s="7">
        <v>25</v>
      </c>
      <c r="K13" s="7">
        <v>100</v>
      </c>
      <c r="L13" s="7">
        <v>140</v>
      </c>
      <c r="M13" s="7" t="s">
        <v>47</v>
      </c>
      <c r="N13" s="5">
        <f>SUM(F13:M13)</f>
        <v>615</v>
      </c>
      <c r="O13" s="5">
        <f>N13*5</f>
        <v>3075</v>
      </c>
      <c r="P13" s="1"/>
      <c r="Q13" s="7">
        <v>50</v>
      </c>
      <c r="R13" s="7">
        <v>155</v>
      </c>
      <c r="S13" s="5">
        <f>SUM(Q13:R13)</f>
        <v>205</v>
      </c>
      <c r="T13" s="5">
        <f>S13*5</f>
        <v>1025</v>
      </c>
      <c r="U13" s="1"/>
      <c r="V13" s="7" t="s">
        <v>47</v>
      </c>
      <c r="W13" s="7">
        <v>65</v>
      </c>
      <c r="X13" s="7" t="s">
        <v>47</v>
      </c>
      <c r="Y13" s="7" t="s">
        <v>47</v>
      </c>
      <c r="Z13" s="7" t="s">
        <v>47</v>
      </c>
      <c r="AA13" s="7" t="s">
        <v>47</v>
      </c>
      <c r="AB13" s="7">
        <v>0</v>
      </c>
      <c r="AC13" s="7">
        <v>15</v>
      </c>
      <c r="AD13" s="7" t="s">
        <v>47</v>
      </c>
      <c r="AE13" s="7">
        <v>25</v>
      </c>
      <c r="AF13" s="7" t="s">
        <v>47</v>
      </c>
      <c r="AG13" s="7" t="s">
        <v>47</v>
      </c>
      <c r="AH13" s="7" t="s">
        <v>47</v>
      </c>
      <c r="AI13" s="7">
        <v>80</v>
      </c>
      <c r="AJ13" s="7" t="s">
        <v>47</v>
      </c>
      <c r="AK13" s="7">
        <v>0</v>
      </c>
      <c r="AL13" s="7">
        <v>0</v>
      </c>
      <c r="AM13" s="5">
        <f>SUM(V13:AL13)</f>
        <v>185</v>
      </c>
      <c r="AN13" s="5">
        <f>AM13*5</f>
        <v>925</v>
      </c>
      <c r="AO13" s="1"/>
      <c r="AP13" s="5">
        <f>AQ13/5</f>
        <v>1005</v>
      </c>
      <c r="AQ13" s="5">
        <f>O13+T13+AN13</f>
        <v>5025</v>
      </c>
    </row>
    <row r="14" spans="1:43">
      <c r="A14" s="1">
        <v>2015</v>
      </c>
      <c r="B14" s="1"/>
      <c r="C14" s="1"/>
      <c r="D14" s="1"/>
      <c r="E14" s="1"/>
      <c r="F14" s="7">
        <v>150</v>
      </c>
      <c r="G14" s="7">
        <v>275</v>
      </c>
      <c r="H14" s="7">
        <v>60</v>
      </c>
      <c r="I14" s="7">
        <v>245</v>
      </c>
      <c r="J14" s="7">
        <v>85</v>
      </c>
      <c r="K14" s="7">
        <v>155</v>
      </c>
      <c r="L14" s="7">
        <v>220</v>
      </c>
      <c r="M14" s="7">
        <v>15</v>
      </c>
      <c r="N14" s="5">
        <f>SUM(F14:M14)</f>
        <v>1205</v>
      </c>
      <c r="O14" s="5">
        <f>N14*5</f>
        <v>6025</v>
      </c>
      <c r="P14" s="1"/>
      <c r="Q14" s="7">
        <v>135</v>
      </c>
      <c r="R14" s="7">
        <v>295</v>
      </c>
      <c r="S14" s="5">
        <f>SUM(Q14:R14)</f>
        <v>430</v>
      </c>
      <c r="T14" s="5">
        <f>S14*5</f>
        <v>2150</v>
      </c>
      <c r="U14" s="1"/>
      <c r="V14" s="7">
        <v>30</v>
      </c>
      <c r="W14" s="7">
        <v>65</v>
      </c>
      <c r="X14" s="7" t="s">
        <v>47</v>
      </c>
      <c r="Y14" s="7">
        <v>0</v>
      </c>
      <c r="Z14" s="7">
        <v>0</v>
      </c>
      <c r="AA14" s="7">
        <v>15</v>
      </c>
      <c r="AB14" s="7" t="s">
        <v>47</v>
      </c>
      <c r="AC14" s="7">
        <v>0</v>
      </c>
      <c r="AD14" s="7">
        <v>50</v>
      </c>
      <c r="AE14" s="7">
        <v>85</v>
      </c>
      <c r="AF14" s="7">
        <v>0</v>
      </c>
      <c r="AG14" s="7">
        <v>20</v>
      </c>
      <c r="AH14" s="7" t="s">
        <v>47</v>
      </c>
      <c r="AI14" s="7">
        <v>90</v>
      </c>
      <c r="AJ14" s="7">
        <v>25</v>
      </c>
      <c r="AK14" s="7" t="s">
        <v>47</v>
      </c>
      <c r="AL14" s="7">
        <v>0</v>
      </c>
      <c r="AM14" s="5">
        <f>SUM(V14:AL14)</f>
        <v>380</v>
      </c>
      <c r="AN14" s="5">
        <f>AM14*5</f>
        <v>1900</v>
      </c>
      <c r="AO14" s="1"/>
      <c r="AP14" s="5">
        <f>AQ14/5</f>
        <v>2015</v>
      </c>
      <c r="AQ14" s="5">
        <f>O14+T14+AN14</f>
        <v>10075</v>
      </c>
    </row>
    <row r="15" spans="1:43">
      <c r="A15" s="1">
        <v>2016</v>
      </c>
      <c r="B15" s="1"/>
      <c r="C15" s="1"/>
      <c r="D15" s="1"/>
      <c r="E15" s="1"/>
      <c r="F15" s="7">
        <v>115</v>
      </c>
      <c r="G15" s="7">
        <v>295</v>
      </c>
      <c r="H15" s="7">
        <v>95</v>
      </c>
      <c r="I15" s="7">
        <v>190</v>
      </c>
      <c r="J15" s="7">
        <v>45</v>
      </c>
      <c r="K15" s="7">
        <v>160</v>
      </c>
      <c r="L15" s="7">
        <v>195</v>
      </c>
      <c r="M15" s="7">
        <v>15</v>
      </c>
      <c r="N15" s="5">
        <f>SUM(F15:M15)</f>
        <v>1110</v>
      </c>
      <c r="O15" s="5">
        <f>N15*5</f>
        <v>5550</v>
      </c>
      <c r="P15" s="1"/>
      <c r="Q15" s="7">
        <v>105</v>
      </c>
      <c r="R15" s="7">
        <v>330</v>
      </c>
      <c r="S15" s="5">
        <f>SUM(Q15:R15)</f>
        <v>435</v>
      </c>
      <c r="T15" s="5">
        <f>S15*5</f>
        <v>2175</v>
      </c>
      <c r="U15" s="1"/>
      <c r="V15" s="7">
        <v>15</v>
      </c>
      <c r="W15" s="7">
        <v>55</v>
      </c>
      <c r="X15" s="7" t="s">
        <v>47</v>
      </c>
      <c r="Y15" s="7">
        <v>0</v>
      </c>
      <c r="Z15" s="7" t="s">
        <v>47</v>
      </c>
      <c r="AA15" s="7">
        <v>15</v>
      </c>
      <c r="AB15" s="7" t="s">
        <v>47</v>
      </c>
      <c r="AC15" s="7" t="s">
        <v>47</v>
      </c>
      <c r="AD15" s="7">
        <v>25</v>
      </c>
      <c r="AE15" s="7">
        <v>45</v>
      </c>
      <c r="AF15" s="7" t="s">
        <v>47</v>
      </c>
      <c r="AG15" s="7">
        <v>0</v>
      </c>
      <c r="AH15" s="7" t="s">
        <v>47</v>
      </c>
      <c r="AI15" s="7">
        <v>90</v>
      </c>
      <c r="AJ15" s="7">
        <v>25</v>
      </c>
      <c r="AK15" s="7" t="s">
        <v>47</v>
      </c>
      <c r="AL15" s="7" t="s">
        <v>47</v>
      </c>
      <c r="AM15" s="5">
        <f>SUM(V15:AL15)</f>
        <v>270</v>
      </c>
      <c r="AN15" s="5">
        <f>AM15*5</f>
        <v>1350</v>
      </c>
      <c r="AO15" s="1"/>
      <c r="AP15" s="5">
        <f>AQ15/5</f>
        <v>1815</v>
      </c>
      <c r="AQ15" s="5">
        <f>O15+T15+AN15</f>
        <v>9075</v>
      </c>
    </row>
    <row r="16" spans="1:43">
      <c r="A16" s="1">
        <v>2017</v>
      </c>
      <c r="B16" s="1"/>
      <c r="C16" s="1"/>
      <c r="D16" s="1"/>
      <c r="E16" s="1"/>
      <c r="F16" s="7">
        <v>155</v>
      </c>
      <c r="G16" s="7">
        <v>285</v>
      </c>
      <c r="H16" s="7">
        <v>115</v>
      </c>
      <c r="I16" s="7">
        <v>260</v>
      </c>
      <c r="J16" s="7">
        <v>70</v>
      </c>
      <c r="K16" s="7">
        <v>185</v>
      </c>
      <c r="L16" s="7">
        <v>235</v>
      </c>
      <c r="M16" s="7">
        <v>0</v>
      </c>
      <c r="N16" s="5">
        <f>SUM(F16:M16)</f>
        <v>1305</v>
      </c>
      <c r="O16" s="5">
        <f>N16*5</f>
        <v>6525</v>
      </c>
      <c r="P16" s="1"/>
      <c r="Q16" s="7">
        <v>130</v>
      </c>
      <c r="R16" s="7">
        <v>320</v>
      </c>
      <c r="S16" s="5">
        <f>SUM(Q16:R16)</f>
        <v>450</v>
      </c>
      <c r="T16" s="5">
        <f>S16*5</f>
        <v>2250</v>
      </c>
      <c r="U16" s="1"/>
      <c r="V16" s="7">
        <v>35</v>
      </c>
      <c r="W16" s="7">
        <v>75</v>
      </c>
      <c r="X16" s="7">
        <v>15</v>
      </c>
      <c r="Y16" s="7">
        <v>0</v>
      </c>
      <c r="Z16" s="7" t="s">
        <v>47</v>
      </c>
      <c r="AA16" s="7">
        <v>0</v>
      </c>
      <c r="AB16" s="7" t="s">
        <v>47</v>
      </c>
      <c r="AC16" s="7">
        <v>0</v>
      </c>
      <c r="AD16" s="7">
        <v>35</v>
      </c>
      <c r="AE16" s="7">
        <v>70</v>
      </c>
      <c r="AF16" s="7" t="s">
        <v>47</v>
      </c>
      <c r="AG16" s="7">
        <v>0</v>
      </c>
      <c r="AH16" s="7" t="s">
        <v>47</v>
      </c>
      <c r="AI16" s="7">
        <v>115</v>
      </c>
      <c r="AJ16" s="7">
        <v>40</v>
      </c>
      <c r="AK16" s="7">
        <v>0</v>
      </c>
      <c r="AL16" s="7" t="s">
        <v>47</v>
      </c>
      <c r="AM16" s="5">
        <f>SUM(V16:AL16)</f>
        <v>385</v>
      </c>
      <c r="AN16" s="5">
        <f>AM16*5</f>
        <v>1925</v>
      </c>
      <c r="AO16" s="1"/>
      <c r="AP16" s="5">
        <f>AQ16/5</f>
        <v>2140</v>
      </c>
      <c r="AQ16" s="5">
        <f>O16+T16+AN16</f>
        <v>10700</v>
      </c>
    </row>
    <row r="17" spans="1:43">
      <c r="A17" s="1">
        <v>2018</v>
      </c>
      <c r="B17" s="1"/>
      <c r="C17" s="1"/>
      <c r="D17" s="1"/>
      <c r="E17" s="1"/>
      <c r="F17" s="7">
        <v>190</v>
      </c>
      <c r="G17" s="7">
        <v>325</v>
      </c>
      <c r="H17" s="7">
        <v>130</v>
      </c>
      <c r="I17" s="7">
        <v>320</v>
      </c>
      <c r="J17" s="7">
        <v>110</v>
      </c>
      <c r="K17" s="7">
        <v>240</v>
      </c>
      <c r="L17" s="7">
        <v>270</v>
      </c>
      <c r="M17" s="7">
        <v>20</v>
      </c>
      <c r="N17" s="5">
        <f>SUM(F17:M17)</f>
        <v>1605</v>
      </c>
      <c r="O17" s="5">
        <f>N17*5</f>
        <v>8025</v>
      </c>
      <c r="P17" s="1"/>
      <c r="Q17" s="7">
        <v>110</v>
      </c>
      <c r="R17" s="7">
        <v>395</v>
      </c>
      <c r="S17" s="5">
        <f>SUM(Q17:R17)</f>
        <v>505</v>
      </c>
      <c r="T17" s="5">
        <f>S17*5</f>
        <v>2525</v>
      </c>
      <c r="U17" s="1"/>
      <c r="V17" s="7">
        <v>40</v>
      </c>
      <c r="W17" s="7">
        <v>125</v>
      </c>
      <c r="X17" s="7" t="s">
        <v>47</v>
      </c>
      <c r="Y17" s="7">
        <v>0</v>
      </c>
      <c r="Z17" s="7" t="s">
        <v>47</v>
      </c>
      <c r="AA17" s="7">
        <v>20</v>
      </c>
      <c r="AB17" s="7" t="s">
        <v>47</v>
      </c>
      <c r="AC17" s="7">
        <v>0</v>
      </c>
      <c r="AD17" s="7">
        <v>30</v>
      </c>
      <c r="AE17" s="7">
        <v>110</v>
      </c>
      <c r="AF17" s="7" t="s">
        <v>47</v>
      </c>
      <c r="AG17" s="7">
        <v>20</v>
      </c>
      <c r="AH17" s="7">
        <v>0</v>
      </c>
      <c r="AI17" s="7">
        <v>155</v>
      </c>
      <c r="AJ17" s="7">
        <v>20</v>
      </c>
      <c r="AK17" s="7">
        <v>0</v>
      </c>
      <c r="AL17" s="7" t="s">
        <v>47</v>
      </c>
      <c r="AM17" s="5">
        <f>SUM(V17:AL17)</f>
        <v>520</v>
      </c>
      <c r="AN17" s="5">
        <f>AM17*5</f>
        <v>2600</v>
      </c>
      <c r="AO17" s="1"/>
      <c r="AP17" s="5">
        <f>AQ17/5</f>
        <v>2630</v>
      </c>
      <c r="AQ17" s="5">
        <f>O17+T17+AN17</f>
        <v>13150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0F745-227C-1D41-A412-3A6F153CDB7A}">
  <dimension ref="A1:E17"/>
  <sheetViews>
    <sheetView workbookViewId="0">
      <selection activeCell="H17" sqref="H17"/>
    </sheetView>
  </sheetViews>
  <sheetFormatPr baseColWidth="10" defaultRowHeight="16"/>
  <sheetData>
    <row r="1" spans="1:5">
      <c r="A1" s="2" t="s">
        <v>48</v>
      </c>
      <c r="B1" s="6" t="s">
        <v>49</v>
      </c>
      <c r="C1" s="3"/>
      <c r="D1" s="3"/>
      <c r="E1" s="3"/>
    </row>
    <row r="2" spans="1:5">
      <c r="A2" s="4" t="s">
        <v>2</v>
      </c>
      <c r="B2" s="4" t="s">
        <v>50</v>
      </c>
      <c r="C2" s="4" t="s">
        <v>51</v>
      </c>
      <c r="D2" s="4" t="s">
        <v>52</v>
      </c>
      <c r="E2" s="4" t="s">
        <v>53</v>
      </c>
    </row>
    <row r="3" spans="1:5">
      <c r="A3" s="1">
        <v>2004</v>
      </c>
      <c r="B3" s="5">
        <v>1023360</v>
      </c>
      <c r="C3" s="5">
        <v>134820420</v>
      </c>
      <c r="D3" s="9">
        <f>B3/C3</f>
        <v>7.5905415514949445E-3</v>
      </c>
      <c r="E3" s="5">
        <f>B3*5</f>
        <v>5116800</v>
      </c>
    </row>
    <row r="4" spans="1:5">
      <c r="A4" s="1">
        <v>2005</v>
      </c>
      <c r="B4" s="5">
        <v>889600</v>
      </c>
      <c r="C4" s="5">
        <v>139068810</v>
      </c>
      <c r="D4" s="9">
        <f>B4/C4</f>
        <v>6.3968333373960705E-3</v>
      </c>
      <c r="E4" s="5">
        <f>B4*5</f>
        <v>4448000</v>
      </c>
    </row>
    <row r="5" spans="1:5">
      <c r="A5" s="1">
        <v>2006</v>
      </c>
      <c r="B5" s="5">
        <v>851885</v>
      </c>
      <c r="C5" s="5">
        <v>137431325</v>
      </c>
      <c r="D5" s="9">
        <f>B5/C5</f>
        <v>6.1986232032617021E-3</v>
      </c>
      <c r="E5" s="5">
        <f>B5*5</f>
        <v>4259425</v>
      </c>
    </row>
    <row r="6" spans="1:5">
      <c r="A6" s="1">
        <v>2007</v>
      </c>
      <c r="B6" s="5">
        <v>769260</v>
      </c>
      <c r="C6" s="5">
        <v>136653595</v>
      </c>
      <c r="D6" s="9">
        <f>B6/C6</f>
        <v>5.6292701264097737E-3</v>
      </c>
      <c r="E6" s="5">
        <f>B6*5</f>
        <v>3846300</v>
      </c>
    </row>
    <row r="7" spans="1:5">
      <c r="A7" s="1">
        <v>2008</v>
      </c>
      <c r="B7" s="5">
        <v>810245</v>
      </c>
      <c r="C7" s="5">
        <v>137251760</v>
      </c>
      <c r="D7" s="9">
        <f>B7/C7</f>
        <v>5.9033487075138419E-3</v>
      </c>
      <c r="E7" s="5">
        <f>B7*5</f>
        <v>4051225</v>
      </c>
    </row>
    <row r="8" spans="1:5">
      <c r="A8" s="1">
        <v>2009</v>
      </c>
      <c r="B8" s="5">
        <v>808260</v>
      </c>
      <c r="C8" s="5">
        <v>140522015</v>
      </c>
      <c r="D8" s="9">
        <f>B8/C8</f>
        <v>5.7518389556255652E-3</v>
      </c>
      <c r="E8" s="5">
        <f>B8*5</f>
        <v>4041300</v>
      </c>
    </row>
    <row r="9" spans="1:5">
      <c r="A9" s="1">
        <v>2010</v>
      </c>
      <c r="B9" s="5">
        <v>898080</v>
      </c>
      <c r="C9" s="5">
        <v>144457765</v>
      </c>
      <c r="D9" s="9">
        <f>B9/C9</f>
        <v>6.216903605008703E-3</v>
      </c>
      <c r="E9" s="5">
        <f>B9*5</f>
        <v>4490400</v>
      </c>
    </row>
    <row r="10" spans="1:5">
      <c r="A10" s="1">
        <v>2011</v>
      </c>
      <c r="B10" s="5">
        <v>1003790</v>
      </c>
      <c r="C10" s="5">
        <v>149057135</v>
      </c>
      <c r="D10" s="9">
        <f>B10/C10</f>
        <v>6.7342633413690666E-3</v>
      </c>
      <c r="E10" s="5">
        <f>B10*5</f>
        <v>5018950</v>
      </c>
    </row>
    <row r="11" spans="1:5">
      <c r="A11" s="1">
        <v>2012</v>
      </c>
      <c r="B11" s="5">
        <v>960945</v>
      </c>
      <c r="C11" s="5">
        <v>153283780</v>
      </c>
      <c r="D11" s="9">
        <f>B11/C11</f>
        <v>6.2690586048960951E-3</v>
      </c>
      <c r="E11" s="5">
        <f>B11*5</f>
        <v>4804725</v>
      </c>
    </row>
    <row r="12" spans="1:5">
      <c r="A12" s="1">
        <v>2013</v>
      </c>
      <c r="B12" s="5">
        <v>880235</v>
      </c>
      <c r="C12" s="5">
        <v>154215055</v>
      </c>
      <c r="D12" s="9">
        <f>B12/C12</f>
        <v>5.7078409108630799E-3</v>
      </c>
      <c r="E12" s="5">
        <f>B12*5</f>
        <v>4401175</v>
      </c>
    </row>
    <row r="13" spans="1:5">
      <c r="A13" s="1">
        <v>2014</v>
      </c>
      <c r="B13" s="5">
        <v>823615</v>
      </c>
      <c r="C13" s="5">
        <v>154895850</v>
      </c>
      <c r="D13" s="9">
        <f>B13/C13</f>
        <v>5.3172179887324292E-3</v>
      </c>
      <c r="E13" s="5">
        <f>B13*5</f>
        <v>4118075</v>
      </c>
    </row>
    <row r="14" spans="1:5">
      <c r="A14" s="1">
        <v>2015</v>
      </c>
      <c r="B14" s="5">
        <v>626450</v>
      </c>
      <c r="C14" s="5">
        <v>157201790</v>
      </c>
      <c r="D14" s="9">
        <f>B14/C14</f>
        <v>3.9850055142501874E-3</v>
      </c>
      <c r="E14" s="5">
        <f>B14*5</f>
        <v>3132250</v>
      </c>
    </row>
    <row r="15" spans="1:5">
      <c r="A15" s="1">
        <v>2016</v>
      </c>
      <c r="B15" s="5">
        <v>581190</v>
      </c>
      <c r="C15" s="5">
        <v>165322875</v>
      </c>
      <c r="D15" s="9">
        <f>B15/C15</f>
        <v>3.5154844724300856E-3</v>
      </c>
      <c r="E15" s="5">
        <f>B15*5</f>
        <v>2905950</v>
      </c>
    </row>
    <row r="16" spans="1:5">
      <c r="A16" s="1">
        <v>2017</v>
      </c>
      <c r="B16" s="5">
        <v>610890</v>
      </c>
      <c r="C16" s="5">
        <v>167108970</v>
      </c>
      <c r="D16" s="9">
        <f>B16/C16</f>
        <v>3.6556385931886242E-3</v>
      </c>
      <c r="E16" s="5">
        <f>B16*5</f>
        <v>3054450</v>
      </c>
    </row>
    <row r="17" spans="1:5">
      <c r="A17" s="1">
        <v>2018</v>
      </c>
      <c r="B17" s="5">
        <v>747995</v>
      </c>
      <c r="C17" s="5">
        <v>167316530</v>
      </c>
      <c r="D17" s="9">
        <f>B17/C17</f>
        <v>4.4705385654364212E-3</v>
      </c>
      <c r="E17" s="5">
        <f>B17*5</f>
        <v>3739975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8FD33-A61D-0F40-929F-6D30BBBCA619}">
  <dimension ref="A1:L50"/>
  <sheetViews>
    <sheetView workbookViewId="0">
      <selection activeCell="N20" sqref="N20"/>
    </sheetView>
  </sheetViews>
  <sheetFormatPr baseColWidth="10" defaultRowHeight="16"/>
  <sheetData>
    <row r="1" spans="1:12" ht="23">
      <c r="A1" s="10" t="s">
        <v>54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>
      <c r="A2" s="1"/>
      <c r="B2" s="2" t="s">
        <v>55</v>
      </c>
      <c r="C2" s="6" t="s">
        <v>56</v>
      </c>
      <c r="D2" s="3"/>
      <c r="E2" s="3"/>
      <c r="F2" s="1"/>
      <c r="G2" s="1"/>
      <c r="H2" s="1"/>
      <c r="I2" s="1"/>
      <c r="J2" s="1"/>
      <c r="K2" s="1"/>
      <c r="L2" s="1"/>
    </row>
    <row r="3" spans="1:12">
      <c r="A3" s="1"/>
      <c r="B3" s="4" t="s">
        <v>2</v>
      </c>
      <c r="C3" s="4" t="s">
        <v>7</v>
      </c>
      <c r="D3" s="4" t="s">
        <v>8</v>
      </c>
      <c r="E3" s="4" t="s">
        <v>9</v>
      </c>
      <c r="F3" s="1"/>
      <c r="G3" s="1"/>
      <c r="H3" s="1"/>
      <c r="I3" s="1"/>
      <c r="J3" s="1"/>
      <c r="K3" s="1"/>
      <c r="L3" s="1"/>
    </row>
    <row r="4" spans="1:12">
      <c r="A4" s="1"/>
      <c r="B4" s="1">
        <v>2004</v>
      </c>
      <c r="C4" s="5">
        <f>D4+E4</f>
        <v>53817</v>
      </c>
      <c r="D4" s="7">
        <v>1302</v>
      </c>
      <c r="E4" s="7">
        <v>52515</v>
      </c>
      <c r="F4" s="1"/>
      <c r="G4" s="1"/>
      <c r="H4" s="1"/>
      <c r="I4" s="1"/>
      <c r="J4" s="1"/>
      <c r="K4" s="1"/>
      <c r="L4" s="1"/>
    </row>
    <row r="5" spans="1:12">
      <c r="A5" s="1"/>
      <c r="B5" s="1">
        <v>2005</v>
      </c>
      <c r="C5" s="5">
        <f>D5+E5</f>
        <v>50762</v>
      </c>
      <c r="D5" s="7">
        <v>1429</v>
      </c>
      <c r="E5" s="7">
        <v>49333</v>
      </c>
      <c r="F5" s="1"/>
      <c r="G5" s="1"/>
      <c r="H5" s="1"/>
      <c r="I5" s="1"/>
      <c r="J5" s="1"/>
      <c r="K5" s="1"/>
      <c r="L5" s="1"/>
    </row>
    <row r="6" spans="1:12">
      <c r="A6" s="1"/>
      <c r="B6" s="1">
        <v>2006</v>
      </c>
      <c r="C6" s="5">
        <f>D6+E6</f>
        <v>45950</v>
      </c>
      <c r="D6" s="7">
        <v>1490</v>
      </c>
      <c r="E6" s="7">
        <v>44460</v>
      </c>
      <c r="F6" s="1"/>
      <c r="G6" s="1"/>
      <c r="H6" s="1"/>
      <c r="I6" s="1"/>
      <c r="J6" s="1"/>
      <c r="K6" s="1"/>
      <c r="L6" s="1"/>
    </row>
    <row r="7" spans="1:12">
      <c r="A7" s="1"/>
      <c r="B7" s="1">
        <v>2007</v>
      </c>
      <c r="C7" s="5">
        <f>D7+E7</f>
        <v>42453</v>
      </c>
      <c r="D7" s="7">
        <v>1433</v>
      </c>
      <c r="E7" s="7">
        <v>41020</v>
      </c>
      <c r="F7" s="1"/>
      <c r="G7" s="1"/>
      <c r="H7" s="1"/>
      <c r="I7" s="1"/>
      <c r="J7" s="1"/>
      <c r="K7" s="1"/>
      <c r="L7" s="1"/>
    </row>
    <row r="8" spans="1:12">
      <c r="A8" s="1"/>
      <c r="B8" s="1">
        <v>2008</v>
      </c>
      <c r="C8" s="5">
        <f>D8+E8</f>
        <v>40727</v>
      </c>
      <c r="D8" s="7">
        <v>1510</v>
      </c>
      <c r="E8" s="7">
        <v>39217</v>
      </c>
      <c r="F8" s="1"/>
      <c r="G8" s="1"/>
      <c r="H8" s="1"/>
      <c r="I8" s="1"/>
      <c r="J8" s="1"/>
      <c r="K8" s="1"/>
      <c r="L8" s="1"/>
    </row>
    <row r="9" spans="1:12">
      <c r="A9" s="1"/>
      <c r="B9" s="1">
        <v>2009</v>
      </c>
      <c r="C9" s="5">
        <f>D9+E9</f>
        <v>38083</v>
      </c>
      <c r="D9" s="7">
        <v>1476</v>
      </c>
      <c r="E9" s="7">
        <v>36607</v>
      </c>
      <c r="F9" s="1"/>
      <c r="G9" s="1"/>
      <c r="H9" s="1"/>
      <c r="I9" s="1"/>
      <c r="J9" s="1"/>
      <c r="K9" s="1"/>
      <c r="L9" s="1"/>
    </row>
    <row r="10" spans="1:12">
      <c r="A10" s="1"/>
      <c r="B10" s="1">
        <v>2010</v>
      </c>
      <c r="C10" s="5">
        <f>D10+E10</f>
        <v>37595</v>
      </c>
      <c r="D10" s="7">
        <v>1619</v>
      </c>
      <c r="E10" s="7">
        <v>35976</v>
      </c>
      <c r="F10" s="1"/>
      <c r="G10" s="1"/>
      <c r="H10" s="1"/>
      <c r="I10" s="1"/>
      <c r="J10" s="1"/>
      <c r="K10" s="1"/>
      <c r="L10" s="1"/>
    </row>
    <row r="11" spans="1:12">
      <c r="A11" s="1"/>
      <c r="B11" s="1">
        <v>2011</v>
      </c>
      <c r="C11" s="5">
        <f>D11+E11</f>
        <v>92440</v>
      </c>
      <c r="D11" s="7">
        <v>1834</v>
      </c>
      <c r="E11" s="7">
        <v>90606</v>
      </c>
      <c r="F11" s="1"/>
      <c r="G11" s="1"/>
      <c r="H11" s="1"/>
      <c r="I11" s="1"/>
      <c r="J11" s="1"/>
      <c r="K11" s="1"/>
      <c r="L11" s="1"/>
    </row>
    <row r="12" spans="1:12">
      <c r="A12" s="1"/>
      <c r="B12" s="1">
        <v>2012</v>
      </c>
      <c r="C12" s="5">
        <f>D12+E12</f>
        <v>93705</v>
      </c>
      <c r="D12" s="7">
        <v>1756</v>
      </c>
      <c r="E12" s="7">
        <v>91949</v>
      </c>
      <c r="F12" s="1"/>
      <c r="G12" s="1"/>
      <c r="H12" s="1"/>
      <c r="I12" s="1"/>
      <c r="J12" s="1"/>
      <c r="K12" s="1"/>
      <c r="L12" s="1"/>
    </row>
    <row r="13" spans="1:12">
      <c r="A13" s="1"/>
      <c r="B13" s="1">
        <v>2013</v>
      </c>
      <c r="C13" s="5">
        <f>D13+E13</f>
        <v>88356</v>
      </c>
      <c r="D13" s="7">
        <v>1986</v>
      </c>
      <c r="E13" s="7">
        <v>86370</v>
      </c>
      <c r="F13" s="1"/>
      <c r="G13" s="1"/>
      <c r="H13" s="1"/>
      <c r="I13" s="1"/>
      <c r="J13" s="12" t="s">
        <v>57</v>
      </c>
      <c r="K13" s="12"/>
      <c r="L13" s="1"/>
    </row>
    <row r="14" spans="1:12">
      <c r="A14" s="1"/>
      <c r="B14" s="1">
        <v>2014</v>
      </c>
      <c r="C14" s="5">
        <f>D14+E14</f>
        <v>88795</v>
      </c>
      <c r="D14" s="7">
        <v>2138</v>
      </c>
      <c r="E14" s="7">
        <v>86657</v>
      </c>
      <c r="F14" s="1"/>
      <c r="G14" s="1"/>
      <c r="H14" s="1"/>
      <c r="I14" s="1"/>
      <c r="J14" s="12" t="s">
        <v>2</v>
      </c>
      <c r="K14" s="12"/>
      <c r="L14" s="1"/>
    </row>
    <row r="15" spans="1:12">
      <c r="A15" s="1"/>
      <c r="B15" s="1">
        <v>2015</v>
      </c>
      <c r="C15" s="5">
        <f>D15+E15</f>
        <v>64951</v>
      </c>
      <c r="D15" s="7">
        <v>1129</v>
      </c>
      <c r="E15" s="7">
        <v>63822</v>
      </c>
      <c r="F15" s="1"/>
      <c r="G15" s="1"/>
      <c r="H15" s="1"/>
      <c r="I15" s="1"/>
      <c r="J15" s="1">
        <v>2004</v>
      </c>
      <c r="K15" s="7">
        <f>C4+F21+F38</f>
        <v>952892</v>
      </c>
      <c r="L15" s="1"/>
    </row>
    <row r="16" spans="1:12">
      <c r="A16" s="1"/>
      <c r="B16" s="1"/>
      <c r="C16" s="1"/>
      <c r="D16" s="1"/>
      <c r="E16" s="1"/>
      <c r="F16" s="1"/>
      <c r="G16" s="1"/>
      <c r="H16" s="1"/>
      <c r="I16" s="1"/>
      <c r="J16" s="1">
        <v>2005</v>
      </c>
      <c r="K16" s="7">
        <f>C5+F22+F39</f>
        <v>1131587</v>
      </c>
      <c r="L16" s="1"/>
    </row>
    <row r="17" spans="1:12">
      <c r="A17" s="1"/>
      <c r="B17" s="1"/>
      <c r="C17" s="1"/>
      <c r="D17" s="1"/>
      <c r="E17" s="1"/>
      <c r="F17" s="1"/>
      <c r="G17" s="1"/>
      <c r="H17" s="1"/>
      <c r="I17" s="1"/>
      <c r="J17" s="1">
        <v>2006</v>
      </c>
      <c r="K17" s="7">
        <f>C6+F23+F40</f>
        <v>1172025</v>
      </c>
      <c r="L17" s="1"/>
    </row>
    <row r="18" spans="1:12">
      <c r="A18" s="1"/>
      <c r="B18" s="1"/>
      <c r="C18" s="1"/>
      <c r="D18" s="1"/>
      <c r="E18" s="1"/>
      <c r="F18" s="1"/>
      <c r="G18" s="1"/>
      <c r="H18" s="1"/>
      <c r="I18" s="1"/>
      <c r="J18" s="1">
        <v>2007</v>
      </c>
      <c r="K18" s="7">
        <f>C7+F24+F41</f>
        <v>1236828</v>
      </c>
      <c r="L18" s="1"/>
    </row>
    <row r="19" spans="1:12">
      <c r="A19" s="1"/>
      <c r="B19" s="2" t="s">
        <v>58</v>
      </c>
      <c r="C19" s="6" t="s">
        <v>56</v>
      </c>
      <c r="D19" s="3"/>
      <c r="E19" s="3"/>
      <c r="F19" s="1"/>
      <c r="G19" s="1"/>
      <c r="H19" s="1"/>
      <c r="I19" s="1"/>
      <c r="J19" s="1">
        <v>2008</v>
      </c>
      <c r="K19" s="7">
        <f>C8+F25+F42</f>
        <v>1208702</v>
      </c>
      <c r="L19" s="1"/>
    </row>
    <row r="20" spans="1:12">
      <c r="A20" s="1"/>
      <c r="B20" s="4" t="s">
        <v>2</v>
      </c>
      <c r="C20" s="4" t="s">
        <v>7</v>
      </c>
      <c r="D20" s="4" t="s">
        <v>8</v>
      </c>
      <c r="E20" s="4" t="s">
        <v>9</v>
      </c>
      <c r="F20" s="13" t="s">
        <v>27</v>
      </c>
      <c r="G20" s="1"/>
      <c r="H20" s="1"/>
      <c r="I20" s="1"/>
      <c r="J20" s="1">
        <v>2009</v>
      </c>
      <c r="K20" s="7">
        <f>C9+F26+F43</f>
        <v>1299183</v>
      </c>
      <c r="L20" s="1"/>
    </row>
    <row r="21" spans="1:12">
      <c r="A21" s="1"/>
      <c r="B21" s="1">
        <v>2004</v>
      </c>
      <c r="C21" s="5">
        <f>D21+E21</f>
        <v>120285</v>
      </c>
      <c r="D21" s="7">
        <v>25685</v>
      </c>
      <c r="E21" s="7">
        <v>94600</v>
      </c>
      <c r="F21" s="5">
        <f>C21*5</f>
        <v>601425</v>
      </c>
      <c r="G21" s="1"/>
      <c r="H21" s="1"/>
      <c r="I21" s="1"/>
      <c r="J21" s="1">
        <v>2010</v>
      </c>
      <c r="K21" s="7">
        <f>C10+F27+F44</f>
        <v>1360170</v>
      </c>
      <c r="L21" s="1"/>
    </row>
    <row r="22" spans="1:12">
      <c r="A22" s="1"/>
      <c r="B22" s="1">
        <v>2005</v>
      </c>
      <c r="C22" s="5">
        <f>D22+E22</f>
        <v>149890</v>
      </c>
      <c r="D22" s="7">
        <v>31245</v>
      </c>
      <c r="E22" s="7">
        <v>118645</v>
      </c>
      <c r="F22" s="5">
        <f>C22*5</f>
        <v>749450</v>
      </c>
      <c r="G22" s="1"/>
      <c r="H22" s="1"/>
      <c r="I22" s="1"/>
      <c r="J22" s="1">
        <v>2011</v>
      </c>
      <c r="K22" s="7">
        <f>C11+F28+F45</f>
        <v>1501890</v>
      </c>
      <c r="L22" s="1"/>
    </row>
    <row r="23" spans="1:12">
      <c r="A23" s="1"/>
      <c r="B23" s="1">
        <v>2006</v>
      </c>
      <c r="C23" s="5">
        <f>D23+E23</f>
        <v>155965</v>
      </c>
      <c r="D23" s="7">
        <v>29305</v>
      </c>
      <c r="E23" s="7">
        <v>126660</v>
      </c>
      <c r="F23" s="5">
        <f>C23*5</f>
        <v>779825</v>
      </c>
      <c r="G23" s="1"/>
      <c r="H23" s="1"/>
      <c r="I23" s="1"/>
      <c r="J23" s="1">
        <v>2012</v>
      </c>
      <c r="K23" s="7">
        <f>C12+F29+F46</f>
        <v>1596805</v>
      </c>
      <c r="L23" s="1"/>
    </row>
    <row r="24" spans="1:12">
      <c r="A24" s="1"/>
      <c r="B24" s="1">
        <v>2007</v>
      </c>
      <c r="C24" s="5">
        <f>D24+E24</f>
        <v>169800</v>
      </c>
      <c r="D24" s="7">
        <v>35650</v>
      </c>
      <c r="E24" s="7">
        <v>134150</v>
      </c>
      <c r="F24" s="5">
        <f>C24*5</f>
        <v>849000</v>
      </c>
      <c r="G24" s="1"/>
      <c r="H24" s="1"/>
      <c r="I24" s="1"/>
      <c r="J24" s="1">
        <v>2013</v>
      </c>
      <c r="K24" s="7">
        <f>C13+F30+F47</f>
        <v>1771006</v>
      </c>
      <c r="L24" s="1"/>
    </row>
    <row r="25" spans="1:12">
      <c r="A25" s="1"/>
      <c r="B25" s="1">
        <v>2008</v>
      </c>
      <c r="C25" s="5">
        <f>D25+E25</f>
        <v>162770</v>
      </c>
      <c r="D25" s="7">
        <v>37915</v>
      </c>
      <c r="E25" s="7">
        <v>124855</v>
      </c>
      <c r="F25" s="5">
        <f>C25*5</f>
        <v>813850</v>
      </c>
      <c r="G25" s="1"/>
      <c r="H25" s="1"/>
      <c r="I25" s="1"/>
      <c r="J25" s="1">
        <v>2014</v>
      </c>
      <c r="K25" s="7">
        <f>C14+F31+F48</f>
        <v>2050570</v>
      </c>
      <c r="L25" s="1"/>
    </row>
    <row r="26" spans="1:12">
      <c r="A26" s="1"/>
      <c r="B26" s="1">
        <v>2009</v>
      </c>
      <c r="C26" s="5">
        <f>D26+E26</f>
        <v>177215</v>
      </c>
      <c r="D26" s="7">
        <v>47590</v>
      </c>
      <c r="E26" s="7">
        <v>129625</v>
      </c>
      <c r="F26" s="5">
        <f>C26*5</f>
        <v>886075</v>
      </c>
      <c r="G26" s="1"/>
      <c r="H26" s="1"/>
      <c r="I26" s="1"/>
      <c r="J26" s="1">
        <v>2015</v>
      </c>
      <c r="K26" s="7">
        <f>C15+F32+F49</f>
        <v>1599001</v>
      </c>
      <c r="L26" s="1"/>
    </row>
    <row r="27" spans="1:12">
      <c r="A27" s="1"/>
      <c r="B27" s="1">
        <v>2010</v>
      </c>
      <c r="C27" s="5">
        <f>D27+E27</f>
        <v>183500</v>
      </c>
      <c r="D27" s="7">
        <v>51800</v>
      </c>
      <c r="E27" s="7">
        <v>131700</v>
      </c>
      <c r="F27" s="5">
        <f>C27*5</f>
        <v>917500</v>
      </c>
      <c r="G27" s="1"/>
      <c r="H27" s="1"/>
      <c r="I27" s="1"/>
      <c r="J27" s="1"/>
      <c r="K27" s="1"/>
      <c r="L27" s="1"/>
    </row>
    <row r="28" spans="1:12">
      <c r="A28" s="1"/>
      <c r="B28" s="1">
        <v>2011</v>
      </c>
      <c r="C28" s="5">
        <f>D28+E28</f>
        <v>181770</v>
      </c>
      <c r="D28" s="7">
        <v>45275</v>
      </c>
      <c r="E28" s="7">
        <v>136495</v>
      </c>
      <c r="F28" s="5">
        <f>C28*5</f>
        <v>908850</v>
      </c>
      <c r="G28" s="1"/>
      <c r="H28" s="1"/>
      <c r="I28" s="1"/>
      <c r="J28" s="1"/>
      <c r="K28" s="1"/>
      <c r="L28" s="1"/>
    </row>
    <row r="29" spans="1:12">
      <c r="A29" s="1"/>
      <c r="B29" s="1">
        <v>2012</v>
      </c>
      <c r="C29" s="5">
        <f>D29+E29</f>
        <v>195560</v>
      </c>
      <c r="D29" s="7">
        <v>55420</v>
      </c>
      <c r="E29" s="7">
        <v>140140</v>
      </c>
      <c r="F29" s="5">
        <f>C29*5</f>
        <v>977800</v>
      </c>
      <c r="G29" s="1"/>
      <c r="H29" s="1"/>
      <c r="I29" s="1"/>
      <c r="J29" s="1"/>
      <c r="K29" s="1"/>
      <c r="L29" s="1"/>
    </row>
    <row r="30" spans="1:12">
      <c r="A30" s="1"/>
      <c r="B30" s="1">
        <v>2013</v>
      </c>
      <c r="C30" s="5">
        <f>D30+E30</f>
        <v>226975</v>
      </c>
      <c r="D30" s="7">
        <v>58125</v>
      </c>
      <c r="E30" s="7">
        <v>168850</v>
      </c>
      <c r="F30" s="5">
        <f>C30*5</f>
        <v>1134875</v>
      </c>
      <c r="G30" s="1"/>
      <c r="H30" s="1"/>
      <c r="I30" s="1"/>
      <c r="J30" s="1"/>
      <c r="K30" s="1"/>
      <c r="L30" s="1"/>
    </row>
    <row r="31" spans="1:12">
      <c r="A31" s="1"/>
      <c r="B31" s="1">
        <v>2014</v>
      </c>
      <c r="C31" s="5">
        <f>D31+E31</f>
        <v>276295</v>
      </c>
      <c r="D31" s="7">
        <v>63885</v>
      </c>
      <c r="E31" s="7">
        <v>212410</v>
      </c>
      <c r="F31" s="5">
        <f>C31*5</f>
        <v>1381475</v>
      </c>
      <c r="G31" s="1"/>
      <c r="H31" s="1"/>
      <c r="I31" s="1"/>
      <c r="J31" s="1"/>
      <c r="K31" s="1"/>
      <c r="L31" s="1"/>
    </row>
    <row r="32" spans="1:12">
      <c r="A32" s="1"/>
      <c r="B32" s="1">
        <v>2015</v>
      </c>
      <c r="C32" s="5">
        <f>D32+E32</f>
        <v>211425</v>
      </c>
      <c r="D32" s="7">
        <v>46940</v>
      </c>
      <c r="E32" s="7">
        <v>164485</v>
      </c>
      <c r="F32" s="5">
        <f>C32*5</f>
        <v>1057125</v>
      </c>
      <c r="G32" s="1"/>
      <c r="H32" s="1"/>
      <c r="I32" s="1"/>
      <c r="J32" s="1"/>
      <c r="K32" s="1"/>
      <c r="L32" s="1"/>
    </row>
    <row r="33" spans="1:1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>
      <c r="A36" s="1"/>
      <c r="B36" s="2" t="s">
        <v>59</v>
      </c>
      <c r="C36" s="6" t="s">
        <v>56</v>
      </c>
      <c r="D36" s="3"/>
      <c r="E36" s="3"/>
      <c r="F36" s="1"/>
      <c r="G36" s="1"/>
      <c r="H36" s="1"/>
      <c r="I36" s="1"/>
      <c r="J36" s="1"/>
      <c r="K36" s="1"/>
      <c r="L36" s="1"/>
    </row>
    <row r="37" spans="1:12">
      <c r="A37" s="1"/>
      <c r="B37" s="4" t="s">
        <v>2</v>
      </c>
      <c r="C37" s="4" t="s">
        <v>7</v>
      </c>
      <c r="D37" s="4" t="s">
        <v>8</v>
      </c>
      <c r="E37" s="4" t="s">
        <v>9</v>
      </c>
      <c r="F37" s="13" t="s">
        <v>27</v>
      </c>
      <c r="G37" s="1"/>
      <c r="H37" s="1"/>
      <c r="I37" s="1"/>
      <c r="J37" s="1"/>
      <c r="K37" s="1"/>
      <c r="L37" s="1"/>
    </row>
    <row r="38" spans="1:12">
      <c r="A38" s="1"/>
      <c r="B38" s="1">
        <v>2004</v>
      </c>
      <c r="C38" s="5">
        <f>D38+E38</f>
        <v>59530</v>
      </c>
      <c r="D38" s="7">
        <v>6720</v>
      </c>
      <c r="E38" s="7">
        <v>52810</v>
      </c>
      <c r="F38" s="5">
        <f>C38*5</f>
        <v>297650</v>
      </c>
      <c r="G38" s="1"/>
      <c r="H38" s="1"/>
      <c r="I38" s="1"/>
      <c r="J38" s="1"/>
      <c r="K38" s="1"/>
      <c r="L38" s="1"/>
    </row>
    <row r="39" spans="1:12">
      <c r="A39" s="1"/>
      <c r="B39" s="1">
        <v>2005</v>
      </c>
      <c r="C39" s="5">
        <f>D39+E39</f>
        <v>66275</v>
      </c>
      <c r="D39" s="7">
        <v>6665</v>
      </c>
      <c r="E39" s="7">
        <v>59610</v>
      </c>
      <c r="F39" s="5">
        <f>C39*5</f>
        <v>331375</v>
      </c>
      <c r="G39" s="1"/>
      <c r="H39" s="1"/>
      <c r="I39" s="1"/>
      <c r="J39" s="1"/>
      <c r="K39" s="1"/>
      <c r="L39" s="1"/>
    </row>
    <row r="40" spans="1:12">
      <c r="A40" s="1"/>
      <c r="B40" s="1">
        <v>2006</v>
      </c>
      <c r="C40" s="5">
        <f>D40+E40</f>
        <v>69250</v>
      </c>
      <c r="D40" s="7">
        <v>7630</v>
      </c>
      <c r="E40" s="7">
        <v>61620</v>
      </c>
      <c r="F40" s="5">
        <f>C40*5</f>
        <v>346250</v>
      </c>
      <c r="G40" s="1"/>
      <c r="H40" s="1"/>
      <c r="I40" s="1"/>
      <c r="J40" s="1"/>
      <c r="K40" s="1"/>
      <c r="L40" s="1"/>
    </row>
    <row r="41" spans="1:12">
      <c r="A41" s="1"/>
      <c r="B41" s="1">
        <v>2007</v>
      </c>
      <c r="C41" s="5">
        <f>D41+E41</f>
        <v>69075</v>
      </c>
      <c r="D41" s="7">
        <v>7615</v>
      </c>
      <c r="E41" s="7">
        <v>61460</v>
      </c>
      <c r="F41" s="5">
        <f>C41*5</f>
        <v>345375</v>
      </c>
      <c r="G41" s="1"/>
      <c r="H41" s="1"/>
      <c r="I41" s="1"/>
      <c r="J41" s="1"/>
      <c r="K41" s="1"/>
      <c r="L41" s="1"/>
    </row>
    <row r="42" spans="1:12">
      <c r="A42" s="1"/>
      <c r="B42" s="1">
        <v>2008</v>
      </c>
      <c r="C42" s="5">
        <f>D42+E42</f>
        <v>70825</v>
      </c>
      <c r="D42" s="7">
        <v>7505</v>
      </c>
      <c r="E42" s="7">
        <v>63320</v>
      </c>
      <c r="F42" s="5">
        <f>C42*5</f>
        <v>354125</v>
      </c>
      <c r="G42" s="1"/>
      <c r="H42" s="1"/>
      <c r="I42" s="1"/>
      <c r="J42" s="1"/>
      <c r="K42" s="1"/>
      <c r="L42" s="1"/>
    </row>
    <row r="43" spans="1:12">
      <c r="A43" s="1"/>
      <c r="B43" s="1">
        <v>2009</v>
      </c>
      <c r="C43" s="5">
        <f>D43+E43</f>
        <v>75005</v>
      </c>
      <c r="D43" s="7">
        <v>7220</v>
      </c>
      <c r="E43" s="7">
        <v>67785</v>
      </c>
      <c r="F43" s="5">
        <f>C43*5</f>
        <v>375025</v>
      </c>
      <c r="G43" s="1"/>
      <c r="H43" s="1"/>
      <c r="I43" s="1"/>
      <c r="J43" s="1"/>
      <c r="K43" s="1"/>
      <c r="L43" s="1"/>
    </row>
    <row r="44" spans="1:12">
      <c r="A44" s="1"/>
      <c r="B44" s="1">
        <v>2010</v>
      </c>
      <c r="C44" s="5">
        <f>D44+E44</f>
        <v>81015</v>
      </c>
      <c r="D44" s="7">
        <v>6330</v>
      </c>
      <c r="E44" s="7">
        <v>74685</v>
      </c>
      <c r="F44" s="5">
        <f>C44*5</f>
        <v>405075</v>
      </c>
      <c r="G44" s="1"/>
      <c r="H44" s="1"/>
      <c r="I44" s="1"/>
      <c r="J44" s="1"/>
      <c r="K44" s="1"/>
      <c r="L44" s="1"/>
    </row>
    <row r="45" spans="1:12">
      <c r="A45" s="1"/>
      <c r="B45" s="1">
        <v>2011</v>
      </c>
      <c r="C45" s="5">
        <f>D45+E45</f>
        <v>100120</v>
      </c>
      <c r="D45" s="7">
        <v>7315</v>
      </c>
      <c r="E45" s="7">
        <v>92805</v>
      </c>
      <c r="F45" s="5">
        <f>C45*5</f>
        <v>500600</v>
      </c>
      <c r="G45" s="1"/>
      <c r="H45" s="1"/>
      <c r="I45" s="1"/>
      <c r="J45" s="1"/>
      <c r="K45" s="1"/>
      <c r="L45" s="1"/>
    </row>
    <row r="46" spans="1:12">
      <c r="A46" s="1"/>
      <c r="B46" s="1">
        <v>2012</v>
      </c>
      <c r="C46" s="5">
        <f>D46+E46</f>
        <v>105060</v>
      </c>
      <c r="D46" s="7">
        <v>7635</v>
      </c>
      <c r="E46" s="7">
        <v>97425</v>
      </c>
      <c r="F46" s="5">
        <f>C46*5</f>
        <v>525300</v>
      </c>
      <c r="G46" s="1"/>
      <c r="H46" s="1"/>
      <c r="I46" s="1"/>
      <c r="J46" s="1"/>
      <c r="K46" s="1"/>
      <c r="L46" s="1"/>
    </row>
    <row r="47" spans="1:12">
      <c r="A47" s="1"/>
      <c r="B47" s="1">
        <v>2013</v>
      </c>
      <c r="C47" s="5">
        <f>D47+E47</f>
        <v>109555</v>
      </c>
      <c r="D47" s="7">
        <v>7840</v>
      </c>
      <c r="E47" s="7">
        <v>101715</v>
      </c>
      <c r="F47" s="5">
        <f>C47*5</f>
        <v>547775</v>
      </c>
      <c r="G47" s="1"/>
      <c r="H47" s="1"/>
      <c r="I47" s="1"/>
      <c r="J47" s="1"/>
      <c r="K47" s="1"/>
      <c r="L47" s="1"/>
    </row>
    <row r="48" spans="1:12">
      <c r="A48" s="1"/>
      <c r="B48" s="1">
        <v>2014</v>
      </c>
      <c r="C48" s="5">
        <f>D48+E48</f>
        <v>116060</v>
      </c>
      <c r="D48" s="7">
        <v>8640</v>
      </c>
      <c r="E48" s="7">
        <v>107420</v>
      </c>
      <c r="F48" s="5">
        <f>C48*5</f>
        <v>580300</v>
      </c>
      <c r="G48" s="1"/>
      <c r="H48" s="1"/>
      <c r="I48" s="1"/>
      <c r="J48" s="1"/>
      <c r="K48" s="1"/>
      <c r="L48" s="1"/>
    </row>
    <row r="49" spans="1:12">
      <c r="A49" s="1"/>
      <c r="B49" s="1">
        <v>2015</v>
      </c>
      <c r="C49" s="5">
        <f>D49+E49</f>
        <v>95385</v>
      </c>
      <c r="D49" s="7">
        <v>7325</v>
      </c>
      <c r="E49" s="7">
        <v>88060</v>
      </c>
      <c r="F49" s="5">
        <f>C49*5</f>
        <v>476925</v>
      </c>
      <c r="G49" s="1"/>
      <c r="H49" s="1"/>
      <c r="I49" s="1"/>
      <c r="J49" s="1"/>
      <c r="K49" s="1"/>
      <c r="L49" s="1"/>
    </row>
    <row r="50" spans="1:1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422A4-43CC-8443-B98B-0549C6B7499C}">
  <dimension ref="A1:P26"/>
  <sheetViews>
    <sheetView tabSelected="1" workbookViewId="0">
      <selection activeCell="M28" sqref="M28"/>
    </sheetView>
  </sheetViews>
  <sheetFormatPr baseColWidth="10" defaultRowHeight="16"/>
  <sheetData>
    <row r="1" spans="1:16" ht="23">
      <c r="A1" s="10" t="s">
        <v>60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16">
      <c r="A2" s="1"/>
      <c r="B2" s="2" t="s">
        <v>61</v>
      </c>
      <c r="C2" s="6" t="s">
        <v>62</v>
      </c>
      <c r="D2" s="1"/>
      <c r="E2" s="1"/>
      <c r="F2" s="1"/>
      <c r="G2" s="3"/>
      <c r="H2" s="1"/>
      <c r="I2" s="1"/>
      <c r="J2" s="1"/>
      <c r="K2" s="1"/>
      <c r="L2" s="1"/>
      <c r="M2" s="1"/>
      <c r="N2" s="1"/>
      <c r="O2" s="1"/>
      <c r="P2" s="1"/>
    </row>
    <row r="3" spans="1:16">
      <c r="A3" s="1"/>
      <c r="B3" s="4" t="s">
        <v>2</v>
      </c>
      <c r="C3" s="4" t="s">
        <v>7</v>
      </c>
      <c r="D3" s="4" t="s">
        <v>8</v>
      </c>
      <c r="E3" s="4" t="s">
        <v>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>
      <c r="A4" s="1"/>
      <c r="B4" s="1">
        <v>2015</v>
      </c>
      <c r="C4" s="5">
        <f>D4+E4</f>
        <v>1147</v>
      </c>
      <c r="D4" s="7">
        <v>346</v>
      </c>
      <c r="E4" s="7">
        <v>801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>
      <c r="A5" s="1"/>
      <c r="B5" s="1">
        <v>2016</v>
      </c>
      <c r="C5" s="5">
        <f>D5+E5</f>
        <v>3613</v>
      </c>
      <c r="D5" s="7">
        <v>1207</v>
      </c>
      <c r="E5" s="7">
        <v>2406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>
      <c r="A6" s="1"/>
      <c r="B6" s="1">
        <v>2017</v>
      </c>
      <c r="C6" s="5">
        <f>D6+E6</f>
        <v>2649</v>
      </c>
      <c r="D6" s="7">
        <v>810</v>
      </c>
      <c r="E6" s="7">
        <v>1839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>
      <c r="A7" s="1"/>
      <c r="B7" s="1">
        <v>2018</v>
      </c>
      <c r="C7" s="5">
        <f>D7+E7</f>
        <v>1773</v>
      </c>
      <c r="D7" s="7">
        <v>500</v>
      </c>
      <c r="E7" s="7">
        <v>1273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>
      <c r="A8" s="1"/>
      <c r="B8" s="1"/>
      <c r="C8" s="14"/>
      <c r="D8" s="7"/>
      <c r="E8" s="7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>
      <c r="A9" s="1"/>
      <c r="B9" s="1"/>
      <c r="C9" s="14"/>
      <c r="D9" s="7"/>
      <c r="E9" s="7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>
      <c r="A10" s="1"/>
      <c r="B10" s="1"/>
      <c r="C10" s="14"/>
      <c r="D10" s="7"/>
      <c r="E10" s="7"/>
      <c r="F10" s="1"/>
      <c r="G10" s="1"/>
      <c r="H10" s="1"/>
      <c r="I10" s="1"/>
      <c r="J10" s="12" t="s">
        <v>57</v>
      </c>
      <c r="K10" s="12"/>
      <c r="L10" s="1"/>
      <c r="M10" s="12" t="s">
        <v>63</v>
      </c>
      <c r="N10" s="12"/>
      <c r="O10" s="12"/>
      <c r="P10" s="1"/>
    </row>
    <row r="11" spans="1:16">
      <c r="A11" s="1"/>
      <c r="B11" s="2" t="s">
        <v>64</v>
      </c>
      <c r="C11" s="6" t="s">
        <v>62</v>
      </c>
      <c r="D11" s="1"/>
      <c r="E11" s="1"/>
      <c r="F11" s="1"/>
      <c r="G11" s="3"/>
      <c r="H11" s="1"/>
      <c r="I11" s="1"/>
      <c r="J11" s="12" t="s">
        <v>2</v>
      </c>
      <c r="K11" s="12"/>
      <c r="L11" s="1"/>
      <c r="M11" s="12" t="s">
        <v>65</v>
      </c>
      <c r="N11" s="12"/>
      <c r="O11" s="15">
        <v>0.17</v>
      </c>
      <c r="P11" s="1"/>
    </row>
    <row r="12" spans="1:16">
      <c r="A12" s="1"/>
      <c r="B12" s="4" t="s">
        <v>2</v>
      </c>
      <c r="C12" s="4" t="s">
        <v>7</v>
      </c>
      <c r="D12" s="4" t="s">
        <v>8</v>
      </c>
      <c r="E12" s="4" t="s">
        <v>9</v>
      </c>
      <c r="F12" s="13" t="s">
        <v>27</v>
      </c>
      <c r="G12" s="1"/>
      <c r="H12" s="1"/>
      <c r="I12" s="1"/>
      <c r="J12" s="1">
        <v>2015</v>
      </c>
      <c r="K12" s="7">
        <f>C4+F13+F22</f>
        <v>105197</v>
      </c>
      <c r="L12" s="1"/>
      <c r="M12" s="7">
        <f>K12/O11</f>
        <v>618805.88235294109</v>
      </c>
      <c r="N12" s="1"/>
      <c r="O12" s="1"/>
      <c r="P12" s="1"/>
    </row>
    <row r="13" spans="1:16">
      <c r="A13" s="1"/>
      <c r="B13" s="1">
        <v>2015</v>
      </c>
      <c r="C13" s="5">
        <f>D13+E13</f>
        <v>18170</v>
      </c>
      <c r="D13" s="1">
        <v>8390</v>
      </c>
      <c r="E13" s="1">
        <v>9780</v>
      </c>
      <c r="F13" s="5">
        <f>C13*5</f>
        <v>90850</v>
      </c>
      <c r="G13" s="1"/>
      <c r="H13" s="1"/>
      <c r="I13" s="1"/>
      <c r="J13" s="1">
        <v>2016</v>
      </c>
      <c r="K13" s="7">
        <f>C5+F14+F23</f>
        <v>438538</v>
      </c>
      <c r="L13" s="1"/>
      <c r="M13" s="7">
        <f>K13/O11</f>
        <v>2579635.2941176468</v>
      </c>
      <c r="N13" s="1"/>
      <c r="O13" s="1"/>
      <c r="P13" s="1"/>
    </row>
    <row r="14" spans="1:16">
      <c r="A14" s="1"/>
      <c r="B14" s="1">
        <v>2016</v>
      </c>
      <c r="C14" s="5">
        <f>D14+E14</f>
        <v>77400</v>
      </c>
      <c r="D14" s="1">
        <v>30015</v>
      </c>
      <c r="E14" s="16">
        <v>47385</v>
      </c>
      <c r="F14" s="5">
        <f>C14*5</f>
        <v>387000</v>
      </c>
      <c r="G14" s="1"/>
      <c r="H14" s="1"/>
      <c r="I14" s="1"/>
      <c r="J14" s="1">
        <v>2017</v>
      </c>
      <c r="K14" s="7">
        <f>C6+F15+F24</f>
        <v>384249</v>
      </c>
      <c r="L14" s="1"/>
      <c r="M14" s="7">
        <f>K14/O11</f>
        <v>2260288.2352941176</v>
      </c>
      <c r="N14" s="1"/>
      <c r="O14" s="1"/>
      <c r="P14" s="1"/>
    </row>
    <row r="15" spans="1:16">
      <c r="A15" s="1"/>
      <c r="B15" s="1">
        <v>2017</v>
      </c>
      <c r="C15" s="5">
        <f>D15+E15</f>
        <v>66235</v>
      </c>
      <c r="D15" s="1">
        <v>25205</v>
      </c>
      <c r="E15" s="1">
        <v>41030</v>
      </c>
      <c r="F15" s="5">
        <f>C15*5</f>
        <v>331175</v>
      </c>
      <c r="G15" s="1"/>
      <c r="H15" s="1"/>
      <c r="I15" s="1"/>
      <c r="J15" s="1">
        <v>2018</v>
      </c>
      <c r="K15" s="7">
        <f>C7+F16+F25</f>
        <v>314573</v>
      </c>
      <c r="L15" s="1"/>
      <c r="M15" s="7">
        <f>K15/O11</f>
        <v>1850429.4117647058</v>
      </c>
      <c r="N15" s="1"/>
      <c r="O15" s="1"/>
      <c r="P15" s="1"/>
    </row>
    <row r="16" spans="1:16">
      <c r="A16" s="1"/>
      <c r="B16" s="1">
        <v>2018</v>
      </c>
      <c r="C16" s="5">
        <f>D16+E16</f>
        <v>54935</v>
      </c>
      <c r="D16" s="1">
        <v>20670</v>
      </c>
      <c r="E16" s="1">
        <v>34265</v>
      </c>
      <c r="F16" s="5">
        <f>C16*5</f>
        <v>274675</v>
      </c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>
      <c r="A17" s="1"/>
      <c r="B17" s="1"/>
      <c r="C17" s="14"/>
      <c r="D17" s="1"/>
      <c r="E17" s="1"/>
      <c r="F17" s="14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>
      <c r="A18" s="1"/>
      <c r="B18" s="1"/>
      <c r="C18" s="14"/>
      <c r="D18" s="7"/>
      <c r="E18" s="7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>
      <c r="A19" s="1"/>
      <c r="B19" s="1"/>
      <c r="C19" s="14"/>
      <c r="D19" s="7"/>
      <c r="E19" s="7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>
      <c r="A20" s="1"/>
      <c r="B20" s="2" t="s">
        <v>66</v>
      </c>
      <c r="C20" s="6" t="s">
        <v>62</v>
      </c>
      <c r="D20" s="3"/>
      <c r="E20" s="3"/>
      <c r="F20" s="3"/>
      <c r="G20" s="3"/>
      <c r="H20" s="1"/>
      <c r="I20" s="1"/>
      <c r="J20" s="1"/>
      <c r="K20" s="1"/>
      <c r="L20" s="1"/>
      <c r="M20" s="1"/>
      <c r="N20" s="1"/>
      <c r="O20" s="1"/>
      <c r="P20" s="1"/>
    </row>
    <row r="21" spans="1:16">
      <c r="A21" s="1"/>
      <c r="B21" s="13" t="s">
        <v>2</v>
      </c>
      <c r="C21" s="13" t="s">
        <v>7</v>
      </c>
      <c r="D21" s="13" t="s">
        <v>8</v>
      </c>
      <c r="E21" s="13" t="s">
        <v>9</v>
      </c>
      <c r="F21" s="13" t="s">
        <v>27</v>
      </c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>
      <c r="A22" s="1"/>
      <c r="B22" s="1">
        <v>2015</v>
      </c>
      <c r="C22" s="5">
        <f>D22+E22</f>
        <v>2640</v>
      </c>
      <c r="D22" s="7">
        <v>900</v>
      </c>
      <c r="E22" s="7">
        <v>1740</v>
      </c>
      <c r="F22" s="5">
        <f>C22*5</f>
        <v>13200</v>
      </c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>
      <c r="A23" s="1"/>
      <c r="B23" s="1">
        <v>2016</v>
      </c>
      <c r="C23" s="5">
        <f>D23+E23</f>
        <v>9585</v>
      </c>
      <c r="D23" s="7">
        <v>3555</v>
      </c>
      <c r="E23" s="7">
        <v>6030</v>
      </c>
      <c r="F23" s="5">
        <f>C23*5</f>
        <v>47925</v>
      </c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>
      <c r="A24" s="1"/>
      <c r="B24" s="1">
        <v>2017</v>
      </c>
      <c r="C24" s="5">
        <f>D24+E24</f>
        <v>10085</v>
      </c>
      <c r="D24" s="7">
        <v>3560</v>
      </c>
      <c r="E24" s="7">
        <v>6525</v>
      </c>
      <c r="F24" s="5">
        <f>C24*5</f>
        <v>50425</v>
      </c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>
      <c r="A25" s="1"/>
      <c r="B25" s="1">
        <v>2018</v>
      </c>
      <c r="C25" s="5">
        <f>D25+E25</f>
        <v>7625</v>
      </c>
      <c r="D25" s="7">
        <v>3005</v>
      </c>
      <c r="E25" s="7">
        <v>4620</v>
      </c>
      <c r="F25" s="5">
        <f>C25*5</f>
        <v>38125</v>
      </c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2023-07-05T19:58:31Z</dcterms:created>
  <dcterms:modified xsi:type="dcterms:W3CDTF">2023-07-05T20:13:27Z</dcterms:modified>
</cp:coreProperties>
</file>