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710" yWindow="-285" windowWidth="26280" windowHeight="16440"/>
  </bookViews>
  <sheets>
    <sheet name="Sheet1" sheetId="1" r:id="rId1"/>
  </sheets>
  <definedNames>
    <definedName name="_xlnm.Print_Area" localSheetId="0">Sheet1!#REF!</definedName>
  </definedNames>
  <calcPr calcId="145621" iterateDelta="1E-4"/>
</workbook>
</file>

<file path=xl/calcChain.xml><?xml version="1.0" encoding="utf-8"?>
<calcChain xmlns="http://schemas.openxmlformats.org/spreadsheetml/2006/main">
  <c r="B25" i="1" l="1"/>
  <c r="B24" i="1" s="1"/>
  <c r="B23" i="1" s="1"/>
  <c r="B22" i="1" s="1"/>
  <c r="B21" i="1" s="1"/>
  <c r="B20" i="1" s="1"/>
  <c r="B19" i="1" s="1"/>
  <c r="B18" i="1" s="1"/>
  <c r="B26" i="1"/>
  <c r="B28" i="1"/>
  <c r="B29" i="1"/>
  <c r="F32" i="1"/>
  <c r="B3" i="1"/>
  <c r="B32" i="1" l="1"/>
  <c r="D32" i="1"/>
  <c r="C32" i="1"/>
  <c r="L10" i="1" l="1"/>
  <c r="C14" i="1"/>
  <c r="F14" i="1"/>
  <c r="B13" i="1"/>
  <c r="O13" i="1"/>
  <c r="O14" i="1" s="1"/>
  <c r="J11" i="1"/>
  <c r="G11" i="1"/>
  <c r="O11" i="1"/>
  <c r="F13" i="1"/>
  <c r="D11" i="1"/>
  <c r="G13" i="1"/>
  <c r="I13" i="1"/>
  <c r="C13" i="1"/>
  <c r="N11" i="1"/>
  <c r="L11" i="1"/>
  <c r="L13" i="1"/>
  <c r="L14" i="1" s="1"/>
  <c r="K11" i="1"/>
  <c r="H13" i="1"/>
  <c r="P11" i="1"/>
  <c r="E13" i="1"/>
  <c r="D13" i="1"/>
  <c r="M11" i="1"/>
  <c r="B5" i="1"/>
  <c r="B6" i="1" s="1"/>
  <c r="D14" i="1"/>
  <c r="O10" i="1"/>
  <c r="G14" i="1"/>
  <c r="C10" i="1"/>
  <c r="F10" i="1"/>
  <c r="B14" i="1"/>
  <c r="B4" i="1"/>
  <c r="E11" i="1" l="1"/>
  <c r="E14" i="1"/>
  <c r="P13" i="1"/>
  <c r="P14" i="1" s="1"/>
  <c r="P9" i="1"/>
  <c r="H11" i="1"/>
  <c r="H14" i="1"/>
  <c r="K13" i="1"/>
  <c r="K14" i="1" s="1"/>
  <c r="K10" i="1"/>
  <c r="L9" i="1"/>
  <c r="L8" i="1"/>
  <c r="L7" i="1" s="1"/>
  <c r="F9" i="1"/>
  <c r="F7" i="1" s="1"/>
  <c r="F11" i="1"/>
  <c r="I11" i="1"/>
  <c r="I14" i="1"/>
  <c r="C11" i="1"/>
  <c r="C9" i="1"/>
  <c r="D9" i="1"/>
  <c r="D10" i="1"/>
  <c r="O8" i="1"/>
  <c r="O6" i="1" s="1"/>
  <c r="O9" i="1"/>
  <c r="G10" i="1"/>
  <c r="G9" i="1"/>
  <c r="B7" i="1"/>
  <c r="B8" i="1" s="1"/>
  <c r="B10" i="1" s="1"/>
  <c r="B11" i="1" s="1"/>
  <c r="M13" i="1"/>
  <c r="M14" i="1" s="1"/>
  <c r="M9" i="1"/>
  <c r="N13" i="1"/>
  <c r="N14" i="1" s="1"/>
  <c r="N10" i="1"/>
  <c r="J13" i="1"/>
  <c r="J14" i="1" s="1"/>
  <c r="J9" i="1"/>
  <c r="J10" i="1" l="1"/>
  <c r="J8" i="1"/>
  <c r="J6" i="1" s="1"/>
  <c r="N8" i="1"/>
  <c r="N6" i="1" s="1"/>
  <c r="N9" i="1"/>
  <c r="F5" i="1"/>
  <c r="F8" i="1"/>
  <c r="D8" i="1"/>
  <c r="D7" i="1"/>
  <c r="D6" i="1" s="1"/>
  <c r="E9" i="1"/>
  <c r="E8" i="1" s="1"/>
  <c r="E10" i="1"/>
  <c r="C7" i="1"/>
  <c r="C5" i="1" s="1"/>
  <c r="C8" i="1"/>
  <c r="K8" i="1"/>
  <c r="K6" i="1" s="1"/>
  <c r="K9" i="1"/>
  <c r="I10" i="1"/>
  <c r="I9" i="1"/>
  <c r="I8" i="1" s="1"/>
  <c r="H9" i="1"/>
  <c r="H10" i="1"/>
  <c r="P7" i="1"/>
  <c r="P10" i="1"/>
  <c r="O7" i="1"/>
  <c r="O5" i="1"/>
  <c r="L6" i="1"/>
  <c r="L5" i="1"/>
  <c r="M8" i="1"/>
  <c r="M6" i="1" s="1"/>
  <c r="M10" i="1"/>
  <c r="B9" i="1"/>
  <c r="G8" i="1"/>
  <c r="G7" i="1"/>
  <c r="G5" i="1" s="1"/>
  <c r="L4" i="1" l="1"/>
  <c r="L3" i="1"/>
  <c r="O4" i="1"/>
  <c r="O3" i="1"/>
  <c r="F6" i="1"/>
  <c r="F3" i="1"/>
  <c r="F4" i="1" s="1"/>
  <c r="N7" i="1"/>
  <c r="N4" i="1"/>
  <c r="D5" i="1"/>
  <c r="D4" i="1"/>
  <c r="D3" i="1" s="1"/>
  <c r="K5" i="1"/>
  <c r="K7" i="1"/>
  <c r="P6" i="1"/>
  <c r="P4" i="1" s="1"/>
  <c r="P8" i="1"/>
  <c r="J4" i="1"/>
  <c r="J7" i="1"/>
  <c r="I7" i="1"/>
  <c r="I6" i="1"/>
  <c r="G4" i="1"/>
  <c r="G3" i="1" s="1"/>
  <c r="G6" i="1"/>
  <c r="C6" i="1"/>
  <c r="C4" i="1"/>
  <c r="C3" i="1" s="1"/>
  <c r="M4" i="1"/>
  <c r="M7" i="1"/>
  <c r="H8" i="1"/>
  <c r="H7" i="1"/>
  <c r="H6" i="1" s="1"/>
  <c r="E6" i="1"/>
  <c r="E7" i="1"/>
  <c r="N5" i="1" l="1"/>
  <c r="N3" i="1"/>
  <c r="M5" i="1"/>
  <c r="M3" i="1"/>
  <c r="J3" i="1"/>
  <c r="J5" i="1"/>
  <c r="I4" i="1"/>
  <c r="I3" i="1" s="1"/>
  <c r="I5" i="1"/>
  <c r="H5" i="1"/>
  <c r="H4" i="1"/>
  <c r="H3" i="1" s="1"/>
  <c r="P3" i="1"/>
  <c r="P5" i="1"/>
  <c r="E4" i="1"/>
  <c r="E3" i="1" s="1"/>
  <c r="E5" i="1"/>
  <c r="K3" i="1"/>
  <c r="K4" i="1"/>
</calcChain>
</file>

<file path=xl/sharedStrings.xml><?xml version="1.0" encoding="utf-8"?>
<sst xmlns="http://schemas.openxmlformats.org/spreadsheetml/2006/main" count="62" uniqueCount="32">
  <si>
    <t>C</t>
  </si>
  <si>
    <t>D</t>
  </si>
  <si>
    <t>E</t>
  </si>
  <si>
    <t>F#</t>
  </si>
  <si>
    <t>G</t>
  </si>
  <si>
    <t>A</t>
  </si>
  <si>
    <t>B</t>
  </si>
  <si>
    <t>C#</t>
  </si>
  <si>
    <t>Db</t>
  </si>
  <si>
    <t>Eb</t>
  </si>
  <si>
    <t>F</t>
  </si>
  <si>
    <t>Gb</t>
  </si>
  <si>
    <t>Ab</t>
  </si>
  <si>
    <t>Bb</t>
  </si>
  <si>
    <t>Cb</t>
  </si>
  <si>
    <t>A#/Bb</t>
  </si>
  <si>
    <t>C#/Db</t>
  </si>
  <si>
    <t>D#/Eb</t>
  </si>
  <si>
    <t>E/Fb</t>
  </si>
  <si>
    <t>E#/F</t>
  </si>
  <si>
    <t>F#/Gb</t>
  </si>
  <si>
    <t>G#/Ab</t>
  </si>
  <si>
    <t>B/Cb</t>
  </si>
  <si>
    <t>Note</t>
  </si>
  <si>
    <t>Just Intonation Major Scales by Key</t>
  </si>
  <si>
    <t>A#/Eb</t>
  </si>
  <si>
    <t>Equal Intonation Major Scale Frequencies (Hz) by Key</t>
  </si>
  <si>
    <t>A4</t>
  </si>
  <si>
    <t>major tone</t>
    <phoneticPr fontId="3" type="noConversion"/>
  </si>
  <si>
    <t>minor tone</t>
    <phoneticPr fontId="3" type="noConversion"/>
  </si>
  <si>
    <t>semitone</t>
    <phoneticPr fontId="3" type="noConversion"/>
  </si>
  <si>
    <t>half step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</si>
</sst>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Border="1"/>
    <xf numFmtId="2" fontId="0" fillId="0" borderId="0" xfId="0" applyNumberFormat="1" applyFont="1" applyBorder="1" applyAlignment="1">
      <alignment horizontal="left" vertical="center" indent="1"/>
    </xf>
    <xf numFmtId="0" fontId="1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77" fontId="0" fillId="0" borderId="4" xfId="0" applyNumberFormat="1" applyFont="1" applyBorder="1" applyAlignment="1">
      <alignment horizontal="center" vertical="center"/>
    </xf>
    <xf numFmtId="177" fontId="0" fillId="0" borderId="5" xfId="0" applyNumberFormat="1" applyFont="1" applyBorder="1" applyAlignment="1">
      <alignment horizontal="center" vertical="center"/>
    </xf>
    <xf numFmtId="177" fontId="0" fillId="0" borderId="6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tabSelected="1" zoomScale="70" zoomScaleNormal="70" workbookViewId="0">
      <selection activeCell="H36" sqref="H36"/>
    </sheetView>
  </sheetViews>
  <sheetFormatPr defaultColWidth="8.875" defaultRowHeight="16.5" x14ac:dyDescent="0.3"/>
  <cols>
    <col min="2" max="2" width="11" bestFit="1" customWidth="1"/>
    <col min="3" max="3" width="11.125" bestFit="1" customWidth="1"/>
    <col min="4" max="4" width="9.25" bestFit="1" customWidth="1"/>
    <col min="18" max="18" width="10.875" customWidth="1"/>
  </cols>
  <sheetData>
    <row r="1" spans="1:16" x14ac:dyDescent="0.3">
      <c r="A1" s="6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15" t="s">
        <v>23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</row>
    <row r="3" spans="1:16" x14ac:dyDescent="0.3">
      <c r="A3" s="16" t="s">
        <v>0</v>
      </c>
      <c r="B3" s="11">
        <f>B12*3/5</f>
        <v>264</v>
      </c>
      <c r="C3" s="11">
        <f>C4/D32</f>
        <v>257.81249999999994</v>
      </c>
      <c r="D3" s="11">
        <f>D4/D32</f>
        <v>257.8125</v>
      </c>
      <c r="E3" s="11">
        <f>E4/D32</f>
        <v>264</v>
      </c>
      <c r="F3" s="11">
        <f>F5/B32</f>
        <v>260.74074074074065</v>
      </c>
      <c r="G3" s="11">
        <f>G4/D32</f>
        <v>257.8125</v>
      </c>
      <c r="H3" s="11">
        <f>H4/D32</f>
        <v>264</v>
      </c>
      <c r="I3" s="12">
        <f>I4/D32</f>
        <v>264</v>
      </c>
      <c r="J3" s="11">
        <f>J4/D32</f>
        <v>257.8125</v>
      </c>
      <c r="K3" s="11">
        <f>K5/B32</f>
        <v>257.8125</v>
      </c>
      <c r="L3" s="11">
        <f>L5/C32</f>
        <v>263.99999999999994</v>
      </c>
      <c r="M3" s="11">
        <f>M4/B32*D32</f>
        <v>260.74074074074076</v>
      </c>
      <c r="N3" s="11">
        <f>N4/D32</f>
        <v>257.8125</v>
      </c>
      <c r="O3" s="11">
        <f>O5/C32</f>
        <v>263.99999999999994</v>
      </c>
      <c r="P3" s="11">
        <f>P4/B32*D32</f>
        <v>264</v>
      </c>
    </row>
    <row r="4" spans="1:16" x14ac:dyDescent="0.3">
      <c r="A4" s="16" t="s">
        <v>16</v>
      </c>
      <c r="B4" s="13">
        <f>B3*D32</f>
        <v>281.60000000000002</v>
      </c>
      <c r="C4" s="13">
        <f>C5/D32</f>
        <v>274.99999999999994</v>
      </c>
      <c r="D4" s="13">
        <f>D6/B32</f>
        <v>275</v>
      </c>
      <c r="E4" s="13">
        <f>E6/C32</f>
        <v>281.60000000000002</v>
      </c>
      <c r="F4" s="13">
        <f>F3*D32</f>
        <v>278.12345679012333</v>
      </c>
      <c r="G4" s="13">
        <f>G5/D32</f>
        <v>275</v>
      </c>
      <c r="H4" s="13">
        <f>H6/C32</f>
        <v>281.59999999999997</v>
      </c>
      <c r="I4" s="13">
        <f>I6/B32</f>
        <v>281.60000000000002</v>
      </c>
      <c r="J4" s="13">
        <f>J6/B32</f>
        <v>275</v>
      </c>
      <c r="K4" s="13">
        <f>K5/D32</f>
        <v>271.91162109375</v>
      </c>
      <c r="L4" s="13">
        <f>L5/D32</f>
        <v>275</v>
      </c>
      <c r="M4" s="13">
        <f>M6/C32</f>
        <v>275</v>
      </c>
      <c r="N4" s="13">
        <f>N6/B32</f>
        <v>275</v>
      </c>
      <c r="O4" s="13">
        <f>O5/D32</f>
        <v>275</v>
      </c>
      <c r="P4" s="13">
        <f>P6/C32</f>
        <v>278.4375</v>
      </c>
    </row>
    <row r="5" spans="1:16" x14ac:dyDescent="0.3">
      <c r="A5" s="16" t="s">
        <v>1</v>
      </c>
      <c r="B5" s="13">
        <f>B3*B32</f>
        <v>297</v>
      </c>
      <c r="C5" s="13">
        <f>C7/B32</f>
        <v>293.33333333333326</v>
      </c>
      <c r="D5" s="13">
        <f>D6/D32</f>
        <v>290.0390625</v>
      </c>
      <c r="E5" s="13">
        <f>E6/D32</f>
        <v>293.33333333333337</v>
      </c>
      <c r="F5" s="13">
        <f>F7/C32</f>
        <v>293.33333333333326</v>
      </c>
      <c r="G5" s="13">
        <f>G7/B32</f>
        <v>293.33333333333331</v>
      </c>
      <c r="H5" s="13">
        <f>H6/D32</f>
        <v>293.33333333333331</v>
      </c>
      <c r="I5" s="13">
        <f>I6/D32</f>
        <v>297</v>
      </c>
      <c r="J5" s="13">
        <f>J4*D32</f>
        <v>293.33333333333331</v>
      </c>
      <c r="K5" s="13">
        <f>K6/D32</f>
        <v>290.0390625</v>
      </c>
      <c r="L5" s="13">
        <f>L7/B32</f>
        <v>293.33333333333331</v>
      </c>
      <c r="M5" s="13">
        <f>M4*D32</f>
        <v>293.33333333333331</v>
      </c>
      <c r="N5" s="13">
        <f>N4*D32</f>
        <v>293.33333333333331</v>
      </c>
      <c r="O5" s="13">
        <f>O6/D32</f>
        <v>293.33333333333331</v>
      </c>
      <c r="P5" s="13">
        <f>P4*D32</f>
        <v>297</v>
      </c>
    </row>
    <row r="6" spans="1:16" x14ac:dyDescent="0.3">
      <c r="A6" s="16" t="s">
        <v>17</v>
      </c>
      <c r="B6" s="14">
        <f>B5*D32</f>
        <v>316.8</v>
      </c>
      <c r="C6" s="14">
        <f>C5*D32</f>
        <v>312.8888888888888</v>
      </c>
      <c r="D6" s="14">
        <f>D7/D32</f>
        <v>309.375</v>
      </c>
      <c r="E6" s="14">
        <f>E8/B32</f>
        <v>312.88888888888891</v>
      </c>
      <c r="F6" s="14">
        <f>F5*D32</f>
        <v>312.8888888888888</v>
      </c>
      <c r="G6" s="14">
        <f>G5*D32</f>
        <v>312.88888888888886</v>
      </c>
      <c r="H6" s="14">
        <f>H7/D32</f>
        <v>312.88888888888886</v>
      </c>
      <c r="I6" s="14">
        <f>I8/C32</f>
        <v>316.8</v>
      </c>
      <c r="J6" s="14">
        <f>J8/C32</f>
        <v>309.375</v>
      </c>
      <c r="K6" s="14">
        <f>K8/B32</f>
        <v>309.375</v>
      </c>
      <c r="L6" s="14">
        <f>L7/D32</f>
        <v>309.375</v>
      </c>
      <c r="M6" s="14">
        <f>M8/B32</f>
        <v>305.55555555555554</v>
      </c>
      <c r="N6" s="14">
        <f>N8/C32</f>
        <v>309.375</v>
      </c>
      <c r="O6" s="14">
        <f>O8/B32</f>
        <v>312.88888888888886</v>
      </c>
      <c r="P6" s="14">
        <f>P7/D32</f>
        <v>309.375</v>
      </c>
    </row>
    <row r="7" spans="1:16" x14ac:dyDescent="0.3">
      <c r="A7" s="16" t="s">
        <v>18</v>
      </c>
      <c r="B7" s="14">
        <f>B5*C32</f>
        <v>330</v>
      </c>
      <c r="C7" s="14">
        <f>C9/C32</f>
        <v>329.99999999999994</v>
      </c>
      <c r="D7" s="14">
        <f>D9/B32</f>
        <v>330</v>
      </c>
      <c r="E7" s="14">
        <f>E8/D32</f>
        <v>330</v>
      </c>
      <c r="F7" s="14">
        <f>F9/B32</f>
        <v>325.92592592592587</v>
      </c>
      <c r="G7" s="14">
        <f>G9/C32</f>
        <v>330</v>
      </c>
      <c r="H7" s="14">
        <f>H9/B32</f>
        <v>333.74814814814812</v>
      </c>
      <c r="I7" s="14">
        <f>I8/D32</f>
        <v>330</v>
      </c>
      <c r="J7" s="14">
        <f>J6*D32</f>
        <v>330</v>
      </c>
      <c r="K7" s="14">
        <f>K6*D32</f>
        <v>330</v>
      </c>
      <c r="L7" s="14">
        <f>L8/D32</f>
        <v>330</v>
      </c>
      <c r="M7" s="14">
        <f>M6*D32</f>
        <v>325.92592592592592</v>
      </c>
      <c r="N7" s="14">
        <f>N6*D32</f>
        <v>330</v>
      </c>
      <c r="O7" s="14">
        <f>O6*D32</f>
        <v>333.74814814814812</v>
      </c>
      <c r="P7" s="14">
        <f>P9/B32</f>
        <v>330</v>
      </c>
    </row>
    <row r="8" spans="1:16" x14ac:dyDescent="0.3">
      <c r="A8" s="16" t="s">
        <v>19</v>
      </c>
      <c r="B8" s="14">
        <f>B7*D32</f>
        <v>352</v>
      </c>
      <c r="C8" s="14">
        <f>C9/D32</f>
        <v>343.74999999999994</v>
      </c>
      <c r="D8" s="14">
        <f>D9/D32</f>
        <v>348.046875</v>
      </c>
      <c r="E8" s="14">
        <f>E9/D32</f>
        <v>352</v>
      </c>
      <c r="F8" s="14">
        <f>F7*D32</f>
        <v>347.65432098765427</v>
      </c>
      <c r="G8" s="14">
        <f>G9/D32</f>
        <v>343.75</v>
      </c>
      <c r="H8" s="14">
        <f>H9/D32</f>
        <v>352</v>
      </c>
      <c r="I8" s="14">
        <f>I9/D32</f>
        <v>352</v>
      </c>
      <c r="J8" s="14">
        <f>J9/D32</f>
        <v>343.75</v>
      </c>
      <c r="K8" s="14">
        <f>K10/C32</f>
        <v>348.046875</v>
      </c>
      <c r="L8" s="14">
        <f>L10/B32</f>
        <v>352</v>
      </c>
      <c r="M8" s="14">
        <f>M9/D32</f>
        <v>343.75</v>
      </c>
      <c r="N8" s="14">
        <f>N10/B32</f>
        <v>343.75</v>
      </c>
      <c r="O8" s="14">
        <f>O10/C32</f>
        <v>351.99999999999994</v>
      </c>
      <c r="P8" s="14">
        <f>P7*D32</f>
        <v>352</v>
      </c>
    </row>
    <row r="9" spans="1:16" x14ac:dyDescent="0.3">
      <c r="A9" s="16" t="s">
        <v>20</v>
      </c>
      <c r="B9" s="14">
        <f>B8*D32</f>
        <v>375.46666666666664</v>
      </c>
      <c r="C9" s="14">
        <f>C10/D32</f>
        <v>366.66666666666663</v>
      </c>
      <c r="D9" s="14">
        <f>D11/C32</f>
        <v>371.25</v>
      </c>
      <c r="E9" s="14">
        <f>E11/B32</f>
        <v>375.46666666666664</v>
      </c>
      <c r="F9" s="14">
        <f>F10/D32</f>
        <v>366.66666666666663</v>
      </c>
      <c r="G9" s="14">
        <f>G11/B32</f>
        <v>366.66666666666669</v>
      </c>
      <c r="H9" s="14">
        <f>H11/C32</f>
        <v>375.46666666666664</v>
      </c>
      <c r="I9" s="14">
        <f>I11/B32</f>
        <v>375.46666666666664</v>
      </c>
      <c r="J9" s="14">
        <f>J11/B32</f>
        <v>366.66666666666669</v>
      </c>
      <c r="K9" s="14">
        <f>K10/D32</f>
        <v>362.548828125</v>
      </c>
      <c r="L9" s="14">
        <f>L10/D32</f>
        <v>371.25</v>
      </c>
      <c r="M9" s="14">
        <f>M11/B32</f>
        <v>366.66666666666669</v>
      </c>
      <c r="N9" s="14">
        <f>N10/D32</f>
        <v>362.548828125</v>
      </c>
      <c r="O9" s="14">
        <f>O10/D32</f>
        <v>366.66666666666663</v>
      </c>
      <c r="P9" s="14">
        <f>P11/C32</f>
        <v>371.25</v>
      </c>
    </row>
    <row r="10" spans="1:16" x14ac:dyDescent="0.3">
      <c r="A10" s="16" t="s">
        <v>4</v>
      </c>
      <c r="B10" s="14">
        <f>B8*B32</f>
        <v>396</v>
      </c>
      <c r="C10" s="14">
        <f>C12/B32</f>
        <v>391.11111111111109</v>
      </c>
      <c r="D10" s="14">
        <f>D11/D32</f>
        <v>386.71875</v>
      </c>
      <c r="E10" s="14">
        <f>E11/D32</f>
        <v>396</v>
      </c>
      <c r="F10" s="14">
        <f>F12/B32</f>
        <v>391.11111111111109</v>
      </c>
      <c r="G10" s="14">
        <f>G11/D32</f>
        <v>386.71875</v>
      </c>
      <c r="H10" s="14">
        <f>H11/D32</f>
        <v>391.11111111111109</v>
      </c>
      <c r="I10" s="14">
        <f>I11/D32</f>
        <v>396</v>
      </c>
      <c r="J10" s="14">
        <f>J9*D32</f>
        <v>391.11111111111114</v>
      </c>
      <c r="K10" s="14">
        <f>K11/D32</f>
        <v>386.71875</v>
      </c>
      <c r="L10" s="14">
        <f>L12/C32</f>
        <v>396</v>
      </c>
      <c r="M10" s="14">
        <f>M9*D32</f>
        <v>391.11111111111114</v>
      </c>
      <c r="N10" s="14">
        <f>N11/D32</f>
        <v>386.71875</v>
      </c>
      <c r="O10" s="14">
        <f>O12/B32</f>
        <v>391.11111111111109</v>
      </c>
      <c r="P10" s="14">
        <f>P9*D32</f>
        <v>396</v>
      </c>
    </row>
    <row r="11" spans="1:16" x14ac:dyDescent="0.3">
      <c r="A11" s="16" t="s">
        <v>21</v>
      </c>
      <c r="B11" s="14">
        <f>B10*D32</f>
        <v>422.4</v>
      </c>
      <c r="C11" s="14">
        <f>C10*D32</f>
        <v>417.18518518518516</v>
      </c>
      <c r="D11" s="14">
        <f>D12/D32</f>
        <v>412.5</v>
      </c>
      <c r="E11" s="14">
        <f>E13/C32</f>
        <v>422.4</v>
      </c>
      <c r="F11" s="14">
        <f>F10*D32</f>
        <v>417.18518518518516</v>
      </c>
      <c r="G11" s="14">
        <f>G12/D32</f>
        <v>412.5</v>
      </c>
      <c r="H11" s="14">
        <f>H13/B32</f>
        <v>417.18518518518516</v>
      </c>
      <c r="I11" s="14">
        <f>I13/C32</f>
        <v>422.4</v>
      </c>
      <c r="J11" s="14">
        <f>J12/D32</f>
        <v>412.5</v>
      </c>
      <c r="K11" s="14">
        <f>K12/D32</f>
        <v>412.5</v>
      </c>
      <c r="L11" s="14">
        <f>L12/D32</f>
        <v>412.5</v>
      </c>
      <c r="M11" s="14">
        <f>M12/D32</f>
        <v>412.5</v>
      </c>
      <c r="N11" s="14">
        <f>N12/D32</f>
        <v>412.5</v>
      </c>
      <c r="O11" s="14">
        <f>O12/D32</f>
        <v>412.5</v>
      </c>
      <c r="P11" s="14">
        <f>P12/D32</f>
        <v>412.5</v>
      </c>
    </row>
    <row r="12" spans="1:16" x14ac:dyDescent="0.3">
      <c r="A12" s="16" t="s">
        <v>5</v>
      </c>
      <c r="B12" s="13">
        <v>440</v>
      </c>
      <c r="C12" s="13">
        <v>440</v>
      </c>
      <c r="D12" s="13">
        <v>440</v>
      </c>
      <c r="E12" s="13">
        <v>440</v>
      </c>
      <c r="F12" s="13">
        <v>440</v>
      </c>
      <c r="G12" s="13">
        <v>440</v>
      </c>
      <c r="H12" s="13">
        <v>440</v>
      </c>
      <c r="I12" s="13">
        <v>440</v>
      </c>
      <c r="J12" s="13">
        <v>440</v>
      </c>
      <c r="K12" s="13">
        <v>440</v>
      </c>
      <c r="L12" s="13">
        <v>440</v>
      </c>
      <c r="M12" s="13">
        <v>440</v>
      </c>
      <c r="N12" s="13">
        <v>440</v>
      </c>
      <c r="O12" s="13">
        <v>440</v>
      </c>
      <c r="P12" s="13">
        <v>440</v>
      </c>
    </row>
    <row r="13" spans="1:16" x14ac:dyDescent="0.3">
      <c r="A13" s="16" t="s">
        <v>15</v>
      </c>
      <c r="B13" s="14">
        <f>B12*D32</f>
        <v>469.33333333333331</v>
      </c>
      <c r="C13" s="14">
        <f>C12*D32</f>
        <v>469.33333333333331</v>
      </c>
      <c r="D13" s="14">
        <f>D12*D32</f>
        <v>469.33333333333331</v>
      </c>
      <c r="E13" s="14">
        <f>E12*D32</f>
        <v>469.33333333333331</v>
      </c>
      <c r="F13" s="14">
        <f>F12*D32</f>
        <v>469.33333333333331</v>
      </c>
      <c r="G13" s="14">
        <f>G12*D32</f>
        <v>469.33333333333331</v>
      </c>
      <c r="H13" s="14">
        <f>H12*D32</f>
        <v>469.33333333333331</v>
      </c>
      <c r="I13" s="14">
        <f>I12*D32</f>
        <v>469.33333333333331</v>
      </c>
      <c r="J13" s="14">
        <f>J11*C32</f>
        <v>458.33333333333337</v>
      </c>
      <c r="K13" s="14">
        <f>K11*B32</f>
        <v>464.0625</v>
      </c>
      <c r="L13" s="14">
        <f>L12*D32</f>
        <v>469.33333333333331</v>
      </c>
      <c r="M13" s="14">
        <f>M11*C32</f>
        <v>458.33333333333337</v>
      </c>
      <c r="N13" s="14">
        <f>N11*B32</f>
        <v>464.0625</v>
      </c>
      <c r="O13" s="14">
        <f>O12*D32</f>
        <v>469.33333333333331</v>
      </c>
      <c r="P13" s="14">
        <f>P11*B32</f>
        <v>464.0625</v>
      </c>
    </row>
    <row r="14" spans="1:16" x14ac:dyDescent="0.3">
      <c r="A14" s="16" t="s">
        <v>22</v>
      </c>
      <c r="B14" s="13">
        <f>B12*B32</f>
        <v>495</v>
      </c>
      <c r="C14" s="13">
        <f>C12*C32</f>
        <v>488.88888888888891</v>
      </c>
      <c r="D14" s="13">
        <f>D12*B32</f>
        <v>495</v>
      </c>
      <c r="E14" s="13">
        <f>E13*D32</f>
        <v>500.62222222222221</v>
      </c>
      <c r="F14" s="13">
        <f>F12*C32</f>
        <v>488.88888888888891</v>
      </c>
      <c r="G14" s="13">
        <f>G12*B32</f>
        <v>495</v>
      </c>
      <c r="H14" s="13">
        <f>H13*D32</f>
        <v>500.62222222222221</v>
      </c>
      <c r="I14" s="13">
        <f>I13*B32/D32</f>
        <v>495</v>
      </c>
      <c r="J14" s="13">
        <f>J13*D32</f>
        <v>488.88888888888891</v>
      </c>
      <c r="K14" s="13">
        <f>K13*D32</f>
        <v>495</v>
      </c>
      <c r="L14" s="13">
        <f>L13*D32</f>
        <v>500.62222222222221</v>
      </c>
      <c r="M14" s="13">
        <f>M13*D32</f>
        <v>488.88888888888891</v>
      </c>
      <c r="N14" s="13">
        <f>N13*D32</f>
        <v>495</v>
      </c>
      <c r="O14" s="13">
        <f>O13*D32</f>
        <v>500.62222222222221</v>
      </c>
      <c r="P14" s="13">
        <f>P13*D32</f>
        <v>495</v>
      </c>
    </row>
    <row r="15" spans="1:16" x14ac:dyDescent="0.3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18" t="s">
        <v>26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8" x14ac:dyDescent="0.3">
      <c r="A17" s="19" t="s">
        <v>23</v>
      </c>
      <c r="B17" s="20" t="s">
        <v>0</v>
      </c>
      <c r="C17" s="20" t="s">
        <v>1</v>
      </c>
      <c r="D17" s="20" t="s">
        <v>2</v>
      </c>
      <c r="E17" s="20" t="s">
        <v>3</v>
      </c>
      <c r="F17" s="20" t="s">
        <v>4</v>
      </c>
      <c r="G17" s="20" t="s">
        <v>5</v>
      </c>
      <c r="H17" s="20" t="s">
        <v>6</v>
      </c>
      <c r="I17" s="20" t="s">
        <v>7</v>
      </c>
      <c r="J17" s="20" t="s">
        <v>8</v>
      </c>
      <c r="K17" s="20" t="s">
        <v>9</v>
      </c>
      <c r="L17" s="20" t="s">
        <v>10</v>
      </c>
      <c r="M17" s="20" t="s">
        <v>11</v>
      </c>
      <c r="N17" s="20" t="s">
        <v>12</v>
      </c>
      <c r="O17" s="20" t="s">
        <v>13</v>
      </c>
      <c r="P17" s="20" t="s">
        <v>14</v>
      </c>
    </row>
    <row r="18" spans="1:18" x14ac:dyDescent="0.3">
      <c r="A18" s="20" t="s">
        <v>0</v>
      </c>
      <c r="B18" s="8">
        <f>B19/F32</f>
        <v>261.62556530059851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R18" s="1"/>
    </row>
    <row r="19" spans="1:18" x14ac:dyDescent="0.3">
      <c r="A19" s="20" t="s">
        <v>16</v>
      </c>
      <c r="B19" s="8">
        <f>B20/F32</f>
        <v>277.18263097687196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R19" s="2"/>
    </row>
    <row r="20" spans="1:18" x14ac:dyDescent="0.3">
      <c r="A20" s="20" t="s">
        <v>1</v>
      </c>
      <c r="B20" s="8">
        <f>B21/F32</f>
        <v>293.66476791740746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R20" s="2"/>
    </row>
    <row r="21" spans="1:18" x14ac:dyDescent="0.3">
      <c r="A21" s="20" t="s">
        <v>17</v>
      </c>
      <c r="B21" s="8">
        <f>B22/F32</f>
        <v>311.12698372208081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R21" s="2"/>
    </row>
    <row r="22" spans="1:18" x14ac:dyDescent="0.3">
      <c r="A22" s="20" t="s">
        <v>18</v>
      </c>
      <c r="B22" s="8">
        <f>B23/F32</f>
        <v>329.62755691286986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R22" s="2"/>
    </row>
    <row r="23" spans="1:18" x14ac:dyDescent="0.3">
      <c r="A23" s="20" t="s">
        <v>19</v>
      </c>
      <c r="B23" s="8">
        <f>B24/F32</f>
        <v>349.22823143300383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R23" s="2"/>
    </row>
    <row r="24" spans="1:18" x14ac:dyDescent="0.3">
      <c r="A24" s="20" t="s">
        <v>20</v>
      </c>
      <c r="B24" s="8">
        <f>B25/F32</f>
        <v>369.99442271163434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R24" s="2"/>
    </row>
    <row r="25" spans="1:18" x14ac:dyDescent="0.3">
      <c r="A25" s="20" t="s">
        <v>4</v>
      </c>
      <c r="B25" s="8">
        <f>B26/F32</f>
        <v>391.99543598174927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R25" s="2"/>
    </row>
    <row r="26" spans="1:18" x14ac:dyDescent="0.3">
      <c r="A26" s="20" t="s">
        <v>21</v>
      </c>
      <c r="B26" s="8">
        <f>B27/F32</f>
        <v>415.30469757994513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R26" s="2"/>
    </row>
    <row r="27" spans="1:18" x14ac:dyDescent="0.3">
      <c r="A27" s="20" t="s">
        <v>27</v>
      </c>
      <c r="B27" s="8">
        <v>440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R27" s="2"/>
    </row>
    <row r="28" spans="1:18" x14ac:dyDescent="0.3">
      <c r="A28" s="20" t="s">
        <v>25</v>
      </c>
      <c r="B28" s="8">
        <f>B27*F32</f>
        <v>466.16376151808993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R28" s="2"/>
    </row>
    <row r="29" spans="1:18" x14ac:dyDescent="0.3">
      <c r="A29" s="20" t="s">
        <v>22</v>
      </c>
      <c r="B29" s="8">
        <f>B28*F32</f>
        <v>493.88330125612413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  <c r="R29" s="2"/>
    </row>
    <row r="30" spans="1:18" x14ac:dyDescent="0.3">
      <c r="B30" s="2"/>
      <c r="R30" s="2"/>
    </row>
    <row r="31" spans="1:18" x14ac:dyDescent="0.3">
      <c r="A31" s="5"/>
      <c r="B31" s="23" t="s">
        <v>28</v>
      </c>
      <c r="C31" s="23" t="s">
        <v>29</v>
      </c>
      <c r="D31" s="23" t="s">
        <v>30</v>
      </c>
      <c r="E31" s="21"/>
      <c r="F31" s="23" t="s">
        <v>31</v>
      </c>
      <c r="R31" s="2"/>
    </row>
    <row r="32" spans="1:18" ht="27" customHeight="1" x14ac:dyDescent="0.3">
      <c r="B32" s="17">
        <f>9/8</f>
        <v>1.125</v>
      </c>
      <c r="C32" s="17">
        <f>10/9</f>
        <v>1.1111111111111112</v>
      </c>
      <c r="D32" s="17">
        <f>16/15</f>
        <v>1.0666666666666667</v>
      </c>
      <c r="E32" s="22"/>
      <c r="F32" s="17">
        <f>2^(1/12)</f>
        <v>1.0594630943592953</v>
      </c>
    </row>
    <row r="33" ht="18" customHeight="1" x14ac:dyDescent="0.3"/>
    <row r="48" ht="29.45" customHeight="1" x14ac:dyDescent="0.3"/>
  </sheetData>
  <mergeCells count="14">
    <mergeCell ref="B26:P26"/>
    <mergeCell ref="B27:P27"/>
    <mergeCell ref="B28:P28"/>
    <mergeCell ref="B29:P29"/>
    <mergeCell ref="B21:P21"/>
    <mergeCell ref="B22:P22"/>
    <mergeCell ref="B23:P23"/>
    <mergeCell ref="B24:P24"/>
    <mergeCell ref="B25:P25"/>
    <mergeCell ref="A1:P1"/>
    <mergeCell ref="A16:P16"/>
    <mergeCell ref="B18:P18"/>
    <mergeCell ref="B19:P19"/>
    <mergeCell ref="B20:P20"/>
  </mergeCells>
  <phoneticPr fontId="3" type="noConversion"/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Windows User</cp:lastModifiedBy>
  <cp:lastPrinted>2012-09-17T05:30:46Z</cp:lastPrinted>
  <dcterms:created xsi:type="dcterms:W3CDTF">2012-09-16T14:17:13Z</dcterms:created>
  <dcterms:modified xsi:type="dcterms:W3CDTF">2019-02-04T06:57:00Z</dcterms:modified>
</cp:coreProperties>
</file>