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1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2" l="1"/>
  <c r="K159" i="2"/>
  <c r="J159" i="2"/>
  <c r="H159" i="2"/>
  <c r="F159" i="2"/>
  <c r="F158" i="2"/>
  <c r="H158" i="2" s="1"/>
  <c r="J158" i="2" s="1"/>
  <c r="H157" i="2"/>
  <c r="J157" i="2" s="1"/>
  <c r="F157" i="2"/>
  <c r="E156" i="2"/>
  <c r="D156" i="2"/>
  <c r="B156" i="2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F162" i="2" l="1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H141" i="2"/>
  <c r="E141" i="2"/>
  <c r="D141" i="2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M135" i="2"/>
  <c r="M141" i="2" s="1"/>
  <c r="L135" i="2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K124" i="2"/>
  <c r="J124" i="2"/>
  <c r="F124" i="2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N162" i="2" l="1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J147" i="2"/>
  <c r="H132" i="2"/>
  <c r="J132" i="2" s="1"/>
  <c r="N132" i="2"/>
  <c r="F111" i="2"/>
  <c r="C117" i="2" s="1"/>
  <c r="F117" i="2" s="1"/>
  <c r="L117" i="2" s="1"/>
  <c r="H114" i="2"/>
  <c r="H111" i="2"/>
  <c r="F99" i="2"/>
  <c r="H99" i="2"/>
  <c r="G117" i="2" l="1"/>
  <c r="I117" i="2" s="1"/>
  <c r="M117" i="2" s="1"/>
  <c r="H117" i="2"/>
  <c r="N117" i="2" s="1"/>
  <c r="E24" i="3"/>
  <c r="F24" i="3" s="1"/>
  <c r="I24" i="3" s="1"/>
  <c r="J117" i="2" l="1"/>
  <c r="K24" i="3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L91" i="2" s="1"/>
  <c r="H96" i="2" s="1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F96" i="2" l="1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H102" i="2"/>
  <c r="G102" i="2"/>
  <c r="I102" i="2" s="1"/>
  <c r="M102" i="2" s="1"/>
  <c r="N102" i="2"/>
  <c r="J102" i="2"/>
  <c r="K85" i="2"/>
  <c r="H82" i="2"/>
  <c r="M76" i="2"/>
  <c r="M82" i="2" s="1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<sst xmlns="http://schemas.openxmlformats.org/spreadsheetml/2006/main" count="1317" uniqueCount="239">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</sst>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19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20"/>
    </row>
    <row r="4" spans="1:12" ht="15" thickBot="1">
      <c r="A4" s="3"/>
      <c r="B4" s="3"/>
      <c r="C4" s="36"/>
      <c r="D4" s="3"/>
      <c r="E4" s="3"/>
      <c r="F4" s="320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298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15">
        <f>SUM(E8:E16)/D17</f>
        <v>-3.5170839427259689E-4</v>
      </c>
      <c r="L8" s="315">
        <f>K8*365</f>
        <v>-0.12837356390949786</v>
      </c>
    </row>
    <row r="9" spans="1:12">
      <c r="A9" s="299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16"/>
      <c r="L9" s="316"/>
    </row>
    <row r="10" spans="1:12">
      <c r="A10" s="299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16"/>
      <c r="L10" s="316"/>
    </row>
    <row r="11" spans="1:12" ht="28.5">
      <c r="A11" s="299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16"/>
      <c r="L11" s="316"/>
    </row>
    <row r="12" spans="1:12">
      <c r="A12" s="299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16"/>
      <c r="L12" s="316"/>
    </row>
    <row r="13" spans="1:12" ht="28.5">
      <c r="A13" s="299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16"/>
      <c r="L13" s="316"/>
    </row>
    <row r="14" spans="1:12" ht="15.75">
      <c r="A14" s="299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16"/>
      <c r="L14" s="316"/>
    </row>
    <row r="15" spans="1:12" ht="15.75">
      <c r="A15" s="299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16"/>
      <c r="L15" s="316"/>
    </row>
    <row r="16" spans="1:12" ht="16.5" thickBot="1">
      <c r="A16" s="300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17"/>
      <c r="L16" s="317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298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14">
        <f>SUM(E20:E28)/D29</f>
        <v>1.2161830411628077E-4</v>
      </c>
      <c r="L20" s="314">
        <f>K20*365</f>
        <v>4.4390681002442478E-2</v>
      </c>
    </row>
    <row r="21" spans="1:12">
      <c r="A21" s="299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12"/>
      <c r="L21" s="312"/>
    </row>
    <row r="22" spans="1:12" ht="28.5">
      <c r="A22" s="299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12"/>
      <c r="L22" s="312"/>
    </row>
    <row r="23" spans="1:12" ht="15.75">
      <c r="A23" s="299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12"/>
      <c r="L23" s="312"/>
    </row>
    <row r="24" spans="1:12">
      <c r="A24" s="299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12"/>
      <c r="L24" s="312"/>
    </row>
    <row r="25" spans="1:12" ht="25.5">
      <c r="A25" s="299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12"/>
      <c r="L25" s="312"/>
    </row>
    <row r="26" spans="1:12" ht="15.75">
      <c r="A26" s="299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12"/>
      <c r="L26" s="312"/>
    </row>
    <row r="27" spans="1:12" ht="15.75">
      <c r="A27" s="299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12"/>
      <c r="L27" s="312"/>
    </row>
    <row r="28" spans="1:12" ht="26.25" thickBot="1">
      <c r="A28" s="300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18"/>
      <c r="L28" s="318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298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11">
        <f>E43/D43</f>
        <v>1.702483954985614E-4</v>
      </c>
      <c r="L32" s="314">
        <f>K32*365</f>
        <v>6.2140664356974913E-2</v>
      </c>
    </row>
    <row r="33" spans="1:12" ht="14.25" customHeight="1">
      <c r="A33" s="299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12"/>
      <c r="L33" s="312"/>
    </row>
    <row r="34" spans="1:12" ht="28.5">
      <c r="A34" s="299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12"/>
      <c r="L34" s="312"/>
    </row>
    <row r="35" spans="1:12" ht="25.5">
      <c r="A35" s="299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12"/>
      <c r="L35" s="312"/>
    </row>
    <row r="36" spans="1:12" ht="14.25" customHeight="1">
      <c r="A36" s="299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12"/>
      <c r="L36" s="312"/>
    </row>
    <row r="37" spans="1:12" ht="25.5">
      <c r="A37" s="299"/>
      <c r="B37" s="304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12"/>
      <c r="L37" s="312"/>
    </row>
    <row r="38" spans="1:12" ht="15.75" customHeight="1">
      <c r="A38" s="299"/>
      <c r="B38" s="305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12"/>
      <c r="L38" s="312"/>
    </row>
    <row r="39" spans="1:12" ht="15.75" customHeight="1">
      <c r="A39" s="299"/>
      <c r="B39" s="306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12"/>
      <c r="L39" s="312"/>
    </row>
    <row r="40" spans="1:12" ht="28.5">
      <c r="A40" s="299"/>
      <c r="B40" s="296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12"/>
      <c r="L40" s="312"/>
    </row>
    <row r="41" spans="1:12" ht="28.5">
      <c r="A41" s="299"/>
      <c r="B41" s="297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12"/>
      <c r="L41" s="312"/>
    </row>
    <row r="42" spans="1:12" ht="29.25" thickBot="1">
      <c r="A42" s="300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13"/>
      <c r="L42" s="313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298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11">
        <f>E57/D57</f>
        <v>4.0195911533449105E-4</v>
      </c>
      <c r="L46" s="314">
        <f>K46*365</f>
        <v>0.14671507709708922</v>
      </c>
    </row>
    <row r="47" spans="1:12" ht="14.25" customHeight="1">
      <c r="A47" s="299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12"/>
      <c r="L47" s="312"/>
    </row>
    <row r="48" spans="1:12" ht="25.5">
      <c r="A48" s="299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12"/>
      <c r="L48" s="312"/>
    </row>
    <row r="49" spans="1:13">
      <c r="A49" s="299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12"/>
      <c r="L49" s="312"/>
    </row>
    <row r="50" spans="1:13" ht="14.25" customHeight="1">
      <c r="A50" s="299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12"/>
      <c r="L50" s="312"/>
    </row>
    <row r="51" spans="1:13" ht="25.5">
      <c r="A51" s="299"/>
      <c r="B51" s="304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12"/>
      <c r="L51" s="312"/>
    </row>
    <row r="52" spans="1:13" ht="15.75" customHeight="1">
      <c r="A52" s="299"/>
      <c r="B52" s="305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12"/>
      <c r="L52" s="312"/>
    </row>
    <row r="53" spans="1:13" ht="15.75" customHeight="1">
      <c r="A53" s="299"/>
      <c r="B53" s="306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12"/>
      <c r="L53" s="312"/>
    </row>
    <row r="54" spans="1:13" ht="28.5">
      <c r="A54" s="299"/>
      <c r="B54" s="296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12"/>
      <c r="L54" s="312"/>
    </row>
    <row r="55" spans="1:13" ht="28.5">
      <c r="A55" s="299"/>
      <c r="B55" s="297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12"/>
      <c r="L55" s="312"/>
    </row>
    <row r="56" spans="1:13" ht="29.25" thickBot="1">
      <c r="A56" s="300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13"/>
      <c r="L56" s="313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298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1">
        <f>E71/D71</f>
        <v>-5.8921049672166818E-5</v>
      </c>
      <c r="L60" s="301">
        <f>K60*365</f>
        <v>-2.1506183130340889E-2</v>
      </c>
      <c r="M60" s="84" t="s">
        <v>95</v>
      </c>
    </row>
    <row r="61" spans="1:13">
      <c r="A61" s="299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02"/>
      <c r="L61" s="302"/>
      <c r="M61" s="84"/>
    </row>
    <row r="62" spans="1:13" ht="15.75">
      <c r="A62" s="299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02"/>
      <c r="L62" s="302"/>
      <c r="M62" s="84" t="s">
        <v>95</v>
      </c>
    </row>
    <row r="63" spans="1:13">
      <c r="A63" s="299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02"/>
      <c r="L63" s="302"/>
      <c r="M63" s="84"/>
    </row>
    <row r="64" spans="1:13">
      <c r="A64" s="299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02"/>
      <c r="L64" s="302"/>
      <c r="M64" s="84"/>
    </row>
    <row r="65" spans="1:13" ht="25.5">
      <c r="A65" s="299"/>
      <c r="B65" s="304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02"/>
      <c r="L65" s="302"/>
      <c r="M65" s="84"/>
    </row>
    <row r="66" spans="1:13">
      <c r="A66" s="299"/>
      <c r="B66" s="305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02"/>
      <c r="L66" s="302"/>
      <c r="M66" s="84" t="s">
        <v>99</v>
      </c>
    </row>
    <row r="67" spans="1:13">
      <c r="A67" s="299"/>
      <c r="B67" s="306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02"/>
      <c r="L67" s="302"/>
      <c r="M67" s="84"/>
    </row>
    <row r="68" spans="1:13" ht="28.5">
      <c r="A68" s="299"/>
      <c r="B68" s="296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02"/>
      <c r="L68" s="302"/>
      <c r="M68" s="84" t="s">
        <v>90</v>
      </c>
    </row>
    <row r="69" spans="1:13" ht="28.5">
      <c r="A69" s="299"/>
      <c r="B69" s="297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02"/>
      <c r="L69" s="302"/>
      <c r="M69" s="84" t="s">
        <v>90</v>
      </c>
    </row>
    <row r="70" spans="1:13" ht="29.25" thickBot="1">
      <c r="A70" s="300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03"/>
      <c r="L70" s="303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298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1">
        <f>E86/D86</f>
        <v>7.9671574188449191E-4</v>
      </c>
      <c r="L74" s="301">
        <f>K74*365</f>
        <v>0.29080124578783956</v>
      </c>
      <c r="M74" s="84" t="s">
        <v>95</v>
      </c>
    </row>
    <row r="75" spans="1:13" ht="14.25" customHeight="1">
      <c r="A75" s="299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02"/>
      <c r="L75" s="302"/>
      <c r="M75" s="84"/>
    </row>
    <row r="76" spans="1:13" ht="15.75">
      <c r="A76" s="299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02"/>
      <c r="L76" s="302"/>
      <c r="M76" s="84" t="s">
        <v>95</v>
      </c>
    </row>
    <row r="77" spans="1:13" ht="14.25" customHeight="1">
      <c r="A77" s="299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02"/>
      <c r="L77" s="302"/>
      <c r="M77" s="84"/>
    </row>
    <row r="78" spans="1:13" ht="14.25" customHeight="1">
      <c r="A78" s="299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02"/>
      <c r="L78" s="302"/>
      <c r="M78" s="84"/>
    </row>
    <row r="79" spans="1:13" ht="25.5">
      <c r="A79" s="299"/>
      <c r="B79" s="304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02"/>
      <c r="L79" s="302"/>
      <c r="M79" s="84"/>
    </row>
    <row r="80" spans="1:13" ht="22.5">
      <c r="A80" s="299"/>
      <c r="B80" s="305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02"/>
      <c r="L80" s="302"/>
      <c r="M80" s="84" t="s">
        <v>98</v>
      </c>
    </row>
    <row r="81" spans="1:13">
      <c r="A81" s="299"/>
      <c r="B81" s="305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02"/>
      <c r="L81" s="302"/>
      <c r="M81" s="84" t="s">
        <v>88</v>
      </c>
    </row>
    <row r="82" spans="1:13" ht="14.25" customHeight="1">
      <c r="A82" s="299"/>
      <c r="B82" s="306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02"/>
      <c r="L82" s="302"/>
      <c r="M82" s="84"/>
    </row>
    <row r="83" spans="1:13" ht="28.5">
      <c r="A83" s="299"/>
      <c r="B83" s="296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02"/>
      <c r="L83" s="302"/>
      <c r="M83" s="84" t="s">
        <v>90</v>
      </c>
    </row>
    <row r="84" spans="1:13" ht="28.5">
      <c r="A84" s="299"/>
      <c r="B84" s="297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02"/>
      <c r="L84" s="302"/>
      <c r="M84" s="84" t="s">
        <v>90</v>
      </c>
    </row>
    <row r="85" spans="1:13" ht="29.25" thickBot="1">
      <c r="A85" s="300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03"/>
      <c r="L85" s="303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298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1">
        <f>E100/D100</f>
        <v>-2.7064575748492913E-4</v>
      </c>
      <c r="L89" s="301">
        <f>K89*365</f>
        <v>-9.8785701481999139E-2</v>
      </c>
      <c r="M89" s="84" t="s">
        <v>95</v>
      </c>
    </row>
    <row r="90" spans="1:13" ht="14.25" customHeight="1">
      <c r="A90" s="299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02"/>
      <c r="L90" s="302"/>
      <c r="M90" s="84"/>
    </row>
    <row r="91" spans="1:13" ht="15.75">
      <c r="A91" s="299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02"/>
      <c r="L91" s="302"/>
      <c r="M91" s="84" t="s">
        <v>95</v>
      </c>
    </row>
    <row r="92" spans="1:13" ht="14.25" customHeight="1">
      <c r="A92" s="299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02"/>
      <c r="L92" s="302"/>
      <c r="M92" s="84" t="s">
        <v>111</v>
      </c>
    </row>
    <row r="93" spans="1:13" ht="14.25" customHeight="1">
      <c r="A93" s="299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02"/>
      <c r="L93" s="302"/>
      <c r="M93" s="84"/>
    </row>
    <row r="94" spans="1:13" ht="25.5">
      <c r="A94" s="299"/>
      <c r="B94" s="304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02"/>
      <c r="L94" s="302"/>
      <c r="M94" s="84" t="s">
        <v>107</v>
      </c>
    </row>
    <row r="95" spans="1:13">
      <c r="A95" s="299"/>
      <c r="B95" s="305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02"/>
      <c r="L95" s="302"/>
      <c r="M95" s="84" t="s">
        <v>106</v>
      </c>
    </row>
    <row r="96" spans="1:13" ht="14.25" customHeight="1">
      <c r="A96" s="299"/>
      <c r="B96" s="306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02"/>
      <c r="L96" s="302"/>
      <c r="M96" s="84"/>
    </row>
    <row r="97" spans="1:13" ht="28.5">
      <c r="A97" s="299"/>
      <c r="B97" s="296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02"/>
      <c r="L97" s="302"/>
      <c r="M97" s="84" t="s">
        <v>108</v>
      </c>
    </row>
    <row r="98" spans="1:13" ht="28.5">
      <c r="A98" s="299"/>
      <c r="B98" s="297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02"/>
      <c r="L98" s="302"/>
      <c r="M98" s="84" t="s">
        <v>109</v>
      </c>
    </row>
    <row r="99" spans="1:13" ht="29.25" thickBot="1">
      <c r="A99" s="300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03"/>
      <c r="L99" s="303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298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1">
        <f>E114/D114</f>
        <v>2.110923665137029E-4</v>
      </c>
      <c r="L103" s="301">
        <f>K103*365</f>
        <v>7.7048713777501554E-2</v>
      </c>
      <c r="M103" s="84" t="s">
        <v>95</v>
      </c>
    </row>
    <row r="104" spans="1:13" ht="14.25" customHeight="1">
      <c r="A104" s="299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02"/>
      <c r="L104" s="302"/>
      <c r="M104" s="84"/>
    </row>
    <row r="105" spans="1:13" ht="15.75">
      <c r="A105" s="299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02"/>
      <c r="L105" s="302"/>
      <c r="M105" s="84" t="s">
        <v>95</v>
      </c>
    </row>
    <row r="106" spans="1:13" ht="14.25" customHeight="1">
      <c r="A106" s="299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02"/>
      <c r="L106" s="302"/>
      <c r="M106" s="84" t="s">
        <v>115</v>
      </c>
    </row>
    <row r="107" spans="1:13" ht="14.25" customHeight="1">
      <c r="A107" s="299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02"/>
      <c r="L107" s="302"/>
      <c r="M107" s="84"/>
    </row>
    <row r="108" spans="1:13" ht="25.5">
      <c r="A108" s="299"/>
      <c r="B108" s="304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02"/>
      <c r="L108" s="302"/>
      <c r="M108" s="84" t="s">
        <v>107</v>
      </c>
    </row>
    <row r="109" spans="1:13">
      <c r="A109" s="299"/>
      <c r="B109" s="305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02"/>
      <c r="L109" s="302"/>
      <c r="M109" s="84" t="s">
        <v>106</v>
      </c>
    </row>
    <row r="110" spans="1:13" ht="14.25" customHeight="1">
      <c r="A110" s="299"/>
      <c r="B110" s="306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02"/>
      <c r="L110" s="302"/>
      <c r="M110" s="84"/>
    </row>
    <row r="111" spans="1:13" ht="28.5">
      <c r="A111" s="299"/>
      <c r="B111" s="296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02"/>
      <c r="L111" s="302"/>
      <c r="M111" s="84" t="s">
        <v>108</v>
      </c>
    </row>
    <row r="112" spans="1:13" ht="28.5">
      <c r="A112" s="299"/>
      <c r="B112" s="297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02"/>
      <c r="L112" s="302"/>
      <c r="M112" s="84" t="s">
        <v>109</v>
      </c>
    </row>
    <row r="113" spans="1:13" ht="29.25" thickBot="1">
      <c r="A113" s="300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03"/>
      <c r="L113" s="303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298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1">
        <f>E127/D127</f>
        <v>1.3906113945775893E-4</v>
      </c>
      <c r="L117" s="301">
        <f>K117*365</f>
        <v>5.0757315902082011E-2</v>
      </c>
      <c r="M117" s="84" t="s">
        <v>95</v>
      </c>
    </row>
    <row r="118" spans="1:13" ht="14.25" customHeight="1">
      <c r="A118" s="299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02"/>
      <c r="L118" s="302"/>
      <c r="M118" s="84"/>
    </row>
    <row r="119" spans="1:13" ht="15.75">
      <c r="A119" s="299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02"/>
      <c r="L119" s="302"/>
      <c r="M119" s="84" t="s">
        <v>95</v>
      </c>
    </row>
    <row r="120" spans="1:13" ht="14.25" customHeight="1">
      <c r="A120" s="299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02"/>
      <c r="L120" s="302"/>
      <c r="M120" s="84"/>
    </row>
    <row r="121" spans="1:13" ht="25.5">
      <c r="A121" s="299"/>
      <c r="B121" s="304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02"/>
      <c r="L121" s="302"/>
      <c r="M121" s="84" t="s">
        <v>107</v>
      </c>
    </row>
    <row r="122" spans="1:13">
      <c r="A122" s="299"/>
      <c r="B122" s="305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02"/>
      <c r="L122" s="302"/>
      <c r="M122" s="84" t="s">
        <v>106</v>
      </c>
    </row>
    <row r="123" spans="1:13" ht="14.25" customHeight="1">
      <c r="A123" s="299"/>
      <c r="B123" s="306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02"/>
      <c r="L123" s="302"/>
      <c r="M123" s="84"/>
    </row>
    <row r="124" spans="1:13" ht="28.5">
      <c r="A124" s="299"/>
      <c r="B124" s="296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02"/>
      <c r="L124" s="302"/>
      <c r="M124" s="84" t="s">
        <v>108</v>
      </c>
    </row>
    <row r="125" spans="1:13" ht="28.5">
      <c r="A125" s="299"/>
      <c r="B125" s="297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02"/>
      <c r="L125" s="302"/>
      <c r="M125" s="84" t="s">
        <v>109</v>
      </c>
    </row>
    <row r="126" spans="1:13" ht="29.25" thickBot="1">
      <c r="A126" s="300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03"/>
      <c r="L126" s="303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298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1">
        <f>E140/D140</f>
        <v>1.3904951455496719E-4</v>
      </c>
      <c r="L130" s="301">
        <f>K130*365</f>
        <v>5.075307281256302E-2</v>
      </c>
      <c r="M130" s="84" t="s">
        <v>95</v>
      </c>
    </row>
    <row r="131" spans="1:13" ht="14.25" customHeight="1">
      <c r="A131" s="299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02"/>
      <c r="L131" s="302"/>
      <c r="M131" s="84"/>
    </row>
    <row r="132" spans="1:13" ht="15.75">
      <c r="A132" s="299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02"/>
      <c r="L132" s="302"/>
      <c r="M132" s="84" t="s">
        <v>95</v>
      </c>
    </row>
    <row r="133" spans="1:13" ht="14.25" customHeight="1">
      <c r="A133" s="299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02"/>
      <c r="L133" s="302"/>
      <c r="M133" s="84"/>
    </row>
    <row r="134" spans="1:13" ht="25.5">
      <c r="A134" s="299"/>
      <c r="B134" s="304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02"/>
      <c r="L134" s="302"/>
      <c r="M134" s="84" t="s">
        <v>107</v>
      </c>
    </row>
    <row r="135" spans="1:13">
      <c r="A135" s="299"/>
      <c r="B135" s="305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02"/>
      <c r="L135" s="302"/>
      <c r="M135" s="84" t="s">
        <v>106</v>
      </c>
    </row>
    <row r="136" spans="1:13" ht="14.25" customHeight="1">
      <c r="A136" s="299"/>
      <c r="B136" s="306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02"/>
      <c r="L136" s="302"/>
      <c r="M136" s="84"/>
    </row>
    <row r="137" spans="1:13" ht="28.5">
      <c r="A137" s="299"/>
      <c r="B137" s="296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02"/>
      <c r="L137" s="302"/>
      <c r="M137" s="84" t="s">
        <v>108</v>
      </c>
    </row>
    <row r="138" spans="1:13" ht="28.5">
      <c r="A138" s="299"/>
      <c r="B138" s="297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02"/>
      <c r="L138" s="302"/>
      <c r="M138" s="84" t="s">
        <v>109</v>
      </c>
    </row>
    <row r="139" spans="1:13" ht="29.25" thickBot="1">
      <c r="A139" s="300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03"/>
      <c r="L139" s="303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298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1">
        <f>E153/D153</f>
        <v>-2.8114152995039877E-4</v>
      </c>
      <c r="L143" s="301">
        <f>K143*365</f>
        <v>-0.10261665843189555</v>
      </c>
      <c r="M143" s="84" t="s">
        <v>95</v>
      </c>
    </row>
    <row r="144" spans="1:13" ht="14.25" customHeight="1">
      <c r="A144" s="299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02"/>
      <c r="L144" s="302"/>
      <c r="M144" s="84"/>
    </row>
    <row r="145" spans="1:13" ht="15.75">
      <c r="A145" s="299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02"/>
      <c r="L145" s="302"/>
      <c r="M145" s="84" t="s">
        <v>95</v>
      </c>
    </row>
    <row r="146" spans="1:13" ht="14.25" customHeight="1">
      <c r="A146" s="299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02"/>
      <c r="L146" s="302"/>
      <c r="M146" s="84"/>
    </row>
    <row r="147" spans="1:13" ht="25.5">
      <c r="A147" s="299"/>
      <c r="B147" s="304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02"/>
      <c r="L147" s="302"/>
      <c r="M147" s="84" t="s">
        <v>107</v>
      </c>
    </row>
    <row r="148" spans="1:13">
      <c r="A148" s="299"/>
      <c r="B148" s="305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02"/>
      <c r="L148" s="302"/>
      <c r="M148" s="84" t="s">
        <v>106</v>
      </c>
    </row>
    <row r="149" spans="1:13" ht="14.25" customHeight="1">
      <c r="A149" s="299"/>
      <c r="B149" s="306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02"/>
      <c r="L149" s="302"/>
      <c r="M149" s="84"/>
    </row>
    <row r="150" spans="1:13" ht="28.5">
      <c r="A150" s="299"/>
      <c r="B150" s="296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02"/>
      <c r="L150" s="302"/>
      <c r="M150" s="84" t="s">
        <v>108</v>
      </c>
    </row>
    <row r="151" spans="1:13" ht="28.5">
      <c r="A151" s="299"/>
      <c r="B151" s="297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02"/>
      <c r="L151" s="302"/>
      <c r="M151" s="84" t="s">
        <v>109</v>
      </c>
    </row>
    <row r="152" spans="1:13" ht="29.25" thickBot="1">
      <c r="A152" s="300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03"/>
      <c r="L152" s="303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07" t="s">
        <v>96</v>
      </c>
      <c r="I155" s="308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09">
        <f>G156/E156</f>
        <v>1.2598352364497282E-4</v>
      </c>
      <c r="I156" s="310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topLeftCell="A145" workbookViewId="0">
      <selection activeCell="F167" sqref="F167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299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25">
        <f>E10/D10</f>
        <v>3.4265221524407076E-4</v>
      </c>
      <c r="M2" s="325">
        <f>L2*365</f>
        <v>0.12506805856408582</v>
      </c>
      <c r="N2" s="106">
        <v>42929</v>
      </c>
    </row>
    <row r="3" spans="1:14">
      <c r="A3" s="299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25"/>
      <c r="M3" s="325"/>
      <c r="N3" s="106">
        <v>42926</v>
      </c>
    </row>
    <row r="4" spans="1:14" ht="14.25" customHeight="1">
      <c r="A4" s="299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25"/>
      <c r="M4" s="325"/>
      <c r="N4" s="84"/>
    </row>
    <row r="5" spans="1:14" ht="25.5">
      <c r="A5" s="299"/>
      <c r="B5" s="304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25"/>
      <c r="M5" s="325"/>
      <c r="N5" s="84" t="s">
        <v>133</v>
      </c>
    </row>
    <row r="6" spans="1:14" ht="25.5">
      <c r="A6" s="299"/>
      <c r="B6" s="305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25"/>
      <c r="M6" s="325"/>
      <c r="N6" s="84" t="s">
        <v>134</v>
      </c>
    </row>
    <row r="7" spans="1:14" ht="14.25" customHeight="1">
      <c r="A7" s="299"/>
      <c r="B7" s="306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25"/>
      <c r="M7" s="325"/>
      <c r="N7" s="84"/>
    </row>
    <row r="8" spans="1:14" ht="42.75">
      <c r="A8" s="299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25"/>
      <c r="M8" s="325"/>
      <c r="N8" s="84" t="s">
        <v>109</v>
      </c>
    </row>
    <row r="9" spans="1:14" ht="23.25" thickBot="1">
      <c r="A9" s="300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26"/>
      <c r="M9" s="326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299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25">
        <f>E22/D22</f>
        <v>3.4252898568462267E-4</v>
      </c>
      <c r="M14" s="325">
        <f>L14*365</f>
        <v>0.12502307977488727</v>
      </c>
      <c r="N14" s="106">
        <v>42929</v>
      </c>
    </row>
    <row r="15" spans="1:14">
      <c r="A15" s="299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25"/>
      <c r="M15" s="325"/>
      <c r="N15" s="106">
        <v>42926</v>
      </c>
    </row>
    <row r="16" spans="1:14" ht="14.25" customHeight="1">
      <c r="A16" s="299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25"/>
      <c r="M16" s="325"/>
      <c r="N16" s="84"/>
    </row>
    <row r="17" spans="1:14" ht="25.5">
      <c r="A17" s="299"/>
      <c r="B17" s="336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25"/>
      <c r="M17" s="325"/>
      <c r="N17" s="84" t="s">
        <v>133</v>
      </c>
    </row>
    <row r="18" spans="1:14" ht="25.5">
      <c r="A18" s="299"/>
      <c r="B18" s="337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25"/>
      <c r="M18" s="325"/>
      <c r="N18" s="84" t="s">
        <v>134</v>
      </c>
    </row>
    <row r="19" spans="1:14" ht="14.25" customHeight="1">
      <c r="A19" s="299"/>
      <c r="B19" s="338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25"/>
      <c r="M19" s="325"/>
      <c r="N19" s="84"/>
    </row>
    <row r="20" spans="1:14" ht="42.75">
      <c r="A20" s="299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25"/>
      <c r="M20" s="325"/>
      <c r="N20" s="84" t="s">
        <v>109</v>
      </c>
    </row>
    <row r="21" spans="1:14" ht="23.25" thickBot="1">
      <c r="A21" s="300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26"/>
      <c r="M21" s="326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299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25">
        <f>E34/D34</f>
        <v>3.4220083948081811E-4</v>
      </c>
      <c r="M26" s="325">
        <f>L26*365</f>
        <v>0.12490330641049861</v>
      </c>
      <c r="N26" s="106">
        <v>42929</v>
      </c>
    </row>
    <row r="27" spans="1:14">
      <c r="A27" s="299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25"/>
      <c r="M27" s="325"/>
      <c r="N27" s="106">
        <v>42926</v>
      </c>
    </row>
    <row r="28" spans="1:14" ht="14.25" customHeight="1">
      <c r="A28" s="299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25"/>
      <c r="M28" s="325"/>
      <c r="N28" s="84"/>
    </row>
    <row r="29" spans="1:14" ht="25.5">
      <c r="A29" s="299"/>
      <c r="B29" s="336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25"/>
      <c r="M29" s="325"/>
      <c r="N29" s="84" t="s">
        <v>133</v>
      </c>
    </row>
    <row r="30" spans="1:14" ht="25.5">
      <c r="A30" s="299"/>
      <c r="B30" s="337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25"/>
      <c r="M30" s="325"/>
      <c r="N30" s="84" t="s">
        <v>134</v>
      </c>
    </row>
    <row r="31" spans="1:14" ht="14.25" customHeight="1">
      <c r="A31" s="299"/>
      <c r="B31" s="338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25"/>
      <c r="M31" s="325"/>
      <c r="N31" s="84"/>
    </row>
    <row r="32" spans="1:14" ht="42.75">
      <c r="A32" s="299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25"/>
      <c r="M32" s="325"/>
      <c r="N32" s="84" t="s">
        <v>109</v>
      </c>
    </row>
    <row r="33" spans="1:14" ht="23.25" thickBot="1">
      <c r="A33" s="300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26"/>
      <c r="M33" s="326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299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25">
        <f>E46/D46</f>
        <v>3.4207792289866763E-4</v>
      </c>
      <c r="M38" s="325">
        <f>L38*365</f>
        <v>0.12485844185801369</v>
      </c>
      <c r="N38" s="106">
        <v>42929</v>
      </c>
    </row>
    <row r="39" spans="1:14">
      <c r="A39" s="299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25"/>
      <c r="M39" s="325"/>
      <c r="N39" s="106">
        <v>42926</v>
      </c>
    </row>
    <row r="40" spans="1:14" ht="14.25" customHeight="1">
      <c r="A40" s="299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25"/>
      <c r="M40" s="325"/>
      <c r="N40" s="84"/>
    </row>
    <row r="41" spans="1:14" ht="25.5">
      <c r="A41" s="299"/>
      <c r="B41" s="336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25"/>
      <c r="M41" s="325"/>
      <c r="N41" s="84" t="s">
        <v>133</v>
      </c>
    </row>
    <row r="42" spans="1:14" ht="25.5">
      <c r="A42" s="299"/>
      <c r="B42" s="337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25"/>
      <c r="M42" s="325"/>
      <c r="N42" s="84" t="s">
        <v>134</v>
      </c>
    </row>
    <row r="43" spans="1:14" ht="14.25" customHeight="1">
      <c r="A43" s="299"/>
      <c r="B43" s="338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25"/>
      <c r="M43" s="325"/>
      <c r="N43" s="84"/>
    </row>
    <row r="44" spans="1:14" ht="42.75">
      <c r="A44" s="299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25"/>
      <c r="M44" s="325"/>
      <c r="N44" s="84" t="s">
        <v>109</v>
      </c>
    </row>
    <row r="45" spans="1:14" ht="23.25" thickBot="1">
      <c r="A45" s="300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26"/>
      <c r="M45" s="326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220</v>
      </c>
      <c r="L49" s="154" t="s">
        <v>49</v>
      </c>
      <c r="M49" s="155" t="s">
        <v>30</v>
      </c>
      <c r="N49" s="155" t="s">
        <v>82</v>
      </c>
    </row>
    <row r="50" spans="1:14">
      <c r="A50" s="299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25">
        <f>E56/D56</f>
        <v>2.2906443121160593E-4</v>
      </c>
      <c r="M50" s="325">
        <f>L50*365</f>
        <v>8.3608517392236167E-2</v>
      </c>
      <c r="N50" s="106">
        <v>42929</v>
      </c>
    </row>
    <row r="51" spans="1:14" ht="25.5">
      <c r="A51" s="299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25"/>
      <c r="M51" s="325"/>
      <c r="N51" s="106">
        <v>42951</v>
      </c>
    </row>
    <row r="52" spans="1:14" ht="14.25" customHeight="1">
      <c r="A52" s="299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25"/>
      <c r="M52" s="325"/>
      <c r="N52" s="84"/>
    </row>
    <row r="53" spans="1:14" ht="25.5">
      <c r="A53" s="299"/>
      <c r="B53" s="336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25"/>
      <c r="M53" s="325"/>
      <c r="N53" s="84" t="s">
        <v>148</v>
      </c>
    </row>
    <row r="54" spans="1:14" ht="25.5">
      <c r="A54" s="299"/>
      <c r="B54" s="337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25"/>
      <c r="M54" s="325"/>
      <c r="N54" s="84" t="s">
        <v>134</v>
      </c>
    </row>
    <row r="55" spans="1:14" ht="23.25" thickBot="1">
      <c r="A55" s="300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26"/>
      <c r="M55" s="326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220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39" t="s">
        <v>162</v>
      </c>
      <c r="B60" s="334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24">
        <f>E66/D66</f>
        <v>3.0114028409222385E-4</v>
      </c>
      <c r="M60" s="324">
        <f>L60*365</f>
        <v>0.1099162036936617</v>
      </c>
      <c r="N60" s="216" t="s">
        <v>182</v>
      </c>
    </row>
    <row r="61" spans="1:14" ht="14.25" customHeight="1">
      <c r="A61" s="340"/>
      <c r="B61" s="335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25"/>
      <c r="M61" s="325"/>
      <c r="N61" s="217">
        <v>42929</v>
      </c>
    </row>
    <row r="62" spans="1:14" ht="14.25" customHeight="1">
      <c r="A62" s="340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25"/>
      <c r="M62" s="325"/>
      <c r="N62" s="217">
        <v>42951</v>
      </c>
    </row>
    <row r="63" spans="1:14" ht="14.25" customHeight="1">
      <c r="A63" s="340"/>
      <c r="B63" s="332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25"/>
      <c r="M63" s="325"/>
      <c r="N63" s="218" t="s">
        <v>148</v>
      </c>
    </row>
    <row r="64" spans="1:14" ht="25.5">
      <c r="A64" s="340"/>
      <c r="B64" s="333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25"/>
      <c r="M64" s="325"/>
      <c r="N64" s="218" t="s">
        <v>134</v>
      </c>
    </row>
    <row r="65" spans="1:14" ht="23.25" thickBot="1">
      <c r="A65" s="341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26"/>
      <c r="M65" s="326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220</v>
      </c>
      <c r="L75" s="188" t="s">
        <v>49</v>
      </c>
      <c r="M75" s="188" t="s">
        <v>30</v>
      </c>
      <c r="N75" s="190" t="s">
        <v>82</v>
      </c>
    </row>
    <row r="76" spans="1:14" ht="25.5">
      <c r="A76" s="321" t="s">
        <v>194</v>
      </c>
      <c r="B76" s="334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24">
        <f>E82/D82</f>
        <v>3.0104962592234782E-4</v>
      </c>
      <c r="M76" s="324">
        <f>L76*365</f>
        <v>0.10988311346165695</v>
      </c>
      <c r="N76" s="191" t="s">
        <v>182</v>
      </c>
    </row>
    <row r="77" spans="1:14" ht="25.5">
      <c r="A77" s="322"/>
      <c r="B77" s="335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25"/>
      <c r="M77" s="325"/>
      <c r="N77" s="192">
        <v>42929</v>
      </c>
    </row>
    <row r="78" spans="1:14" ht="25.5">
      <c r="A78" s="322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25"/>
      <c r="M78" s="325"/>
      <c r="N78" s="192">
        <v>42951</v>
      </c>
    </row>
    <row r="79" spans="1:14" ht="25.5">
      <c r="A79" s="322"/>
      <c r="B79" s="332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25"/>
      <c r="M79" s="325"/>
      <c r="N79" s="193" t="s">
        <v>148</v>
      </c>
    </row>
    <row r="80" spans="1:14" ht="25.5">
      <c r="A80" s="322"/>
      <c r="B80" s="333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25"/>
      <c r="M80" s="325"/>
      <c r="N80" s="193" t="s">
        <v>134</v>
      </c>
    </row>
    <row r="81" spans="1:14" ht="23.25" thickBot="1">
      <c r="A81" s="323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26"/>
      <c r="M81" s="326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29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30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1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220</v>
      </c>
      <c r="L90" s="188" t="s">
        <v>49</v>
      </c>
      <c r="M90" s="188" t="s">
        <v>30</v>
      </c>
      <c r="N90" s="190" t="s">
        <v>82</v>
      </c>
    </row>
    <row r="91" spans="1:14" ht="25.5">
      <c r="A91" s="321" t="s">
        <v>204</v>
      </c>
      <c r="B91" s="246">
        <v>77.319999999999993</v>
      </c>
      <c r="C91" s="137" t="s">
        <v>222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24">
        <f>E96/D96</f>
        <v>2.8163154527786601E-4</v>
      </c>
      <c r="M91" s="324">
        <f>L91*365</f>
        <v>0.10279551402642109</v>
      </c>
      <c r="N91" s="191" t="s">
        <v>182</v>
      </c>
    </row>
    <row r="92" spans="1:14" ht="25.5">
      <c r="A92" s="322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25"/>
      <c r="M92" s="325"/>
      <c r="N92" s="192">
        <v>42951</v>
      </c>
    </row>
    <row r="93" spans="1:14" ht="25.5">
      <c r="A93" s="322"/>
      <c r="B93" s="332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25"/>
      <c r="M93" s="325"/>
      <c r="N93" s="193" t="s">
        <v>148</v>
      </c>
    </row>
    <row r="94" spans="1:14" ht="25.5">
      <c r="A94" s="322"/>
      <c r="B94" s="333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25"/>
      <c r="M94" s="325"/>
      <c r="N94" s="193" t="s">
        <v>134</v>
      </c>
    </row>
    <row r="95" spans="1:14" ht="23.25" thickBot="1">
      <c r="A95" s="323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26"/>
      <c r="M95" s="326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29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30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1"/>
      <c r="B99" s="162">
        <v>7.12</v>
      </c>
      <c r="C99" s="177" t="s">
        <v>223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224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220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21" t="s">
        <v>225</v>
      </c>
      <c r="B105" s="260">
        <v>78.91</v>
      </c>
      <c r="C105" s="290" t="s">
        <v>229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24">
        <f>E111/D111</f>
        <v>2.1993666581101237E-4</v>
      </c>
      <c r="M105" s="324">
        <f>L105*365</f>
        <v>8.0276883021019513E-2</v>
      </c>
      <c r="N105" s="191"/>
    </row>
    <row r="106" spans="1:14" ht="25.5">
      <c r="A106" s="322"/>
      <c r="B106" s="269">
        <v>28</v>
      </c>
      <c r="C106" s="291" t="s">
        <v>222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25"/>
      <c r="M106" s="325"/>
      <c r="N106" s="191" t="s">
        <v>182</v>
      </c>
    </row>
    <row r="107" spans="1:14" ht="25.5">
      <c r="A107" s="322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25"/>
      <c r="M107" s="325"/>
      <c r="N107" s="192">
        <v>42951</v>
      </c>
    </row>
    <row r="108" spans="1:14" ht="25.5">
      <c r="A108" s="322"/>
      <c r="B108" s="327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25"/>
      <c r="M108" s="325"/>
      <c r="N108" s="193" t="s">
        <v>148</v>
      </c>
    </row>
    <row r="109" spans="1:14" ht="25.5">
      <c r="A109" s="322"/>
      <c r="B109" s="328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25"/>
      <c r="M109" s="325"/>
      <c r="N109" s="193" t="s">
        <v>134</v>
      </c>
    </row>
    <row r="110" spans="1:14" ht="23.25" thickBot="1">
      <c r="A110" s="323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26"/>
      <c r="M110" s="326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29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30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1"/>
      <c r="B114" s="162">
        <v>7.12</v>
      </c>
      <c r="C114" s="278" t="s">
        <v>230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224</v>
      </c>
      <c r="M116" s="179" t="s">
        <v>187</v>
      </c>
      <c r="N116" s="202" t="s">
        <v>186</v>
      </c>
    </row>
    <row r="117" spans="1:14" s="183" customFormat="1" ht="16.5" thickBot="1">
      <c r="A117" s="203" t="s">
        <v>226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220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21" t="s">
        <v>231</v>
      </c>
      <c r="B120" s="262">
        <v>78.91</v>
      </c>
      <c r="C120" s="290" t="s">
        <v>229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24">
        <f>E126/D126</f>
        <v>2.1988830431051147E-4</v>
      </c>
      <c r="M120" s="324">
        <f>L120*365</f>
        <v>8.0259231073336684E-2</v>
      </c>
      <c r="N120" s="191"/>
    </row>
    <row r="121" spans="1:14" ht="25.5">
      <c r="A121" s="322"/>
      <c r="B121" s="269">
        <v>28</v>
      </c>
      <c r="C121" s="291" t="s">
        <v>222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25"/>
      <c r="M121" s="325"/>
      <c r="N121" s="191" t="s">
        <v>182</v>
      </c>
    </row>
    <row r="122" spans="1:14" ht="25.5">
      <c r="A122" s="322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25"/>
      <c r="M122" s="325"/>
      <c r="N122" s="192">
        <v>42951</v>
      </c>
    </row>
    <row r="123" spans="1:14" ht="25.5">
      <c r="A123" s="322"/>
      <c r="B123" s="327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25"/>
      <c r="M123" s="325"/>
      <c r="N123" s="193" t="s">
        <v>148</v>
      </c>
    </row>
    <row r="124" spans="1:14" ht="25.5">
      <c r="A124" s="322"/>
      <c r="B124" s="328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25"/>
      <c r="M124" s="325"/>
      <c r="N124" s="193" t="s">
        <v>134</v>
      </c>
    </row>
    <row r="125" spans="1:14" ht="23.25" thickBot="1">
      <c r="A125" s="323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26"/>
      <c r="M125" s="326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29" t="s">
        <v>196</v>
      </c>
      <c r="B127" s="122" t="s">
        <v>138</v>
      </c>
      <c r="C127" s="245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7"/>
    </row>
    <row r="128" spans="1:14" ht="25.5">
      <c r="A128" s="330"/>
      <c r="B128" s="130" t="s">
        <v>138</v>
      </c>
      <c r="C128" s="244" t="s">
        <v>197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7">
        <v>1500</v>
      </c>
      <c r="J128" s="168">
        <f>(H128-I128)/I128</f>
        <v>-4.9266666666665819E-3</v>
      </c>
      <c r="K128" s="238" t="s">
        <v>202</v>
      </c>
      <c r="L128" s="243">
        <v>1.454</v>
      </c>
      <c r="M128" s="242" t="s">
        <v>201</v>
      </c>
      <c r="N128" s="241" t="s">
        <v>200</v>
      </c>
    </row>
    <row r="129" spans="1:14" ht="28.5">
      <c r="A129" s="331"/>
      <c r="B129" s="162">
        <v>7.12</v>
      </c>
      <c r="C129" s="278" t="s">
        <v>230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224</v>
      </c>
      <c r="M131" s="179" t="s">
        <v>187</v>
      </c>
      <c r="N131" s="202" t="s">
        <v>186</v>
      </c>
    </row>
    <row r="132" spans="1:14" s="183" customFormat="1" ht="16.5" thickBot="1">
      <c r="A132" s="203" t="s">
        <v>232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.75" thickTop="1" thickBot="1"/>
    <row r="134" spans="1:14" s="157" customFormat="1" ht="15.75" thickTop="1" thickBot="1">
      <c r="A134" s="187" t="s">
        <v>0</v>
      </c>
      <c r="B134" s="188" t="s">
        <v>142</v>
      </c>
      <c r="C134" s="189" t="s">
        <v>1</v>
      </c>
      <c r="D134" s="188" t="s">
        <v>17</v>
      </c>
      <c r="E134" s="188" t="s">
        <v>11</v>
      </c>
      <c r="F134" s="188" t="s">
        <v>18</v>
      </c>
      <c r="G134" s="188" t="s">
        <v>14</v>
      </c>
      <c r="H134" s="188" t="s">
        <v>19</v>
      </c>
      <c r="I134" s="188" t="s">
        <v>2</v>
      </c>
      <c r="J134" s="188" t="s">
        <v>183</v>
      </c>
      <c r="K134" s="188" t="s">
        <v>220</v>
      </c>
      <c r="L134" s="188" t="s">
        <v>49</v>
      </c>
      <c r="M134" s="188" t="s">
        <v>30</v>
      </c>
      <c r="N134" s="190" t="s">
        <v>82</v>
      </c>
    </row>
    <row r="135" spans="1:14" ht="15" thickBot="1">
      <c r="A135" s="321" t="s">
        <v>233</v>
      </c>
      <c r="B135" s="262">
        <v>78.91</v>
      </c>
      <c r="C135" s="290" t="s">
        <v>229</v>
      </c>
      <c r="D135" s="264">
        <v>11100</v>
      </c>
      <c r="E135" s="264"/>
      <c r="F135" s="264">
        <f>D135</f>
        <v>11100</v>
      </c>
      <c r="G135" s="265"/>
      <c r="H135" s="266"/>
      <c r="I135" s="267">
        <f>D135</f>
        <v>11100</v>
      </c>
      <c r="J135" s="268"/>
      <c r="K135" s="153"/>
      <c r="L135" s="324">
        <f>E141/D141</f>
        <v>2.1983996407359162E-4</v>
      </c>
      <c r="M135" s="324">
        <f>L135*365</f>
        <v>8.0241586886860936E-2</v>
      </c>
      <c r="N135" s="191"/>
    </row>
    <row r="136" spans="1:14" ht="25.5">
      <c r="A136" s="322"/>
      <c r="B136" s="269">
        <v>28</v>
      </c>
      <c r="C136" s="291" t="s">
        <v>222</v>
      </c>
      <c r="D136" s="270">
        <v>8517.3260000000028</v>
      </c>
      <c r="E136" s="270">
        <v>3.4651999999999998</v>
      </c>
      <c r="F136" s="270">
        <f>D136+E136</f>
        <v>8520.7912000000033</v>
      </c>
      <c r="G136" s="271" t="s">
        <v>175</v>
      </c>
      <c r="H136" s="272">
        <v>9733.6200000000008</v>
      </c>
      <c r="I136" s="273">
        <v>8500</v>
      </c>
      <c r="J136" s="274">
        <f>E136/I136</f>
        <v>4.0767058823529408E-4</v>
      </c>
      <c r="K136" s="275">
        <f>(F136-I136)/(H136-I136)</f>
        <v>1.6853812357130467E-2</v>
      </c>
      <c r="L136" s="325"/>
      <c r="M136" s="325"/>
      <c r="N136" s="191" t="s">
        <v>182</v>
      </c>
    </row>
    <row r="137" spans="1:14" ht="25.5">
      <c r="A137" s="322"/>
      <c r="B137" s="286">
        <v>117.98</v>
      </c>
      <c r="C137" s="292" t="s">
        <v>181</v>
      </c>
      <c r="D137" s="287">
        <v>10011.507999999998</v>
      </c>
      <c r="E137" s="287">
        <v>1.9179999999999999</v>
      </c>
      <c r="F137" s="287">
        <f>D137+E137</f>
        <v>10013.425999999998</v>
      </c>
      <c r="G137" s="288" t="s">
        <v>149</v>
      </c>
      <c r="H137" s="289">
        <v>10047.950000000001</v>
      </c>
      <c r="I137" s="12">
        <v>10000</v>
      </c>
      <c r="J137" s="274">
        <f t="shared" ref="J137:J140" si="35">E137/I137</f>
        <v>1.918E-4</v>
      </c>
      <c r="K137" s="276">
        <f t="shared" ref="K137:K140" si="36">(F137-I137)/(H137-I137)</f>
        <v>0.2799999999999469</v>
      </c>
      <c r="L137" s="325"/>
      <c r="M137" s="325"/>
      <c r="N137" s="192">
        <v>42951</v>
      </c>
    </row>
    <row r="138" spans="1:14" ht="25.5">
      <c r="A138" s="322"/>
      <c r="B138" s="327">
        <v>118.93</v>
      </c>
      <c r="C138" s="293" t="s">
        <v>178</v>
      </c>
      <c r="D138" s="279">
        <v>10012.921000000002</v>
      </c>
      <c r="E138" s="279">
        <v>2.1535000000000002</v>
      </c>
      <c r="F138" s="279">
        <f t="shared" ref="F138:F139" si="37">D138+E138</f>
        <v>10015.074500000002</v>
      </c>
      <c r="G138" s="280" t="s">
        <v>150</v>
      </c>
      <c r="H138" s="281">
        <v>10079.68</v>
      </c>
      <c r="I138" s="12">
        <v>10000</v>
      </c>
      <c r="J138" s="274">
        <f t="shared" si="35"/>
        <v>2.1535000000000003E-4</v>
      </c>
      <c r="K138" s="276">
        <f t="shared" si="36"/>
        <v>0.18918800200806213</v>
      </c>
      <c r="L138" s="325"/>
      <c r="M138" s="325"/>
      <c r="N138" s="193" t="s">
        <v>148</v>
      </c>
    </row>
    <row r="139" spans="1:14" ht="25.5">
      <c r="A139" s="322"/>
      <c r="B139" s="328"/>
      <c r="C139" s="293" t="s">
        <v>179</v>
      </c>
      <c r="D139" s="279">
        <v>1023.016</v>
      </c>
      <c r="E139" s="279">
        <v>0.32879999999999998</v>
      </c>
      <c r="F139" s="279">
        <f t="shared" si="37"/>
        <v>1023.3448</v>
      </c>
      <c r="G139" s="280" t="s">
        <v>132</v>
      </c>
      <c r="H139" s="281">
        <v>1032.8800000000001</v>
      </c>
      <c r="I139" s="12">
        <v>1000</v>
      </c>
      <c r="J139" s="274">
        <f t="shared" si="35"/>
        <v>3.2879999999999997E-4</v>
      </c>
      <c r="K139" s="276">
        <f t="shared" si="36"/>
        <v>0.70999999999999652</v>
      </c>
      <c r="L139" s="325"/>
      <c r="M139" s="325"/>
      <c r="N139" s="193" t="s">
        <v>134</v>
      </c>
    </row>
    <row r="140" spans="1:14" ht="23.25" thickBot="1">
      <c r="A140" s="323"/>
      <c r="B140" s="282"/>
      <c r="C140" s="294" t="s">
        <v>177</v>
      </c>
      <c r="D140" s="283">
        <v>10078.960000000005</v>
      </c>
      <c r="E140" s="284">
        <v>3.29</v>
      </c>
      <c r="F140" s="284">
        <f>D140+E140</f>
        <v>10082.250000000005</v>
      </c>
      <c r="G140" s="285" t="s">
        <v>126</v>
      </c>
      <c r="H140" s="284">
        <v>11196.73</v>
      </c>
      <c r="I140" s="146">
        <v>10000</v>
      </c>
      <c r="J140" s="274">
        <f t="shared" si="35"/>
        <v>3.2900000000000003E-4</v>
      </c>
      <c r="K140" s="276">
        <f t="shared" si="36"/>
        <v>6.8728953063770012E-2</v>
      </c>
      <c r="L140" s="326"/>
      <c r="M140" s="326"/>
      <c r="N140" s="194" t="s">
        <v>135</v>
      </c>
    </row>
    <row r="141" spans="1:14" ht="18.75" thickBot="1">
      <c r="A141" s="195" t="s">
        <v>234</v>
      </c>
      <c r="B141" s="174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8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6"/>
    </row>
    <row r="142" spans="1:14" ht="26.25" thickTop="1">
      <c r="A142" s="329" t="s">
        <v>196</v>
      </c>
      <c r="B142" s="122" t="s">
        <v>138</v>
      </c>
      <c r="C142" s="245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7"/>
    </row>
    <row r="143" spans="1:14" ht="25.5">
      <c r="A143" s="330"/>
      <c r="B143" s="130" t="s">
        <v>138</v>
      </c>
      <c r="C143" s="244" t="s">
        <v>197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7">
        <v>1500</v>
      </c>
      <c r="J143" s="168">
        <f>(H143-I143)/I143</f>
        <v>-4.9266666666665819E-3</v>
      </c>
      <c r="K143" s="238" t="s">
        <v>202</v>
      </c>
      <c r="L143" s="243">
        <v>1.454</v>
      </c>
      <c r="M143" s="242" t="s">
        <v>201</v>
      </c>
      <c r="N143" s="241" t="s">
        <v>200</v>
      </c>
    </row>
    <row r="144" spans="1:14" ht="28.5">
      <c r="A144" s="331"/>
      <c r="B144" s="162">
        <v>7.12</v>
      </c>
      <c r="C144" s="278" t="s">
        <v>230</v>
      </c>
      <c r="D144" s="164">
        <v>10500.22</v>
      </c>
      <c r="E144" s="163">
        <v>0.05</v>
      </c>
      <c r="F144" s="163">
        <f>D144+E144</f>
        <v>10500.269999999999</v>
      </c>
      <c r="G144" s="165" t="s">
        <v>10</v>
      </c>
      <c r="H144" s="166">
        <f>F144</f>
        <v>10500.269999999999</v>
      </c>
      <c r="I144" s="171">
        <v>10500</v>
      </c>
      <c r="J144" s="239">
        <f t="shared" ref="J144" si="38">E144/D144</f>
        <v>4.7618049907525756E-6</v>
      </c>
      <c r="K144" s="277">
        <f>(F144-I144)/I144</f>
        <v>2.5714285714154055E-5</v>
      </c>
      <c r="L144" s="175"/>
      <c r="M144" s="176"/>
      <c r="N144" s="198"/>
    </row>
    <row r="145" spans="1:14">
      <c r="A145" s="199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200"/>
    </row>
    <row r="146" spans="1:14" s="157" customFormat="1" ht="16.5" customHeight="1" thickBot="1">
      <c r="A146" s="201" t="s">
        <v>0</v>
      </c>
      <c r="B146" s="178" t="s">
        <v>1</v>
      </c>
      <c r="C146" s="181" t="s">
        <v>102</v>
      </c>
      <c r="D146" s="181" t="s">
        <v>2</v>
      </c>
      <c r="E146" s="181" t="s">
        <v>94</v>
      </c>
      <c r="F146" s="178" t="s">
        <v>185</v>
      </c>
      <c r="G146" s="178" t="s">
        <v>192</v>
      </c>
      <c r="H146" s="178" t="s">
        <v>190</v>
      </c>
      <c r="I146" s="180" t="s">
        <v>191</v>
      </c>
      <c r="J146" s="180" t="s">
        <v>112</v>
      </c>
      <c r="K146" s="182" t="s">
        <v>188</v>
      </c>
      <c r="L146" s="261" t="s">
        <v>224</v>
      </c>
      <c r="M146" s="179" t="s">
        <v>187</v>
      </c>
      <c r="N146" s="202" t="s">
        <v>186</v>
      </c>
    </row>
    <row r="147" spans="1:14" s="183" customFormat="1" ht="16.5" thickBot="1">
      <c r="A147" s="203" t="s">
        <v>235</v>
      </c>
      <c r="B147" s="204" t="s">
        <v>58</v>
      </c>
      <c r="C147" s="205">
        <f>F141+B141</f>
        <v>51098.706500000008</v>
      </c>
      <c r="D147" s="205">
        <f>I141</f>
        <v>50600</v>
      </c>
      <c r="E147" s="206">
        <v>25</v>
      </c>
      <c r="F147" s="207">
        <f>C147-D147</f>
        <v>498.70650000000751</v>
      </c>
      <c r="G147" s="208">
        <f>F147/D147</f>
        <v>9.8558596837946145E-3</v>
      </c>
      <c r="H147" s="207">
        <f>F147/E147</f>
        <v>19.9482600000003</v>
      </c>
      <c r="I147" s="208">
        <f>G147/E147</f>
        <v>3.9423438735178458E-4</v>
      </c>
      <c r="J147" s="209">
        <f>H147*10000/D147</f>
        <v>3.9423438735178458</v>
      </c>
      <c r="K147" s="210">
        <f>B141</f>
        <v>343.82</v>
      </c>
      <c r="L147" s="210">
        <f>F147-K147</f>
        <v>154.88650000000752</v>
      </c>
      <c r="M147" s="208">
        <f>I147*365</f>
        <v>0.14389555138340138</v>
      </c>
      <c r="N147" s="211">
        <f>H147*365</f>
        <v>7281.1149000001096</v>
      </c>
    </row>
    <row r="148" spans="1:14" ht="15.75" thickTop="1" thickBot="1"/>
    <row r="149" spans="1:14" s="157" customFormat="1" ht="15.75" thickTop="1" thickBot="1">
      <c r="A149" s="187" t="s">
        <v>0</v>
      </c>
      <c r="B149" s="188" t="s">
        <v>142</v>
      </c>
      <c r="C149" s="189" t="s">
        <v>1</v>
      </c>
      <c r="D149" s="188" t="s">
        <v>17</v>
      </c>
      <c r="E149" s="188" t="s">
        <v>11</v>
      </c>
      <c r="F149" s="188" t="s">
        <v>18</v>
      </c>
      <c r="G149" s="188" t="s">
        <v>14</v>
      </c>
      <c r="H149" s="188" t="s">
        <v>19</v>
      </c>
      <c r="I149" s="188" t="s">
        <v>2</v>
      </c>
      <c r="J149" s="188" t="s">
        <v>183</v>
      </c>
      <c r="K149" s="188" t="s">
        <v>220</v>
      </c>
      <c r="L149" s="188" t="s">
        <v>49</v>
      </c>
      <c r="M149" s="188" t="s">
        <v>30</v>
      </c>
      <c r="N149" s="190" t="s">
        <v>82</v>
      </c>
    </row>
    <row r="150" spans="1:14" ht="15" thickBot="1">
      <c r="A150" s="321" t="s">
        <v>236</v>
      </c>
      <c r="B150" s="295">
        <v>78.91</v>
      </c>
      <c r="C150" s="290" t="s">
        <v>229</v>
      </c>
      <c r="D150" s="264">
        <v>11100</v>
      </c>
      <c r="E150" s="264"/>
      <c r="F150" s="264">
        <f>D150</f>
        <v>11100</v>
      </c>
      <c r="G150" s="265"/>
      <c r="H150" s="266"/>
      <c r="I150" s="267">
        <f>D150</f>
        <v>11100</v>
      </c>
      <c r="J150" s="268"/>
      <c r="K150" s="153"/>
      <c r="L150" s="324">
        <f>E156/D156</f>
        <v>2.197916450862322E-4</v>
      </c>
      <c r="M150" s="324">
        <f>L150*365</f>
        <v>8.0223950456474749E-2</v>
      </c>
      <c r="N150" s="191"/>
    </row>
    <row r="151" spans="1:14" ht="25.5">
      <c r="A151" s="322"/>
      <c r="B151" s="269">
        <v>28</v>
      </c>
      <c r="C151" s="291" t="s">
        <v>222</v>
      </c>
      <c r="D151" s="270">
        <v>8520.7912000000033</v>
      </c>
      <c r="E151" s="270">
        <v>3.4651999999999998</v>
      </c>
      <c r="F151" s="270">
        <f>D151+E151</f>
        <v>8524.2564000000039</v>
      </c>
      <c r="G151" s="271" t="s">
        <v>175</v>
      </c>
      <c r="H151" s="272">
        <v>9733.6200000000008</v>
      </c>
      <c r="I151" s="273">
        <v>8500</v>
      </c>
      <c r="J151" s="274">
        <f>E151/I151</f>
        <v>4.0767058823529408E-4</v>
      </c>
      <c r="K151" s="275">
        <f>(F151-I151)/(H151-I151)</f>
        <v>1.9662781083318877E-2</v>
      </c>
      <c r="L151" s="325"/>
      <c r="M151" s="325"/>
      <c r="N151" s="191" t="s">
        <v>182</v>
      </c>
    </row>
    <row r="152" spans="1:14" ht="25.5">
      <c r="A152" s="322"/>
      <c r="B152" s="286">
        <v>117.98</v>
      </c>
      <c r="C152" s="292" t="s">
        <v>181</v>
      </c>
      <c r="D152" s="287">
        <v>10013.425999999998</v>
      </c>
      <c r="E152" s="287">
        <v>1.9179999999999999</v>
      </c>
      <c r="F152" s="287">
        <f>D152+E152</f>
        <v>10015.343999999997</v>
      </c>
      <c r="G152" s="288" t="s">
        <v>149</v>
      </c>
      <c r="H152" s="289">
        <v>10047.950000000001</v>
      </c>
      <c r="I152" s="12">
        <v>10000</v>
      </c>
      <c r="J152" s="274">
        <f t="shared" ref="J152:J155" si="39">E152/I152</f>
        <v>1.918E-4</v>
      </c>
      <c r="K152" s="276">
        <f t="shared" ref="K152:K155" si="40">(F152-I152)/(H152-I152)</f>
        <v>0.31999999999993928</v>
      </c>
      <c r="L152" s="325"/>
      <c r="M152" s="325"/>
      <c r="N152" s="192">
        <v>42951</v>
      </c>
    </row>
    <row r="153" spans="1:14" ht="25.5">
      <c r="A153" s="322"/>
      <c r="B153" s="327">
        <v>118.93</v>
      </c>
      <c r="C153" s="293" t="s">
        <v>178</v>
      </c>
      <c r="D153" s="279">
        <v>10015.074500000002</v>
      </c>
      <c r="E153" s="279">
        <v>2.1535000000000002</v>
      </c>
      <c r="F153" s="279">
        <f t="shared" ref="F153:F154" si="41">D153+E153</f>
        <v>10017.228000000003</v>
      </c>
      <c r="G153" s="280" t="s">
        <v>150</v>
      </c>
      <c r="H153" s="281">
        <v>10079.68</v>
      </c>
      <c r="I153" s="12">
        <v>10000</v>
      </c>
      <c r="J153" s="274">
        <f t="shared" si="39"/>
        <v>2.1535000000000003E-4</v>
      </c>
      <c r="K153" s="276">
        <f t="shared" si="40"/>
        <v>0.21621485943778529</v>
      </c>
      <c r="L153" s="325"/>
      <c r="M153" s="325"/>
      <c r="N153" s="193" t="s">
        <v>148</v>
      </c>
    </row>
    <row r="154" spans="1:14" ht="25.5">
      <c r="A154" s="322"/>
      <c r="B154" s="328"/>
      <c r="C154" s="293" t="s">
        <v>179</v>
      </c>
      <c r="D154" s="279">
        <v>1023.3448</v>
      </c>
      <c r="E154" s="279">
        <v>0.32879999999999998</v>
      </c>
      <c r="F154" s="279">
        <f t="shared" si="41"/>
        <v>1023.6736</v>
      </c>
      <c r="G154" s="280" t="s">
        <v>132</v>
      </c>
      <c r="H154" s="281">
        <v>1032.8800000000001</v>
      </c>
      <c r="I154" s="12">
        <v>1000</v>
      </c>
      <c r="J154" s="274">
        <f t="shared" si="39"/>
        <v>3.2879999999999997E-4</v>
      </c>
      <c r="K154" s="276">
        <f t="shared" si="40"/>
        <v>0.71999999999999653</v>
      </c>
      <c r="L154" s="325"/>
      <c r="M154" s="325"/>
      <c r="N154" s="193" t="s">
        <v>134</v>
      </c>
    </row>
    <row r="155" spans="1:14" ht="23.25" thickBot="1">
      <c r="A155" s="323"/>
      <c r="B155" s="282"/>
      <c r="C155" s="294" t="s">
        <v>177</v>
      </c>
      <c r="D155" s="283">
        <v>10082.250000000005</v>
      </c>
      <c r="E155" s="284">
        <v>3.29</v>
      </c>
      <c r="F155" s="284">
        <f>D155+E155</f>
        <v>10085.540000000006</v>
      </c>
      <c r="G155" s="285" t="s">
        <v>126</v>
      </c>
      <c r="H155" s="284">
        <v>11196.73</v>
      </c>
      <c r="I155" s="146">
        <v>10000</v>
      </c>
      <c r="J155" s="274">
        <f t="shared" si="39"/>
        <v>3.2900000000000003E-4</v>
      </c>
      <c r="K155" s="276">
        <f t="shared" si="40"/>
        <v>7.1478111186321358E-2</v>
      </c>
      <c r="L155" s="326"/>
      <c r="M155" s="326"/>
      <c r="N155" s="194" t="s">
        <v>135</v>
      </c>
    </row>
    <row r="156" spans="1:14" ht="18.75" thickBot="1">
      <c r="A156" s="195" t="s">
        <v>237</v>
      </c>
      <c r="B156" s="174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8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6"/>
    </row>
    <row r="157" spans="1:14" ht="26.25" thickTop="1">
      <c r="A157" s="329" t="s">
        <v>196</v>
      </c>
      <c r="B157" s="122" t="s">
        <v>138</v>
      </c>
      <c r="C157" s="245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7"/>
    </row>
    <row r="158" spans="1:14" ht="25.5">
      <c r="A158" s="330"/>
      <c r="B158" s="130" t="s">
        <v>138</v>
      </c>
      <c r="C158" s="244" t="s">
        <v>197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7">
        <v>1500</v>
      </c>
      <c r="J158" s="168">
        <f>(H158-I158)/I158</f>
        <v>-4.9266666666665819E-3</v>
      </c>
      <c r="K158" s="238" t="s">
        <v>202</v>
      </c>
      <c r="L158" s="243">
        <v>1.454</v>
      </c>
      <c r="M158" s="242" t="s">
        <v>201</v>
      </c>
      <c r="N158" s="241" t="s">
        <v>200</v>
      </c>
    </row>
    <row r="159" spans="1:14" ht="28.5">
      <c r="A159" s="331"/>
      <c r="B159" s="162">
        <v>7.12</v>
      </c>
      <c r="C159" s="278" t="s">
        <v>230</v>
      </c>
      <c r="D159" s="164">
        <v>10500.269999999999</v>
      </c>
      <c r="E159" s="163">
        <v>0.05</v>
      </c>
      <c r="F159" s="163">
        <f>D159+E159</f>
        <v>10500.319999999998</v>
      </c>
      <c r="G159" s="165" t="s">
        <v>10</v>
      </c>
      <c r="H159" s="166">
        <f>F159</f>
        <v>10500.319999999998</v>
      </c>
      <c r="I159" s="171">
        <v>10500</v>
      </c>
      <c r="J159" s="239">
        <f t="shared" ref="J159" si="42">E159/D159</f>
        <v>4.7617823160737779E-6</v>
      </c>
      <c r="K159" s="277">
        <f>(F159-I159)/I159</f>
        <v>3.0476190475989522E-5</v>
      </c>
      <c r="L159" s="175"/>
      <c r="M159" s="176"/>
      <c r="N159" s="198"/>
    </row>
    <row r="160" spans="1:14">
      <c r="A160" s="199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200"/>
    </row>
    <row r="161" spans="1:14" s="157" customFormat="1" ht="16.5" customHeight="1" thickBot="1">
      <c r="A161" s="201" t="s">
        <v>0</v>
      </c>
      <c r="B161" s="178" t="s">
        <v>1</v>
      </c>
      <c r="C161" s="181" t="s">
        <v>102</v>
      </c>
      <c r="D161" s="181" t="s">
        <v>2</v>
      </c>
      <c r="E161" s="181" t="s">
        <v>94</v>
      </c>
      <c r="F161" s="178" t="s">
        <v>185</v>
      </c>
      <c r="G161" s="178" t="s">
        <v>192</v>
      </c>
      <c r="H161" s="178" t="s">
        <v>190</v>
      </c>
      <c r="I161" s="180" t="s">
        <v>191</v>
      </c>
      <c r="J161" s="180" t="s">
        <v>112</v>
      </c>
      <c r="K161" s="182" t="s">
        <v>188</v>
      </c>
      <c r="L161" s="261" t="s">
        <v>224</v>
      </c>
      <c r="M161" s="179" t="s">
        <v>187</v>
      </c>
      <c r="N161" s="202" t="s">
        <v>186</v>
      </c>
    </row>
    <row r="162" spans="1:14" s="183" customFormat="1" ht="16.5" thickBot="1">
      <c r="A162" s="203" t="s">
        <v>238</v>
      </c>
      <c r="B162" s="204" t="s">
        <v>58</v>
      </c>
      <c r="C162" s="205">
        <f>F156+B156</f>
        <v>51109.862000000016</v>
      </c>
      <c r="D162" s="205">
        <f>I156</f>
        <v>50600</v>
      </c>
      <c r="E162" s="206">
        <v>26</v>
      </c>
      <c r="F162" s="207">
        <f>C162-D162</f>
        <v>509.86200000001554</v>
      </c>
      <c r="G162" s="208">
        <f>F162/D162</f>
        <v>1.0076324110672243E-2</v>
      </c>
      <c r="H162" s="207">
        <f>F162/E162</f>
        <v>19.610076923077521</v>
      </c>
      <c r="I162" s="208">
        <f>G162/E162</f>
        <v>3.875509273335478E-4</v>
      </c>
      <c r="J162" s="209">
        <f>H162*10000/D162</f>
        <v>3.8755092733354783</v>
      </c>
      <c r="K162" s="210">
        <f>B156</f>
        <v>343.82</v>
      </c>
      <c r="L162" s="210">
        <f>F162-K162</f>
        <v>166.04200000001555</v>
      </c>
      <c r="M162" s="208">
        <f>I162*365</f>
        <v>0.14145608847674496</v>
      </c>
      <c r="N162" s="211">
        <f>H162*365</f>
        <v>7157.6780769232955</v>
      </c>
    </row>
    <row r="163" spans="1:14" ht="15" thickTop="1"/>
  </sheetData>
  <mergeCells count="56"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B63:B64"/>
    <mergeCell ref="A60:A65"/>
    <mergeCell ref="L60:L65"/>
    <mergeCell ref="M60:M65"/>
    <mergeCell ref="B60:B61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G32" sqref="G32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42" t="s">
        <v>206</v>
      </c>
      <c r="B17" s="343"/>
      <c r="C17" s="343"/>
      <c r="D17" s="343"/>
      <c r="E17" s="343"/>
      <c r="F17" s="343"/>
      <c r="G17" s="343"/>
      <c r="H17" s="343"/>
      <c r="I17" s="343"/>
      <c r="J17" s="343"/>
      <c r="K17" s="343"/>
      <c r="L17" s="344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220</v>
      </c>
      <c r="L18" s="247" t="s">
        <v>221</v>
      </c>
    </row>
    <row r="19" spans="1:12" ht="15">
      <c r="A19" s="251">
        <v>2017</v>
      </c>
      <c r="B19" s="263" t="s">
        <v>227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343.82</v>
      </c>
      <c r="I19" s="259">
        <f>F19-H19</f>
        <v>80.412876712328796</v>
      </c>
      <c r="J19" s="251">
        <v>0</v>
      </c>
      <c r="K19" s="256">
        <f>H19/F19</f>
        <v>0.81045109625754785</v>
      </c>
      <c r="L19" s="255" t="s">
        <v>218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219</v>
      </c>
    </row>
    <row r="22" spans="1:12" ht="18.75">
      <c r="A22" s="342" t="s">
        <v>228</v>
      </c>
      <c r="B22" s="343"/>
      <c r="C22" s="343"/>
      <c r="D22" s="343"/>
      <c r="E22" s="343"/>
      <c r="F22" s="343"/>
      <c r="G22" s="343"/>
      <c r="H22" s="343"/>
      <c r="I22" s="343"/>
      <c r="J22" s="343"/>
      <c r="K22" s="343"/>
      <c r="L22" s="344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212</v>
      </c>
      <c r="G23" s="257" t="s">
        <v>214</v>
      </c>
      <c r="H23" s="247" t="s">
        <v>211</v>
      </c>
      <c r="I23" s="258" t="s">
        <v>216</v>
      </c>
      <c r="J23" s="247" t="s">
        <v>215</v>
      </c>
      <c r="K23" s="247" t="s">
        <v>220</v>
      </c>
      <c r="L23" s="247" t="s">
        <v>221</v>
      </c>
    </row>
    <row r="24" spans="1:12" ht="15">
      <c r="A24" s="251">
        <v>2017</v>
      </c>
      <c r="B24" s="263" t="s">
        <v>227</v>
      </c>
      <c r="C24" s="251">
        <v>50600</v>
      </c>
      <c r="D24" s="252">
        <v>0.10276657171802524</v>
      </c>
      <c r="E24" s="254">
        <f>C24*D24</f>
        <v>5199.9885289320773</v>
      </c>
      <c r="F24" s="254">
        <f>E24/365*G24</f>
        <v>441.64286136135451</v>
      </c>
      <c r="G24" s="251">
        <v>31</v>
      </c>
      <c r="H24" s="253">
        <v>343.82</v>
      </c>
      <c r="I24" s="259">
        <f>F24-H24</f>
        <v>97.822861361354512</v>
      </c>
      <c r="J24" s="251">
        <v>0</v>
      </c>
      <c r="K24" s="256">
        <f>H24/F24</f>
        <v>0.77850233770377797</v>
      </c>
      <c r="L24" s="255" t="s">
        <v>218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Administrator</cp:lastModifiedBy>
  <dcterms:created xsi:type="dcterms:W3CDTF">2017-04-07T07:22:42Z</dcterms:created>
  <dcterms:modified xsi:type="dcterms:W3CDTF">2017-07-17T00:11:03Z</dcterms:modified>
</cp:coreProperties>
</file>