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"/>
    </mc:Choice>
  </mc:AlternateContent>
  <bookViews>
    <workbookView xWindow="0" yWindow="0" windowWidth="21600" windowHeight="9465" activeTab="1"/>
  </bookViews>
  <sheets>
    <sheet name="4月份" sheetId="1" r:id="rId1"/>
    <sheet name="6~7月份" sheetId="2" r:id="rId2"/>
    <sheet name="费用开支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2" l="1"/>
  <c r="H67" i="2" s="1"/>
  <c r="J67" i="2" s="1"/>
  <c r="I66" i="2"/>
  <c r="D74" i="2" s="1"/>
  <c r="E66" i="2"/>
  <c r="D66" i="2"/>
  <c r="B66" i="2"/>
  <c r="J65" i="2"/>
  <c r="F65" i="2"/>
  <c r="J64" i="2"/>
  <c r="F64" i="2"/>
  <c r="J63" i="2"/>
  <c r="F63" i="2"/>
  <c r="J62" i="2"/>
  <c r="F62" i="2"/>
  <c r="H62" i="2" s="1"/>
  <c r="J61" i="2"/>
  <c r="F61" i="2"/>
  <c r="J60" i="2"/>
  <c r="F60" i="2"/>
  <c r="F66" i="2" s="1"/>
  <c r="C74" i="2" s="1"/>
  <c r="K60" i="2" l="1"/>
  <c r="L60" i="2" s="1"/>
  <c r="L66" i="2" s="1"/>
  <c r="H66" i="2"/>
  <c r="B56" i="2"/>
  <c r="J55" i="2"/>
  <c r="F53" i="2"/>
  <c r="J53" i="2"/>
  <c r="F57" i="2"/>
  <c r="H57" i="2" s="1"/>
  <c r="J57" i="2" s="1"/>
  <c r="I56" i="2"/>
  <c r="E56" i="2"/>
  <c r="D56" i="2"/>
  <c r="F55" i="2"/>
  <c r="J54" i="2"/>
  <c r="F54" i="2"/>
  <c r="J52" i="2"/>
  <c r="F52" i="2"/>
  <c r="H52" i="2" s="1"/>
  <c r="J51" i="2"/>
  <c r="F51" i="2"/>
  <c r="J50" i="2"/>
  <c r="F50" i="2"/>
  <c r="K50" i="2" l="1"/>
  <c r="L50" i="2" s="1"/>
  <c r="L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K26" i="2" l="1"/>
  <c r="H34" i="2" s="1"/>
  <c r="K38" i="2"/>
  <c r="L38" i="2" s="1"/>
  <c r="L46" i="2" s="1"/>
  <c r="F46" i="2"/>
  <c r="F34" i="2"/>
  <c r="L26" i="2"/>
  <c r="L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K14" i="2"/>
  <c r="H22" i="2" s="1"/>
  <c r="F11" i="2"/>
  <c r="H11" i="2" s="1"/>
  <c r="J11" i="2" s="1"/>
  <c r="F3" i="2"/>
  <c r="J2" i="2"/>
  <c r="J3" i="2"/>
  <c r="F9" i="2"/>
  <c r="F2" i="2"/>
  <c r="L14" i="2" l="1"/>
  <c r="L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K2" i="2" l="1"/>
  <c r="L2" i="2" s="1"/>
  <c r="L10" i="2" s="1"/>
  <c r="F10" i="2"/>
  <c r="F74" i="2" s="1"/>
  <c r="G74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H10" i="2" l="1"/>
  <c r="H74" i="2"/>
  <c r="M74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H140" i="1" l="1"/>
  <c r="J74" i="2"/>
  <c r="K74" i="2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<sst xmlns="http://schemas.openxmlformats.org/spreadsheetml/2006/main" count="900" uniqueCount="169">
  <si>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</si>
  <si>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</si>
  <si>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</si>
  <si>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</si>
  <si>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</si>
  <si>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</si>
  <si>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</si>
  <si>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</si>
  <si>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</si>
  <si>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</si>
  <si>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</si>
  <si>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</si>
  <si>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</si>
  <si>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</si>
  <si>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</si>
  <si>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</si>
  <si>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</si>
  <si>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</si>
  <si>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</si>
  <si>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</si>
  <si>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</si>
  <si>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</si>
  <si>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</si>
  <si>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</si>
  <si>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</si>
  <si>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</si>
  <si>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</si>
  <si>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</si>
  <si>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</si>
  <si>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</si>
  <si>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</si>
  <si>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</si>
  <si>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</si>
  <si>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</si>
  <si>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</si>
  <si>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</si>
  <si>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</si>
  <si>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</si>
  <si>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</si>
  <si>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</si>
  <si>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</si>
  <si>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</si>
  <si>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</si>
  <si>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</si>
  <si>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</si>
  <si>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</si>
  <si>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</si>
  <si>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</si>
  <si>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</si>
  <si>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</si>
  <si>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</si>
  <si>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</si>
  <si>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</si>
  <si>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</si>
  <si>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</si>
  <si>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</si>
  <si>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</si>
  <si>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</si>
  <si>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</si>
  <si>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</si>
  <si>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</si>
  <si>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</si>
  <si>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</si>
  <si>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</si>
  <si>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</si>
  <si>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</si>
  <si>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</si>
  <si>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</si>
  <si>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</si>
  <si>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</si>
  <si>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</si>
  <si>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</si>
  <si>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</si>
  <si>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</si>
  <si>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</si>
  <si>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</si>
  <si>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</si>
  <si>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</si>
  <si>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</si>
  <si>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</si>
  <si>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</si>
  <si>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</si>
  <si>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</si>
  <si>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</si>
  <si>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</si>
  <si>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</si>
  <si>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</si>
  <si>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</si>
  <si>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</si>
  <si>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</si>
  <si>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</si>
  <si>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</si>
  <si>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</si>
  <si>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</si>
  <si>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</si>
  <si>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</si>
  <si>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</si>
  <si>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</si>
  <si>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</si>
  <si>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</si>
  <si>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</si>
  <si>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</si>
  <si>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</si>
  <si>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</si>
  <si>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</si>
  <si>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</si>
  <si>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</si>
  <si>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</si>
  <si>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</si>
  <si>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</si>
  <si>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</si>
  <si>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</si>
  <si>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</si>
  <si>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</si>
  <si>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</si>
  <si>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</si>
  <si>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</si>
  <si>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</si>
  <si>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</si>
  <si>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</si>
  <si>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</si>
  <si>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</si>
  <si>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</si>
  <si>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</si>
  <si>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</si>
  <si>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</si>
  <si>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</si>
  <si>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</si>
  <si>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</si>
  <si>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</si>
  <si>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</si>
  <si>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</si>
  <si>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</si>
  <si>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</si>
  <si>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</si>
  <si>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</si>
  <si>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</si>
  <si>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</si>
  <si>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</si>
  <si>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</si>
  <si>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</si>
  <si>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</si>
  <si>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</si>
  <si>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</si>
  <si>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</si>
  <si>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</si>
  <si>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每天收益</t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</si>
  <si>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</si>
  <si>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</si>
  <si>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</si>
  <si>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</si>
  <si>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</si>
  <si>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6~7月份</t>
    <phoneticPr fontId="1" type="noConversion"/>
  </si>
  <si>
    <t>平均每天万份收益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</si>
  <si>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</si>
  <si>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</si>
  <si>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</si>
  <si>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</si>
  <si>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</si>
  <si>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</si>
  <si>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</si>
  <si>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</si>
  <si>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转账</t>
    <phoneticPr fontId="1" type="noConversion"/>
  </si>
  <si>
    <t>现金</t>
    <phoneticPr fontId="1" type="noConversion"/>
  </si>
  <si>
    <t>我家家用</t>
    <phoneticPr fontId="1" type="noConversion"/>
  </si>
  <si>
    <t>我家话费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</si>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</sst>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</numFmts>
  <fonts count="2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80" fontId="12" fillId="0" borderId="11" xfId="0" applyNumberFormat="1" applyFont="1" applyBorder="1" applyAlignment="1">
      <alignment horizontal="center" vertical="center"/>
    </xf>
    <xf numFmtId="180" fontId="12" fillId="0" borderId="1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143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144"/>
    </row>
    <row r="4" spans="1:12" ht="15" thickBot="1" x14ac:dyDescent="0.25">
      <c r="A4" s="3"/>
      <c r="B4" s="3"/>
      <c r="C4" s="36"/>
      <c r="D4" s="3"/>
      <c r="E4" s="3"/>
      <c r="F4" s="144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124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139">
        <f>SUM(E8:E16)/D17</f>
        <v>-3.5170839427259689E-4</v>
      </c>
      <c r="L8" s="139">
        <f>K8*365</f>
        <v>-0.12837356390949786</v>
      </c>
    </row>
    <row r="9" spans="1:12" x14ac:dyDescent="0.2">
      <c r="A9" s="125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140"/>
      <c r="L9" s="140"/>
    </row>
    <row r="10" spans="1:12" x14ac:dyDescent="0.2">
      <c r="A10" s="125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140"/>
      <c r="L10" s="140"/>
    </row>
    <row r="11" spans="1:12" ht="28.5" x14ac:dyDescent="0.2">
      <c r="A11" s="125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140"/>
      <c r="L11" s="140"/>
    </row>
    <row r="12" spans="1:12" x14ac:dyDescent="0.2">
      <c r="A12" s="125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140"/>
      <c r="L12" s="140"/>
    </row>
    <row r="13" spans="1:12" ht="28.5" x14ac:dyDescent="0.2">
      <c r="A13" s="125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140"/>
      <c r="L13" s="140"/>
    </row>
    <row r="14" spans="1:12" ht="15.75" x14ac:dyDescent="0.2">
      <c r="A14" s="125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140"/>
      <c r="L14" s="140"/>
    </row>
    <row r="15" spans="1:12" ht="15.75" x14ac:dyDescent="0.2">
      <c r="A15" s="125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140"/>
      <c r="L15" s="140"/>
    </row>
    <row r="16" spans="1:12" ht="16.5" thickBot="1" x14ac:dyDescent="0.25">
      <c r="A16" s="126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141"/>
      <c r="L16" s="141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124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138">
        <f>SUM(E20:E28)/D29</f>
        <v>1.2161830411628077E-4</v>
      </c>
      <c r="L20" s="138">
        <f>K20*365</f>
        <v>4.4390681002442478E-2</v>
      </c>
    </row>
    <row r="21" spans="1:12" x14ac:dyDescent="0.2">
      <c r="A21" s="125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136"/>
      <c r="L21" s="136"/>
    </row>
    <row r="22" spans="1:12" ht="28.5" x14ac:dyDescent="0.2">
      <c r="A22" s="125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136"/>
      <c r="L22" s="136"/>
    </row>
    <row r="23" spans="1:12" ht="15.75" x14ac:dyDescent="0.2">
      <c r="A23" s="125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136"/>
      <c r="L23" s="136"/>
    </row>
    <row r="24" spans="1:12" x14ac:dyDescent="0.2">
      <c r="A24" s="125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136"/>
      <c r="L24" s="136"/>
    </row>
    <row r="25" spans="1:12" ht="25.5" x14ac:dyDescent="0.2">
      <c r="A25" s="125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136"/>
      <c r="L25" s="136"/>
    </row>
    <row r="26" spans="1:12" ht="15.75" x14ac:dyDescent="0.2">
      <c r="A26" s="125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136"/>
      <c r="L26" s="136"/>
    </row>
    <row r="27" spans="1:12" ht="15.75" x14ac:dyDescent="0.2">
      <c r="A27" s="125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136"/>
      <c r="L27" s="136"/>
    </row>
    <row r="28" spans="1:12" ht="26.25" thickBot="1" x14ac:dyDescent="0.25">
      <c r="A28" s="126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142"/>
      <c r="L28" s="142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124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135">
        <f>E43/D43</f>
        <v>1.702483954985614E-4</v>
      </c>
      <c r="L32" s="138">
        <f>K32*365</f>
        <v>6.2140664356974913E-2</v>
      </c>
    </row>
    <row r="33" spans="1:12" ht="14.25" customHeight="1" x14ac:dyDescent="0.2">
      <c r="A33" s="125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136"/>
      <c r="L33" s="136"/>
    </row>
    <row r="34" spans="1:12" ht="28.5" x14ac:dyDescent="0.2">
      <c r="A34" s="125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136"/>
      <c r="L34" s="136"/>
    </row>
    <row r="35" spans="1:12" ht="25.5" x14ac:dyDescent="0.2">
      <c r="A35" s="125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136"/>
      <c r="L35" s="136"/>
    </row>
    <row r="36" spans="1:12" ht="14.25" customHeight="1" x14ac:dyDescent="0.2">
      <c r="A36" s="125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136"/>
      <c r="L36" s="136"/>
    </row>
    <row r="37" spans="1:12" ht="25.5" x14ac:dyDescent="0.2">
      <c r="A37" s="125"/>
      <c r="B37" s="130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136"/>
      <c r="L37" s="136"/>
    </row>
    <row r="38" spans="1:12" ht="15.75" customHeight="1" x14ac:dyDescent="0.2">
      <c r="A38" s="125"/>
      <c r="B38" s="131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136"/>
      <c r="L38" s="136"/>
    </row>
    <row r="39" spans="1:12" ht="15.75" customHeight="1" x14ac:dyDescent="0.2">
      <c r="A39" s="125"/>
      <c r="B39" s="132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136"/>
      <c r="L39" s="136"/>
    </row>
    <row r="40" spans="1:12" ht="28.5" x14ac:dyDescent="0.2">
      <c r="A40" s="125"/>
      <c r="B40" s="133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136"/>
      <c r="L40" s="136"/>
    </row>
    <row r="41" spans="1:12" ht="28.5" x14ac:dyDescent="0.2">
      <c r="A41" s="125"/>
      <c r="B41" s="134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136"/>
      <c r="L41" s="136"/>
    </row>
    <row r="42" spans="1:12" ht="29.25" thickBot="1" x14ac:dyDescent="0.25">
      <c r="A42" s="126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137"/>
      <c r="L42" s="137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124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135">
        <f>E57/D57</f>
        <v>4.0195911533449105E-4</v>
      </c>
      <c r="L46" s="138">
        <f>K46*365</f>
        <v>0.14671507709708922</v>
      </c>
    </row>
    <row r="47" spans="1:12" ht="14.25" customHeight="1" x14ac:dyDescent="0.2">
      <c r="A47" s="125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136"/>
      <c r="L47" s="136"/>
    </row>
    <row r="48" spans="1:12" ht="25.5" x14ac:dyDescent="0.2">
      <c r="A48" s="125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136"/>
      <c r="L48" s="136"/>
    </row>
    <row r="49" spans="1:13" x14ac:dyDescent="0.2">
      <c r="A49" s="125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136"/>
      <c r="L49" s="136"/>
    </row>
    <row r="50" spans="1:13" ht="14.25" customHeight="1" x14ac:dyDescent="0.2">
      <c r="A50" s="125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136"/>
      <c r="L50" s="136"/>
    </row>
    <row r="51" spans="1:13" ht="25.5" x14ac:dyDescent="0.2">
      <c r="A51" s="125"/>
      <c r="B51" s="130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136"/>
      <c r="L51" s="136"/>
    </row>
    <row r="52" spans="1:13" ht="15.75" customHeight="1" x14ac:dyDescent="0.2">
      <c r="A52" s="125"/>
      <c r="B52" s="131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136"/>
      <c r="L52" s="136"/>
    </row>
    <row r="53" spans="1:13" ht="15.75" customHeight="1" x14ac:dyDescent="0.2">
      <c r="A53" s="125"/>
      <c r="B53" s="132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136"/>
      <c r="L53" s="136"/>
    </row>
    <row r="54" spans="1:13" ht="28.5" x14ac:dyDescent="0.2">
      <c r="A54" s="125"/>
      <c r="B54" s="133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136"/>
      <c r="L54" s="136"/>
    </row>
    <row r="55" spans="1:13" ht="28.5" x14ac:dyDescent="0.2">
      <c r="A55" s="125"/>
      <c r="B55" s="134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136"/>
      <c r="L55" s="136"/>
    </row>
    <row r="56" spans="1:13" ht="29.25" thickBot="1" x14ac:dyDescent="0.25">
      <c r="A56" s="126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137"/>
      <c r="L56" s="137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124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127">
        <f>E71/D71</f>
        <v>-5.8921049672166818E-5</v>
      </c>
      <c r="L60" s="127">
        <f>K60*365</f>
        <v>-2.1506183130340889E-2</v>
      </c>
      <c r="M60" s="84" t="s">
        <v>95</v>
      </c>
    </row>
    <row r="61" spans="1:13" x14ac:dyDescent="0.2">
      <c r="A61" s="125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128"/>
      <c r="L61" s="128"/>
      <c r="M61" s="84"/>
    </row>
    <row r="62" spans="1:13" ht="15.75" x14ac:dyDescent="0.2">
      <c r="A62" s="125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128"/>
      <c r="L62" s="128"/>
      <c r="M62" s="84" t="s">
        <v>95</v>
      </c>
    </row>
    <row r="63" spans="1:13" x14ac:dyDescent="0.2">
      <c r="A63" s="125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128"/>
      <c r="L63" s="128"/>
      <c r="M63" s="84"/>
    </row>
    <row r="64" spans="1:13" x14ac:dyDescent="0.2">
      <c r="A64" s="125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128"/>
      <c r="L64" s="128"/>
      <c r="M64" s="84"/>
    </row>
    <row r="65" spans="1:13" ht="25.5" x14ac:dyDescent="0.2">
      <c r="A65" s="125"/>
      <c r="B65" s="130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128"/>
      <c r="L65" s="128"/>
      <c r="M65" s="84"/>
    </row>
    <row r="66" spans="1:13" x14ac:dyDescent="0.2">
      <c r="A66" s="125"/>
      <c r="B66" s="131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128"/>
      <c r="L66" s="128"/>
      <c r="M66" s="84" t="s">
        <v>99</v>
      </c>
    </row>
    <row r="67" spans="1:13" x14ac:dyDescent="0.2">
      <c r="A67" s="125"/>
      <c r="B67" s="132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128"/>
      <c r="L67" s="128"/>
      <c r="M67" s="84"/>
    </row>
    <row r="68" spans="1:13" ht="28.5" x14ac:dyDescent="0.2">
      <c r="A68" s="125"/>
      <c r="B68" s="133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128"/>
      <c r="L68" s="128"/>
      <c r="M68" s="84" t="s">
        <v>90</v>
      </c>
    </row>
    <row r="69" spans="1:13" ht="28.5" x14ac:dyDescent="0.2">
      <c r="A69" s="125"/>
      <c r="B69" s="134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128"/>
      <c r="L69" s="128"/>
      <c r="M69" s="84" t="s">
        <v>90</v>
      </c>
    </row>
    <row r="70" spans="1:13" ht="29.25" thickBot="1" x14ac:dyDescent="0.25">
      <c r="A70" s="126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129"/>
      <c r="L70" s="129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124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127">
        <f>E86/D86</f>
        <v>7.9671574188449191E-4</v>
      </c>
      <c r="L74" s="127">
        <f>K74*365</f>
        <v>0.29080124578783956</v>
      </c>
      <c r="M74" s="84" t="s">
        <v>95</v>
      </c>
    </row>
    <row r="75" spans="1:13" ht="14.25" customHeight="1" x14ac:dyDescent="0.2">
      <c r="A75" s="125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128"/>
      <c r="L75" s="128"/>
      <c r="M75" s="84"/>
    </row>
    <row r="76" spans="1:13" ht="15.75" x14ac:dyDescent="0.2">
      <c r="A76" s="125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128"/>
      <c r="L76" s="128"/>
      <c r="M76" s="84" t="s">
        <v>95</v>
      </c>
    </row>
    <row r="77" spans="1:13" ht="14.25" customHeight="1" x14ac:dyDescent="0.2">
      <c r="A77" s="125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128"/>
      <c r="L77" s="128"/>
      <c r="M77" s="84"/>
    </row>
    <row r="78" spans="1:13" ht="14.25" customHeight="1" x14ac:dyDescent="0.2">
      <c r="A78" s="125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128"/>
      <c r="L78" s="128"/>
      <c r="M78" s="84"/>
    </row>
    <row r="79" spans="1:13" ht="25.5" x14ac:dyDescent="0.2">
      <c r="A79" s="125"/>
      <c r="B79" s="130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128"/>
      <c r="L79" s="128"/>
      <c r="M79" s="84"/>
    </row>
    <row r="80" spans="1:13" ht="22.5" x14ac:dyDescent="0.2">
      <c r="A80" s="125"/>
      <c r="B80" s="131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128"/>
      <c r="L80" s="128"/>
      <c r="M80" s="84" t="s">
        <v>98</v>
      </c>
    </row>
    <row r="81" spans="1:13" x14ac:dyDescent="0.2">
      <c r="A81" s="125"/>
      <c r="B81" s="131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128"/>
      <c r="L81" s="128"/>
      <c r="M81" s="84" t="s">
        <v>88</v>
      </c>
    </row>
    <row r="82" spans="1:13" ht="14.25" customHeight="1" x14ac:dyDescent="0.2">
      <c r="A82" s="125"/>
      <c r="B82" s="132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128"/>
      <c r="L82" s="128"/>
      <c r="M82" s="84"/>
    </row>
    <row r="83" spans="1:13" ht="28.5" x14ac:dyDescent="0.2">
      <c r="A83" s="125"/>
      <c r="B83" s="133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128"/>
      <c r="L83" s="128"/>
      <c r="M83" s="84" t="s">
        <v>90</v>
      </c>
    </row>
    <row r="84" spans="1:13" ht="28.5" x14ac:dyDescent="0.2">
      <c r="A84" s="125"/>
      <c r="B84" s="134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128"/>
      <c r="L84" s="128"/>
      <c r="M84" s="84" t="s">
        <v>90</v>
      </c>
    </row>
    <row r="85" spans="1:13" ht="29.25" thickBot="1" x14ac:dyDescent="0.25">
      <c r="A85" s="126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129"/>
      <c r="L85" s="129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124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127">
        <f>E100/D100</f>
        <v>-2.7064575748492913E-4</v>
      </c>
      <c r="L89" s="127">
        <f>K89*365</f>
        <v>-9.8785701481999139E-2</v>
      </c>
      <c r="M89" s="84" t="s">
        <v>95</v>
      </c>
    </row>
    <row r="90" spans="1:13" ht="14.25" customHeight="1" x14ac:dyDescent="0.2">
      <c r="A90" s="125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128"/>
      <c r="L90" s="128"/>
      <c r="M90" s="84"/>
    </row>
    <row r="91" spans="1:13" ht="15.75" x14ac:dyDescent="0.2">
      <c r="A91" s="125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128"/>
      <c r="L91" s="128"/>
      <c r="M91" s="84" t="s">
        <v>95</v>
      </c>
    </row>
    <row r="92" spans="1:13" ht="14.25" customHeight="1" x14ac:dyDescent="0.2">
      <c r="A92" s="125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128"/>
      <c r="L92" s="128"/>
      <c r="M92" s="84" t="s">
        <v>111</v>
      </c>
    </row>
    <row r="93" spans="1:13" ht="14.25" customHeight="1" x14ac:dyDescent="0.2">
      <c r="A93" s="125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128"/>
      <c r="L93" s="128"/>
      <c r="M93" s="84"/>
    </row>
    <row r="94" spans="1:13" ht="25.5" x14ac:dyDescent="0.2">
      <c r="A94" s="125"/>
      <c r="B94" s="130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128"/>
      <c r="L94" s="128"/>
      <c r="M94" s="84" t="s">
        <v>107</v>
      </c>
    </row>
    <row r="95" spans="1:13" x14ac:dyDescent="0.2">
      <c r="A95" s="125"/>
      <c r="B95" s="131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128"/>
      <c r="L95" s="128"/>
      <c r="M95" s="84" t="s">
        <v>106</v>
      </c>
    </row>
    <row r="96" spans="1:13" ht="14.25" customHeight="1" x14ac:dyDescent="0.2">
      <c r="A96" s="125"/>
      <c r="B96" s="132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128"/>
      <c r="L96" s="128"/>
      <c r="M96" s="84"/>
    </row>
    <row r="97" spans="1:13" ht="28.5" x14ac:dyDescent="0.2">
      <c r="A97" s="125"/>
      <c r="B97" s="133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128"/>
      <c r="L97" s="128"/>
      <c r="M97" s="84" t="s">
        <v>108</v>
      </c>
    </row>
    <row r="98" spans="1:13" ht="28.5" x14ac:dyDescent="0.2">
      <c r="A98" s="125"/>
      <c r="B98" s="134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128"/>
      <c r="L98" s="128"/>
      <c r="M98" s="84" t="s">
        <v>109</v>
      </c>
    </row>
    <row r="99" spans="1:13" ht="29.25" thickBot="1" x14ac:dyDescent="0.25">
      <c r="A99" s="126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129"/>
      <c r="L99" s="129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124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127">
        <f>E114/D114</f>
        <v>2.110923665137029E-4</v>
      </c>
      <c r="L103" s="127">
        <f>K103*365</f>
        <v>7.7048713777501554E-2</v>
      </c>
      <c r="M103" s="84" t="s">
        <v>95</v>
      </c>
    </row>
    <row r="104" spans="1:13" ht="14.25" customHeight="1" x14ac:dyDescent="0.2">
      <c r="A104" s="125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128"/>
      <c r="L104" s="128"/>
      <c r="M104" s="84"/>
    </row>
    <row r="105" spans="1:13" ht="15.75" x14ac:dyDescent="0.2">
      <c r="A105" s="125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128"/>
      <c r="L105" s="128"/>
      <c r="M105" s="84" t="s">
        <v>95</v>
      </c>
    </row>
    <row r="106" spans="1:13" ht="14.25" customHeight="1" x14ac:dyDescent="0.2">
      <c r="A106" s="125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128"/>
      <c r="L106" s="128"/>
      <c r="M106" s="84" t="s">
        <v>115</v>
      </c>
    </row>
    <row r="107" spans="1:13" ht="14.25" customHeight="1" x14ac:dyDescent="0.2">
      <c r="A107" s="125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128"/>
      <c r="L107" s="128"/>
      <c r="M107" s="84"/>
    </row>
    <row r="108" spans="1:13" ht="25.5" x14ac:dyDescent="0.2">
      <c r="A108" s="125"/>
      <c r="B108" s="130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128"/>
      <c r="L108" s="128"/>
      <c r="M108" s="84" t="s">
        <v>107</v>
      </c>
    </row>
    <row r="109" spans="1:13" x14ac:dyDescent="0.2">
      <c r="A109" s="125"/>
      <c r="B109" s="131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128"/>
      <c r="L109" s="128"/>
      <c r="M109" s="84" t="s">
        <v>106</v>
      </c>
    </row>
    <row r="110" spans="1:13" ht="14.25" customHeight="1" x14ac:dyDescent="0.2">
      <c r="A110" s="125"/>
      <c r="B110" s="132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128"/>
      <c r="L110" s="128"/>
      <c r="M110" s="84"/>
    </row>
    <row r="111" spans="1:13" ht="28.5" x14ac:dyDescent="0.2">
      <c r="A111" s="125"/>
      <c r="B111" s="133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128"/>
      <c r="L111" s="128"/>
      <c r="M111" s="84" t="s">
        <v>108</v>
      </c>
    </row>
    <row r="112" spans="1:13" ht="28.5" x14ac:dyDescent="0.2">
      <c r="A112" s="125"/>
      <c r="B112" s="134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128"/>
      <c r="L112" s="128"/>
      <c r="M112" s="84" t="s">
        <v>109</v>
      </c>
    </row>
    <row r="113" spans="1:13" ht="29.25" thickBot="1" x14ac:dyDescent="0.25">
      <c r="A113" s="126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129"/>
      <c r="L113" s="129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124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127">
        <f>E127/D127</f>
        <v>1.3906113945775893E-4</v>
      </c>
      <c r="L117" s="127">
        <f>K117*365</f>
        <v>5.0757315902082011E-2</v>
      </c>
      <c r="M117" s="84" t="s">
        <v>95</v>
      </c>
    </row>
    <row r="118" spans="1:13" ht="14.25" customHeight="1" x14ac:dyDescent="0.2">
      <c r="A118" s="125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128"/>
      <c r="L118" s="128"/>
      <c r="M118" s="84"/>
    </row>
    <row r="119" spans="1:13" ht="15.75" x14ac:dyDescent="0.2">
      <c r="A119" s="125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128"/>
      <c r="L119" s="128"/>
      <c r="M119" s="84" t="s">
        <v>95</v>
      </c>
    </row>
    <row r="120" spans="1:13" ht="14.25" customHeight="1" x14ac:dyDescent="0.2">
      <c r="A120" s="125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128"/>
      <c r="L120" s="128"/>
      <c r="M120" s="84"/>
    </row>
    <row r="121" spans="1:13" ht="25.5" x14ac:dyDescent="0.2">
      <c r="A121" s="125"/>
      <c r="B121" s="130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128"/>
      <c r="L121" s="128"/>
      <c r="M121" s="84" t="s">
        <v>107</v>
      </c>
    </row>
    <row r="122" spans="1:13" x14ac:dyDescent="0.2">
      <c r="A122" s="125"/>
      <c r="B122" s="131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128"/>
      <c r="L122" s="128"/>
      <c r="M122" s="84" t="s">
        <v>106</v>
      </c>
    </row>
    <row r="123" spans="1:13" ht="14.25" customHeight="1" x14ac:dyDescent="0.2">
      <c r="A123" s="125"/>
      <c r="B123" s="132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128"/>
      <c r="L123" s="128"/>
      <c r="M123" s="84"/>
    </row>
    <row r="124" spans="1:13" ht="28.5" x14ac:dyDescent="0.2">
      <c r="A124" s="125"/>
      <c r="B124" s="133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128"/>
      <c r="L124" s="128"/>
      <c r="M124" s="84" t="s">
        <v>108</v>
      </c>
    </row>
    <row r="125" spans="1:13" ht="28.5" x14ac:dyDescent="0.2">
      <c r="A125" s="125"/>
      <c r="B125" s="134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128"/>
      <c r="L125" s="128"/>
      <c r="M125" s="84" t="s">
        <v>109</v>
      </c>
    </row>
    <row r="126" spans="1:13" ht="29.25" thickBot="1" x14ac:dyDescent="0.25">
      <c r="A126" s="126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129"/>
      <c r="L126" s="129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124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127">
        <f>E140/D140</f>
        <v>1.3904951455496719E-4</v>
      </c>
      <c r="L130" s="127">
        <f>K130*365</f>
        <v>5.075307281256302E-2</v>
      </c>
      <c r="M130" s="84" t="s">
        <v>95</v>
      </c>
    </row>
    <row r="131" spans="1:13" ht="14.25" customHeight="1" x14ac:dyDescent="0.2">
      <c r="A131" s="125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128"/>
      <c r="L131" s="128"/>
      <c r="M131" s="84"/>
    </row>
    <row r="132" spans="1:13" ht="15.75" x14ac:dyDescent="0.2">
      <c r="A132" s="125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128"/>
      <c r="L132" s="128"/>
      <c r="M132" s="84" t="s">
        <v>95</v>
      </c>
    </row>
    <row r="133" spans="1:13" ht="14.25" customHeight="1" x14ac:dyDescent="0.2">
      <c r="A133" s="125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128"/>
      <c r="L133" s="128"/>
      <c r="M133" s="84"/>
    </row>
    <row r="134" spans="1:13" ht="25.5" x14ac:dyDescent="0.2">
      <c r="A134" s="125"/>
      <c r="B134" s="130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128"/>
      <c r="L134" s="128"/>
      <c r="M134" s="84" t="s">
        <v>107</v>
      </c>
    </row>
    <row r="135" spans="1:13" x14ac:dyDescent="0.2">
      <c r="A135" s="125"/>
      <c r="B135" s="131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128"/>
      <c r="L135" s="128"/>
      <c r="M135" s="84" t="s">
        <v>106</v>
      </c>
    </row>
    <row r="136" spans="1:13" ht="14.25" customHeight="1" x14ac:dyDescent="0.2">
      <c r="A136" s="125"/>
      <c r="B136" s="132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128"/>
      <c r="L136" s="128"/>
      <c r="M136" s="84"/>
    </row>
    <row r="137" spans="1:13" ht="28.5" x14ac:dyDescent="0.2">
      <c r="A137" s="125"/>
      <c r="B137" s="133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128"/>
      <c r="L137" s="128"/>
      <c r="M137" s="84" t="s">
        <v>108</v>
      </c>
    </row>
    <row r="138" spans="1:13" ht="28.5" x14ac:dyDescent="0.2">
      <c r="A138" s="125"/>
      <c r="B138" s="134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128"/>
      <c r="L138" s="128"/>
      <c r="M138" s="84" t="s">
        <v>109</v>
      </c>
    </row>
    <row r="139" spans="1:13" ht="29.25" thickBot="1" x14ac:dyDescent="0.25">
      <c r="A139" s="126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129"/>
      <c r="L139" s="129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124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127">
        <f>E153/D153</f>
        <v>-2.8114152995039877E-4</v>
      </c>
      <c r="L143" s="127">
        <f>K143*365</f>
        <v>-0.10261665843189555</v>
      </c>
      <c r="M143" s="84" t="s">
        <v>95</v>
      </c>
    </row>
    <row r="144" spans="1:13" ht="14.25" customHeight="1" x14ac:dyDescent="0.2">
      <c r="A144" s="125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128"/>
      <c r="L144" s="128"/>
      <c r="M144" s="84"/>
    </row>
    <row r="145" spans="1:13" ht="15.75" x14ac:dyDescent="0.2">
      <c r="A145" s="125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128"/>
      <c r="L145" s="128"/>
      <c r="M145" s="84" t="s">
        <v>95</v>
      </c>
    </row>
    <row r="146" spans="1:13" ht="14.25" customHeight="1" x14ac:dyDescent="0.2">
      <c r="A146" s="125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128"/>
      <c r="L146" s="128"/>
      <c r="M146" s="84"/>
    </row>
    <row r="147" spans="1:13" ht="25.5" x14ac:dyDescent="0.2">
      <c r="A147" s="125"/>
      <c r="B147" s="130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128"/>
      <c r="L147" s="128"/>
      <c r="M147" s="84" t="s">
        <v>107</v>
      </c>
    </row>
    <row r="148" spans="1:13" x14ac:dyDescent="0.2">
      <c r="A148" s="125"/>
      <c r="B148" s="131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128"/>
      <c r="L148" s="128"/>
      <c r="M148" s="84" t="s">
        <v>106</v>
      </c>
    </row>
    <row r="149" spans="1:13" ht="14.25" customHeight="1" x14ac:dyDescent="0.2">
      <c r="A149" s="125"/>
      <c r="B149" s="132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128"/>
      <c r="L149" s="128"/>
      <c r="M149" s="84"/>
    </row>
    <row r="150" spans="1:13" ht="28.5" x14ac:dyDescent="0.2">
      <c r="A150" s="125"/>
      <c r="B150" s="133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128"/>
      <c r="L150" s="128"/>
      <c r="M150" s="84" t="s">
        <v>108</v>
      </c>
    </row>
    <row r="151" spans="1:13" ht="28.5" x14ac:dyDescent="0.2">
      <c r="A151" s="125"/>
      <c r="B151" s="134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128"/>
      <c r="L151" s="128"/>
      <c r="M151" s="84" t="s">
        <v>109</v>
      </c>
    </row>
    <row r="152" spans="1:13" ht="29.25" thickBot="1" x14ac:dyDescent="0.25">
      <c r="A152" s="126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129"/>
      <c r="L152" s="129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145" t="s">
        <v>96</v>
      </c>
      <c r="I155" s="146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147">
        <f>G156/E156</f>
        <v>1.2598352364497282E-4</v>
      </c>
      <c r="I156" s="14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5" workbookViewId="0">
      <selection activeCell="F65" sqref="F65"/>
    </sheetView>
  </sheetViews>
  <sheetFormatPr defaultRowHeight="14.25" x14ac:dyDescent="0.2"/>
  <cols>
    <col min="1" max="1" width="10.875" customWidth="1"/>
    <col min="2" max="2" width="9.625" customWidth="1"/>
    <col min="3" max="3" width="17.25" customWidth="1"/>
    <col min="4" max="4" width="12.5" customWidth="1"/>
    <col min="5" max="5" width="9.75" bestFit="1" customWidth="1"/>
    <col min="6" max="6" width="14.125" bestFit="1" customWidth="1"/>
    <col min="7" max="7" width="19" customWidth="1"/>
    <col min="8" max="8" width="11.875" customWidth="1"/>
    <col min="9" max="9" width="13.25" bestFit="1" customWidth="1"/>
    <col min="10" max="10" width="12" bestFit="1" customWidth="1"/>
    <col min="11" max="11" width="14.125" customWidth="1"/>
    <col min="12" max="12" width="12" bestFit="1" customWidth="1"/>
    <col min="13" max="13" width="14.125" bestFit="1" customWidth="1"/>
  </cols>
  <sheetData>
    <row r="1" spans="1:13" ht="16.5" thickBot="1" x14ac:dyDescent="0.25">
      <c r="A1" s="10" t="s">
        <v>0</v>
      </c>
      <c r="B1" s="20" t="s">
        <v>42</v>
      </c>
      <c r="C1" s="35" t="s">
        <v>1</v>
      </c>
      <c r="D1" s="10" t="s">
        <v>17</v>
      </c>
      <c r="E1" s="10" t="s">
        <v>11</v>
      </c>
      <c r="F1" s="10" t="s">
        <v>18</v>
      </c>
      <c r="G1" s="10" t="s">
        <v>14</v>
      </c>
      <c r="H1" s="10" t="s">
        <v>19</v>
      </c>
      <c r="I1" s="10" t="s">
        <v>2</v>
      </c>
      <c r="J1" s="20" t="s">
        <v>48</v>
      </c>
      <c r="K1" s="10" t="s">
        <v>49</v>
      </c>
      <c r="L1" s="20" t="s">
        <v>30</v>
      </c>
      <c r="M1" s="20" t="s">
        <v>82</v>
      </c>
    </row>
    <row r="2" spans="1:13" x14ac:dyDescent="0.2">
      <c r="A2" s="125" t="s">
        <v>136</v>
      </c>
      <c r="B2" s="93"/>
      <c r="C2" s="94" t="s">
        <v>123</v>
      </c>
      <c r="D2" s="96">
        <v>10000</v>
      </c>
      <c r="E2" s="96">
        <v>6.44</v>
      </c>
      <c r="F2" s="96">
        <f>D2+E2</f>
        <v>10006.44</v>
      </c>
      <c r="G2" s="95" t="s">
        <v>124</v>
      </c>
      <c r="H2" s="97">
        <v>10077.32</v>
      </c>
      <c r="I2" s="12">
        <v>10000</v>
      </c>
      <c r="J2" s="62">
        <f t="shared" ref="J2:J3" si="0">E2/D2</f>
        <v>6.4400000000000004E-4</v>
      </c>
      <c r="K2" s="128">
        <f>E10/D10</f>
        <v>3.4265221524407076E-4</v>
      </c>
      <c r="L2" s="128">
        <f>K2*365</f>
        <v>0.12506805856408582</v>
      </c>
      <c r="M2" s="108">
        <v>42929</v>
      </c>
    </row>
    <row r="3" spans="1:13" x14ac:dyDescent="0.2">
      <c r="A3" s="125"/>
      <c r="B3" s="91"/>
      <c r="C3" s="92" t="s">
        <v>127</v>
      </c>
      <c r="D3" s="98">
        <v>10000</v>
      </c>
      <c r="E3" s="98">
        <v>4.4400000000000004</v>
      </c>
      <c r="F3" s="98">
        <f>D3+E3</f>
        <v>10004.44</v>
      </c>
      <c r="G3" s="99" t="s">
        <v>128</v>
      </c>
      <c r="H3" s="100">
        <v>10079.98</v>
      </c>
      <c r="I3" s="12">
        <v>10000</v>
      </c>
      <c r="J3" s="62">
        <f t="shared" si="0"/>
        <v>4.4400000000000006E-4</v>
      </c>
      <c r="K3" s="128"/>
      <c r="L3" s="128"/>
      <c r="M3" s="108">
        <v>42926</v>
      </c>
    </row>
    <row r="4" spans="1:13" ht="14.25" customHeight="1" x14ac:dyDescent="0.2">
      <c r="A4" s="125"/>
      <c r="B4" s="9" t="s">
        <v>43</v>
      </c>
      <c r="C4" s="44" t="s">
        <v>3</v>
      </c>
      <c r="D4" s="101">
        <v>11041.86</v>
      </c>
      <c r="E4" s="101">
        <v>1.23</v>
      </c>
      <c r="F4" s="101">
        <f t="shared" ref="F4:F8" si="1">D4+E4</f>
        <v>11043.09</v>
      </c>
      <c r="G4" s="102" t="s">
        <v>10</v>
      </c>
      <c r="H4" s="103" t="s">
        <v>10</v>
      </c>
      <c r="I4" s="12">
        <v>11041.86</v>
      </c>
      <c r="J4" s="62">
        <f t="shared" ref="J4:J9" si="2">E4/D4</f>
        <v>1.1139427596437556E-4</v>
      </c>
      <c r="K4" s="128"/>
      <c r="L4" s="128"/>
      <c r="M4" s="84"/>
    </row>
    <row r="5" spans="1:13" ht="25.5" x14ac:dyDescent="0.2">
      <c r="A5" s="125"/>
      <c r="B5" s="130"/>
      <c r="C5" s="48" t="s">
        <v>129</v>
      </c>
      <c r="D5" s="104">
        <v>7000</v>
      </c>
      <c r="E5" s="104">
        <v>1.33</v>
      </c>
      <c r="F5" s="104">
        <f t="shared" si="1"/>
        <v>7001.33</v>
      </c>
      <c r="G5" s="72" t="s">
        <v>130</v>
      </c>
      <c r="H5" s="105">
        <v>7021.29</v>
      </c>
      <c r="I5" s="12">
        <v>7000</v>
      </c>
      <c r="J5" s="62">
        <f t="shared" si="2"/>
        <v>1.9000000000000001E-4</v>
      </c>
      <c r="K5" s="128"/>
      <c r="L5" s="128"/>
      <c r="M5" s="84" t="s">
        <v>133</v>
      </c>
    </row>
    <row r="6" spans="1:13" ht="25.5" x14ac:dyDescent="0.2">
      <c r="A6" s="125"/>
      <c r="B6" s="131"/>
      <c r="C6" s="48" t="s">
        <v>131</v>
      </c>
      <c r="D6" s="104">
        <v>1000</v>
      </c>
      <c r="E6" s="104">
        <v>0.32879999999999998</v>
      </c>
      <c r="F6" s="104">
        <f t="shared" si="1"/>
        <v>1000.3288</v>
      </c>
      <c r="G6" s="72" t="s">
        <v>132</v>
      </c>
      <c r="H6" s="105">
        <v>1032.8800000000001</v>
      </c>
      <c r="I6" s="12">
        <v>1000</v>
      </c>
      <c r="J6" s="62">
        <f t="shared" si="2"/>
        <v>3.2879999999999997E-4</v>
      </c>
      <c r="K6" s="128"/>
      <c r="L6" s="128"/>
      <c r="M6" s="84" t="s">
        <v>134</v>
      </c>
    </row>
    <row r="7" spans="1:13" ht="14.25" customHeight="1" x14ac:dyDescent="0.2">
      <c r="A7" s="125"/>
      <c r="B7" s="132"/>
      <c r="C7" s="42" t="s">
        <v>13</v>
      </c>
      <c r="D7" s="106">
        <v>1041.8161</v>
      </c>
      <c r="E7" s="106">
        <v>0.16669999999999999</v>
      </c>
      <c r="F7" s="106">
        <f t="shared" si="1"/>
        <v>1041.9828</v>
      </c>
      <c r="G7" s="77" t="s">
        <v>9</v>
      </c>
      <c r="H7" s="107" t="s">
        <v>10</v>
      </c>
      <c r="I7" s="12">
        <v>1041.8161</v>
      </c>
      <c r="J7" s="62">
        <f t="shared" si="2"/>
        <v>1.6000904574233399E-4</v>
      </c>
      <c r="K7" s="128"/>
      <c r="L7" s="128"/>
      <c r="M7" s="84"/>
    </row>
    <row r="8" spans="1:13" ht="28.5" x14ac:dyDescent="0.2">
      <c r="A8" s="125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2">
        <v>1100</v>
      </c>
      <c r="J8" s="62">
        <f t="shared" si="2"/>
        <v>2.8427272727272725E-4</v>
      </c>
      <c r="K8" s="128"/>
      <c r="L8" s="128"/>
      <c r="M8" s="84" t="s">
        <v>109</v>
      </c>
    </row>
    <row r="9" spans="1:13" ht="23.25" thickBot="1" x14ac:dyDescent="0.25">
      <c r="A9" s="126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2">
        <v>10000</v>
      </c>
      <c r="J9" s="62">
        <f t="shared" si="2"/>
        <v>3.2900000000000003E-4</v>
      </c>
      <c r="K9" s="129"/>
      <c r="L9" s="129"/>
      <c r="M9" s="84" t="s">
        <v>135</v>
      </c>
    </row>
    <row r="10" spans="1:13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K2*10000</f>
        <v>3.4265221524407075</v>
      </c>
      <c r="I10" s="13">
        <f>SUM(I2:I9)</f>
        <v>51183.676099999997</v>
      </c>
      <c r="J10" s="68"/>
      <c r="K10" s="7" t="s">
        <v>56</v>
      </c>
      <c r="L10" s="66">
        <f>L2*10000</f>
        <v>1250.6805856408582</v>
      </c>
      <c r="M10" s="87" t="s">
        <v>105</v>
      </c>
    </row>
    <row r="11" spans="1:13" ht="15.75" customHeight="1" thickTop="1" x14ac:dyDescent="0.2">
      <c r="B11" s="109" t="s">
        <v>138</v>
      </c>
      <c r="C11" s="110" t="s">
        <v>139</v>
      </c>
      <c r="D11" s="110">
        <v>1500</v>
      </c>
      <c r="E11" s="111">
        <v>-120.83</v>
      </c>
      <c r="F11" s="111">
        <f>D11+E11</f>
        <v>1379.17</v>
      </c>
      <c r="G11" s="112">
        <v>42811</v>
      </c>
      <c r="H11" s="110">
        <f>F11</f>
        <v>1379.17</v>
      </c>
      <c r="I11" s="113">
        <v>1500</v>
      </c>
      <c r="J11" s="114">
        <f>(H11-I11)/I11</f>
        <v>-8.0553333333333282E-2</v>
      </c>
      <c r="K11" s="115" t="s">
        <v>140</v>
      </c>
      <c r="L11" s="116">
        <v>0.33</v>
      </c>
      <c r="M11" s="117"/>
    </row>
    <row r="12" spans="1:13" ht="15" customHeight="1" x14ac:dyDescent="0.2"/>
    <row r="13" spans="1:13" ht="16.5" thickBot="1" x14ac:dyDescent="0.25">
      <c r="A13" s="10" t="s">
        <v>0</v>
      </c>
      <c r="B13" s="20" t="s">
        <v>142</v>
      </c>
      <c r="C13" s="35" t="s">
        <v>1</v>
      </c>
      <c r="D13" s="10" t="s">
        <v>17</v>
      </c>
      <c r="E13" s="10" t="s">
        <v>11</v>
      </c>
      <c r="F13" s="10" t="s">
        <v>18</v>
      </c>
      <c r="G13" s="10" t="s">
        <v>14</v>
      </c>
      <c r="H13" s="10" t="s">
        <v>19</v>
      </c>
      <c r="I13" s="10" t="s">
        <v>2</v>
      </c>
      <c r="J13" s="20" t="s">
        <v>48</v>
      </c>
      <c r="K13" s="10" t="s">
        <v>49</v>
      </c>
      <c r="L13" s="20" t="s">
        <v>30</v>
      </c>
      <c r="M13" s="20" t="s">
        <v>82</v>
      </c>
    </row>
    <row r="14" spans="1:13" x14ac:dyDescent="0.2">
      <c r="A14" s="125" t="s">
        <v>141</v>
      </c>
      <c r="B14" s="118"/>
      <c r="C14" s="94" t="s">
        <v>123</v>
      </c>
      <c r="D14" s="96">
        <v>10006.44</v>
      </c>
      <c r="E14" s="96">
        <v>6.44</v>
      </c>
      <c r="F14" s="96">
        <f>D14+E14</f>
        <v>10012.880000000001</v>
      </c>
      <c r="G14" s="95" t="s">
        <v>124</v>
      </c>
      <c r="H14" s="97">
        <v>10077.32</v>
      </c>
      <c r="I14" s="12">
        <v>10000</v>
      </c>
      <c r="J14" s="62">
        <f t="shared" ref="J14:J21" si="3">E14/D14</f>
        <v>6.435855309180888E-4</v>
      </c>
      <c r="K14" s="128">
        <f>E22/D22</f>
        <v>3.4252898568462267E-4</v>
      </c>
      <c r="L14" s="128">
        <f>K14*365</f>
        <v>0.12502307977488727</v>
      </c>
      <c r="M14" s="108">
        <v>42929</v>
      </c>
    </row>
    <row r="15" spans="1:13" x14ac:dyDescent="0.2">
      <c r="A15" s="125"/>
      <c r="B15" s="119"/>
      <c r="C15" s="92" t="s">
        <v>127</v>
      </c>
      <c r="D15" s="98">
        <v>10004.44</v>
      </c>
      <c r="E15" s="98">
        <v>4.4400000000000004</v>
      </c>
      <c r="F15" s="98">
        <f>D15+E15</f>
        <v>10008.880000000001</v>
      </c>
      <c r="G15" s="99" t="s">
        <v>128</v>
      </c>
      <c r="H15" s="100">
        <v>10079.98</v>
      </c>
      <c r="I15" s="12">
        <v>10000</v>
      </c>
      <c r="J15" s="62">
        <f t="shared" si="3"/>
        <v>4.4380295148953867E-4</v>
      </c>
      <c r="K15" s="128"/>
      <c r="L15" s="128"/>
      <c r="M15" s="108">
        <v>42926</v>
      </c>
    </row>
    <row r="16" spans="1:13" ht="14.25" customHeight="1" x14ac:dyDescent="0.2">
      <c r="A16" s="125"/>
      <c r="B16" s="122"/>
      <c r="C16" s="44" t="s">
        <v>3</v>
      </c>
      <c r="D16" s="101">
        <v>11043.09</v>
      </c>
      <c r="E16" s="101">
        <v>1.23</v>
      </c>
      <c r="F16" s="101">
        <f t="shared" ref="F16:F20" si="4">D16+E16</f>
        <v>11044.32</v>
      </c>
      <c r="G16" s="102" t="s">
        <v>10</v>
      </c>
      <c r="H16" s="103">
        <f>F16</f>
        <v>11044.32</v>
      </c>
      <c r="I16" s="12">
        <v>11041.86</v>
      </c>
      <c r="J16" s="62">
        <f t="shared" si="3"/>
        <v>1.1138186866176043E-4</v>
      </c>
      <c r="K16" s="128"/>
      <c r="L16" s="128"/>
      <c r="M16" s="84"/>
    </row>
    <row r="17" spans="1:13" ht="25.5" x14ac:dyDescent="0.2">
      <c r="A17" s="125"/>
      <c r="B17" s="149"/>
      <c r="C17" s="48" t="s">
        <v>129</v>
      </c>
      <c r="D17" s="104">
        <v>7001.33</v>
      </c>
      <c r="E17" s="104">
        <v>1.33</v>
      </c>
      <c r="F17" s="104">
        <f t="shared" si="4"/>
        <v>7002.66</v>
      </c>
      <c r="G17" s="72" t="s">
        <v>130</v>
      </c>
      <c r="H17" s="105">
        <v>7021.29</v>
      </c>
      <c r="I17" s="12">
        <v>7000</v>
      </c>
      <c r="J17" s="62">
        <f t="shared" si="3"/>
        <v>1.8996390685769706E-4</v>
      </c>
      <c r="K17" s="128"/>
      <c r="L17" s="128"/>
      <c r="M17" s="84" t="s">
        <v>133</v>
      </c>
    </row>
    <row r="18" spans="1:13" ht="25.5" x14ac:dyDescent="0.2">
      <c r="A18" s="125"/>
      <c r="B18" s="150"/>
      <c r="C18" s="48" t="s">
        <v>131</v>
      </c>
      <c r="D18" s="104">
        <v>1000.3288</v>
      </c>
      <c r="E18" s="104">
        <v>0.32879999999999998</v>
      </c>
      <c r="F18" s="104">
        <f t="shared" si="4"/>
        <v>1000.6576</v>
      </c>
      <c r="G18" s="72" t="s">
        <v>132</v>
      </c>
      <c r="H18" s="105">
        <v>1032.8800000000001</v>
      </c>
      <c r="I18" s="12">
        <v>1000</v>
      </c>
      <c r="J18" s="62">
        <f t="shared" si="3"/>
        <v>3.2869192609470005E-4</v>
      </c>
      <c r="K18" s="128"/>
      <c r="L18" s="128"/>
      <c r="M18" s="84" t="s">
        <v>134</v>
      </c>
    </row>
    <row r="19" spans="1:13" ht="14.25" customHeight="1" x14ac:dyDescent="0.2">
      <c r="A19" s="125"/>
      <c r="B19" s="151"/>
      <c r="C19" s="42" t="s">
        <v>13</v>
      </c>
      <c r="D19" s="106">
        <v>1041.9828</v>
      </c>
      <c r="E19" s="106">
        <v>0.16639999999999999</v>
      </c>
      <c r="F19" s="106">
        <f t="shared" si="4"/>
        <v>1042.1492000000001</v>
      </c>
      <c r="G19" s="77" t="s">
        <v>9</v>
      </c>
      <c r="H19" s="107">
        <f>F19</f>
        <v>1042.1492000000001</v>
      </c>
      <c r="I19" s="12">
        <v>1041.8161</v>
      </c>
      <c r="J19" s="62">
        <f t="shared" si="3"/>
        <v>1.5969553432167976E-4</v>
      </c>
      <c r="K19" s="128"/>
      <c r="L19" s="128"/>
      <c r="M19" s="84"/>
    </row>
    <row r="20" spans="1:13" ht="28.5" x14ac:dyDescent="0.2">
      <c r="A20" s="125"/>
      <c r="B20" s="120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2">
        <v>1100</v>
      </c>
      <c r="J20" s="62">
        <f t="shared" si="3"/>
        <v>2.841919392550863E-4</v>
      </c>
      <c r="K20" s="128"/>
      <c r="L20" s="128"/>
      <c r="M20" s="84" t="s">
        <v>109</v>
      </c>
    </row>
    <row r="21" spans="1:13" ht="23.25" thickBot="1" x14ac:dyDescent="0.25">
      <c r="A21" s="126"/>
      <c r="B21" s="121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2">
        <v>10000</v>
      </c>
      <c r="J21" s="62">
        <f t="shared" si="3"/>
        <v>3.2889179459957672E-4</v>
      </c>
      <c r="K21" s="129"/>
      <c r="L21" s="129"/>
      <c r="M21" s="84" t="s">
        <v>135</v>
      </c>
    </row>
    <row r="22" spans="1:13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K14*10000</f>
        <v>3.4252898568462267</v>
      </c>
      <c r="I22" s="13">
        <f>SUM(I14:I21)</f>
        <v>51183.676099999997</v>
      </c>
      <c r="J22" s="68"/>
      <c r="K22" s="7" t="s">
        <v>56</v>
      </c>
      <c r="L22" s="66">
        <f>L14*10000</f>
        <v>1250.2307977488726</v>
      </c>
      <c r="M22" s="87"/>
    </row>
    <row r="23" spans="1:13" ht="15.75" customHeight="1" thickTop="1" x14ac:dyDescent="0.2">
      <c r="B23" s="109" t="s">
        <v>138</v>
      </c>
      <c r="C23" s="110" t="s">
        <v>139</v>
      </c>
      <c r="D23" s="110">
        <v>1379.17</v>
      </c>
      <c r="E23" s="111">
        <v>20.29</v>
      </c>
      <c r="F23" s="111">
        <f>D23+E23</f>
        <v>1399.46</v>
      </c>
      <c r="G23" s="112">
        <v>42811</v>
      </c>
      <c r="H23" s="110">
        <f>F23</f>
        <v>1399.46</v>
      </c>
      <c r="I23" s="113">
        <v>1500</v>
      </c>
      <c r="J23" s="114">
        <f>(H23-I23)/I23</f>
        <v>-6.7026666666666637E-2</v>
      </c>
      <c r="K23" s="115" t="s">
        <v>140</v>
      </c>
      <c r="L23" s="116">
        <v>0.33</v>
      </c>
      <c r="M23" s="117"/>
    </row>
    <row r="25" spans="1:13" ht="16.5" thickBot="1" x14ac:dyDescent="0.25">
      <c r="A25" s="10" t="s">
        <v>0</v>
      </c>
      <c r="B25" s="20" t="s">
        <v>142</v>
      </c>
      <c r="C25" s="35" t="s">
        <v>1</v>
      </c>
      <c r="D25" s="10" t="s">
        <v>17</v>
      </c>
      <c r="E25" s="10" t="s">
        <v>11</v>
      </c>
      <c r="F25" s="10" t="s">
        <v>18</v>
      </c>
      <c r="G25" s="10" t="s">
        <v>14</v>
      </c>
      <c r="H25" s="10" t="s">
        <v>19</v>
      </c>
      <c r="I25" s="10" t="s">
        <v>2</v>
      </c>
      <c r="J25" s="20" t="s">
        <v>48</v>
      </c>
      <c r="K25" s="10" t="s">
        <v>49</v>
      </c>
      <c r="L25" s="20" t="s">
        <v>30</v>
      </c>
      <c r="M25" s="20" t="s">
        <v>82</v>
      </c>
    </row>
    <row r="26" spans="1:13" x14ac:dyDescent="0.2">
      <c r="A26" s="125" t="s">
        <v>143</v>
      </c>
      <c r="B26" s="118"/>
      <c r="C26" s="94" t="s">
        <v>123</v>
      </c>
      <c r="D26" s="96">
        <v>10012.880000000001</v>
      </c>
      <c r="E26" s="96">
        <v>6.44</v>
      </c>
      <c r="F26" s="96">
        <f>D26+E26</f>
        <v>10019.320000000002</v>
      </c>
      <c r="G26" s="95" t="s">
        <v>124</v>
      </c>
      <c r="H26" s="97">
        <v>10077.32</v>
      </c>
      <c r="I26" s="12">
        <v>10000</v>
      </c>
      <c r="J26" s="62">
        <f t="shared" ref="J26:J33" si="5">E26/D26</f>
        <v>6.431715949856584E-4</v>
      </c>
      <c r="K26" s="128">
        <f>E34/D34</f>
        <v>3.4220083948081811E-4</v>
      </c>
      <c r="L26" s="128">
        <f>K26*365</f>
        <v>0.12490330641049861</v>
      </c>
      <c r="M26" s="108">
        <v>42929</v>
      </c>
    </row>
    <row r="27" spans="1:13" x14ac:dyDescent="0.2">
      <c r="A27" s="125"/>
      <c r="B27" s="119"/>
      <c r="C27" s="92" t="s">
        <v>127</v>
      </c>
      <c r="D27" s="98">
        <v>10008.880000000001</v>
      </c>
      <c r="E27" s="98">
        <v>4.4400000000000004</v>
      </c>
      <c r="F27" s="98">
        <f>D27+E27</f>
        <v>10013.320000000002</v>
      </c>
      <c r="G27" s="99" t="s">
        <v>128</v>
      </c>
      <c r="H27" s="100">
        <v>10079.98</v>
      </c>
      <c r="I27" s="12">
        <v>10000</v>
      </c>
      <c r="J27" s="62">
        <f t="shared" si="5"/>
        <v>4.4360607780291101E-4</v>
      </c>
      <c r="K27" s="128"/>
      <c r="L27" s="128"/>
      <c r="M27" s="108">
        <v>42926</v>
      </c>
    </row>
    <row r="28" spans="1:13" ht="14.25" customHeight="1" x14ac:dyDescent="0.2">
      <c r="A28" s="125"/>
      <c r="B28" s="122"/>
      <c r="C28" s="44" t="s">
        <v>3</v>
      </c>
      <c r="D28" s="101">
        <v>11044.32</v>
      </c>
      <c r="E28" s="101">
        <v>1.22</v>
      </c>
      <c r="F28" s="101">
        <f t="shared" ref="F28:F32" si="6">D28+E28</f>
        <v>11045.539999999999</v>
      </c>
      <c r="G28" s="102" t="s">
        <v>10</v>
      </c>
      <c r="H28" s="103">
        <f>F28</f>
        <v>11045.539999999999</v>
      </c>
      <c r="I28" s="12">
        <v>11041.86</v>
      </c>
      <c r="J28" s="62">
        <f t="shared" si="5"/>
        <v>1.1046402132498878E-4</v>
      </c>
      <c r="K28" s="128"/>
      <c r="L28" s="128"/>
      <c r="M28" s="84"/>
    </row>
    <row r="29" spans="1:13" ht="25.5" x14ac:dyDescent="0.2">
      <c r="A29" s="125"/>
      <c r="B29" s="149"/>
      <c r="C29" s="48" t="s">
        <v>129</v>
      </c>
      <c r="D29" s="104">
        <v>7002.66</v>
      </c>
      <c r="E29" s="104">
        <v>1.33</v>
      </c>
      <c r="F29" s="104">
        <f t="shared" si="6"/>
        <v>7003.99</v>
      </c>
      <c r="G29" s="72" t="s">
        <v>130</v>
      </c>
      <c r="H29" s="105">
        <v>7021.29</v>
      </c>
      <c r="I29" s="12">
        <v>7000</v>
      </c>
      <c r="J29" s="62">
        <f t="shared" si="5"/>
        <v>1.899278274255783E-4</v>
      </c>
      <c r="K29" s="128"/>
      <c r="L29" s="128"/>
      <c r="M29" s="84" t="s">
        <v>133</v>
      </c>
    </row>
    <row r="30" spans="1:13" ht="25.5" x14ac:dyDescent="0.2">
      <c r="A30" s="125"/>
      <c r="B30" s="150"/>
      <c r="C30" s="48" t="s">
        <v>131</v>
      </c>
      <c r="D30" s="104">
        <v>1000.6576</v>
      </c>
      <c r="E30" s="104">
        <v>0.32879999999999998</v>
      </c>
      <c r="F30" s="104">
        <f t="shared" si="6"/>
        <v>1000.9864</v>
      </c>
      <c r="G30" s="72" t="s">
        <v>132</v>
      </c>
      <c r="H30" s="105">
        <v>1032.8800000000001</v>
      </c>
      <c r="I30" s="12">
        <v>1000</v>
      </c>
      <c r="J30" s="62">
        <f t="shared" si="5"/>
        <v>3.2858392321209571E-4</v>
      </c>
      <c r="K30" s="128"/>
      <c r="L30" s="128"/>
      <c r="M30" s="84" t="s">
        <v>134</v>
      </c>
    </row>
    <row r="31" spans="1:13" ht="14.25" customHeight="1" x14ac:dyDescent="0.2">
      <c r="A31" s="125"/>
      <c r="B31" s="151"/>
      <c r="C31" s="42" t="s">
        <v>13</v>
      </c>
      <c r="D31" s="106">
        <v>1042.1492000000001</v>
      </c>
      <c r="E31" s="106">
        <v>0.1656</v>
      </c>
      <c r="F31" s="106">
        <f t="shared" si="6"/>
        <v>1042.3148000000001</v>
      </c>
      <c r="G31" s="77" t="s">
        <v>9</v>
      </c>
      <c r="H31" s="107">
        <f>F31</f>
        <v>1042.3148000000001</v>
      </c>
      <c r="I31" s="12">
        <v>1041.8161</v>
      </c>
      <c r="J31" s="62">
        <f t="shared" si="5"/>
        <v>1.5890239132746058E-4</v>
      </c>
      <c r="K31" s="128"/>
      <c r="L31" s="128"/>
      <c r="M31" s="84"/>
    </row>
    <row r="32" spans="1:13" ht="28.5" x14ac:dyDescent="0.2">
      <c r="A32" s="125"/>
      <c r="B32" s="120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2">
        <v>1100</v>
      </c>
      <c r="J32" s="62">
        <f t="shared" si="5"/>
        <v>2.8411119714300616E-4</v>
      </c>
      <c r="K32" s="128"/>
      <c r="L32" s="128"/>
      <c r="M32" s="84" t="s">
        <v>109</v>
      </c>
    </row>
    <row r="33" spans="1:13" ht="23.25" thickBot="1" x14ac:dyDescent="0.25">
      <c r="A33" s="126"/>
      <c r="B33" s="121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2">
        <v>10000</v>
      </c>
      <c r="J33" s="62">
        <f t="shared" si="5"/>
        <v>3.2878366035148869E-4</v>
      </c>
      <c r="K33" s="129"/>
      <c r="L33" s="129"/>
      <c r="M33" s="84" t="s">
        <v>135</v>
      </c>
    </row>
    <row r="34" spans="1:13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K26*10000</f>
        <v>3.4220083948081812</v>
      </c>
      <c r="I34" s="13">
        <f>SUM(I26:I33)</f>
        <v>51183.676099999997</v>
      </c>
      <c r="J34" s="68"/>
      <c r="K34" s="7" t="s">
        <v>56</v>
      </c>
      <c r="L34" s="66">
        <f>L26*10000</f>
        <v>1249.0330641049861</v>
      </c>
      <c r="M34" s="87"/>
    </row>
    <row r="35" spans="1:13" ht="15.75" customHeight="1" thickTop="1" x14ac:dyDescent="0.2">
      <c r="B35" s="109" t="s">
        <v>138</v>
      </c>
      <c r="C35" s="110" t="s">
        <v>139</v>
      </c>
      <c r="D35" s="110">
        <v>1399.46</v>
      </c>
      <c r="E35" s="111">
        <v>0</v>
      </c>
      <c r="F35" s="111">
        <f>D35+E35</f>
        <v>1399.46</v>
      </c>
      <c r="G35" s="112">
        <v>42811</v>
      </c>
      <c r="H35" s="110">
        <f>F35</f>
        <v>1399.46</v>
      </c>
      <c r="I35" s="113">
        <v>1500</v>
      </c>
      <c r="J35" s="114">
        <f>(H35-I35)/I35</f>
        <v>-6.7026666666666637E-2</v>
      </c>
      <c r="K35" s="115" t="s">
        <v>140</v>
      </c>
      <c r="L35" s="116">
        <v>0.33</v>
      </c>
      <c r="M35" s="117"/>
    </row>
    <row r="37" spans="1:13" ht="16.5" thickBot="1" x14ac:dyDescent="0.25">
      <c r="A37" s="10" t="s">
        <v>0</v>
      </c>
      <c r="B37" s="20" t="s">
        <v>142</v>
      </c>
      <c r="C37" s="35" t="s">
        <v>1</v>
      </c>
      <c r="D37" s="10" t="s">
        <v>17</v>
      </c>
      <c r="E37" s="10" t="s">
        <v>11</v>
      </c>
      <c r="F37" s="10" t="s">
        <v>18</v>
      </c>
      <c r="G37" s="10" t="s">
        <v>14</v>
      </c>
      <c r="H37" s="10" t="s">
        <v>19</v>
      </c>
      <c r="I37" s="10" t="s">
        <v>2</v>
      </c>
      <c r="J37" s="20" t="s">
        <v>48</v>
      </c>
      <c r="K37" s="10" t="s">
        <v>49</v>
      </c>
      <c r="L37" s="20" t="s">
        <v>30</v>
      </c>
      <c r="M37" s="20" t="s">
        <v>82</v>
      </c>
    </row>
    <row r="38" spans="1:13" x14ac:dyDescent="0.2">
      <c r="A38" s="125" t="s">
        <v>145</v>
      </c>
      <c r="B38" s="118"/>
      <c r="C38" s="94" t="s">
        <v>123</v>
      </c>
      <c r="D38" s="96">
        <v>10019.320000000002</v>
      </c>
      <c r="E38" s="96">
        <v>6.44</v>
      </c>
      <c r="F38" s="96">
        <f>D38+E38</f>
        <v>10025.760000000002</v>
      </c>
      <c r="G38" s="95" t="s">
        <v>124</v>
      </c>
      <c r="H38" s="97">
        <v>10077.32</v>
      </c>
      <c r="I38" s="12">
        <v>10000</v>
      </c>
      <c r="J38" s="62">
        <f t="shared" ref="J38:J45" si="7">E38/D38</f>
        <v>6.4275819117465055E-4</v>
      </c>
      <c r="K38" s="128">
        <f>E46/D46</f>
        <v>3.4207792289866763E-4</v>
      </c>
      <c r="L38" s="128">
        <f>K38*365</f>
        <v>0.12485844185801369</v>
      </c>
      <c r="M38" s="108">
        <v>42929</v>
      </c>
    </row>
    <row r="39" spans="1:13" x14ac:dyDescent="0.2">
      <c r="A39" s="125"/>
      <c r="B39" s="119"/>
      <c r="C39" s="92" t="s">
        <v>127</v>
      </c>
      <c r="D39" s="98">
        <v>10013.320000000002</v>
      </c>
      <c r="E39" s="98">
        <v>4.4400000000000004</v>
      </c>
      <c r="F39" s="98">
        <f>D39+E39</f>
        <v>10017.760000000002</v>
      </c>
      <c r="G39" s="99" t="s">
        <v>128</v>
      </c>
      <c r="H39" s="100">
        <v>10079.98</v>
      </c>
      <c r="I39" s="12">
        <v>10000</v>
      </c>
      <c r="J39" s="62">
        <f t="shared" si="7"/>
        <v>4.4340937870756148E-4</v>
      </c>
      <c r="K39" s="128"/>
      <c r="L39" s="128"/>
      <c r="M39" s="108">
        <v>42926</v>
      </c>
    </row>
    <row r="40" spans="1:13" ht="14.25" customHeight="1" x14ac:dyDescent="0.2">
      <c r="A40" s="125"/>
      <c r="B40" s="122"/>
      <c r="C40" s="44" t="s">
        <v>3</v>
      </c>
      <c r="D40" s="101">
        <v>11045.539999999999</v>
      </c>
      <c r="E40" s="101">
        <v>1.22</v>
      </c>
      <c r="F40" s="101">
        <f t="shared" ref="F40:F44" si="8">D40+E40</f>
        <v>11046.759999999998</v>
      </c>
      <c r="G40" s="102" t="s">
        <v>10</v>
      </c>
      <c r="H40" s="103">
        <f>F40</f>
        <v>11046.759999999998</v>
      </c>
      <c r="I40" s="12">
        <v>11041.86</v>
      </c>
      <c r="J40" s="62">
        <f t="shared" si="7"/>
        <v>1.1045182037274774E-4</v>
      </c>
      <c r="K40" s="128"/>
      <c r="L40" s="128"/>
      <c r="M40" s="84"/>
    </row>
    <row r="41" spans="1:13" ht="25.5" x14ac:dyDescent="0.2">
      <c r="A41" s="125"/>
      <c r="B41" s="149"/>
      <c r="C41" s="48" t="s">
        <v>129</v>
      </c>
      <c r="D41" s="104">
        <v>7003.99</v>
      </c>
      <c r="E41" s="104">
        <v>1.33</v>
      </c>
      <c r="F41" s="104">
        <f t="shared" si="8"/>
        <v>7005.32</v>
      </c>
      <c r="G41" s="72" t="s">
        <v>130</v>
      </c>
      <c r="H41" s="105">
        <v>7021.29</v>
      </c>
      <c r="I41" s="12">
        <v>7000</v>
      </c>
      <c r="J41" s="62">
        <f t="shared" si="7"/>
        <v>1.8989176169583339E-4</v>
      </c>
      <c r="K41" s="128"/>
      <c r="L41" s="128"/>
      <c r="M41" s="84" t="s">
        <v>133</v>
      </c>
    </row>
    <row r="42" spans="1:13" ht="25.5" x14ac:dyDescent="0.2">
      <c r="A42" s="125"/>
      <c r="B42" s="150"/>
      <c r="C42" s="48" t="s">
        <v>131</v>
      </c>
      <c r="D42" s="104">
        <v>1000.9864</v>
      </c>
      <c r="E42" s="104">
        <v>0.32879999999999998</v>
      </c>
      <c r="F42" s="104">
        <f t="shared" si="8"/>
        <v>1001.3152</v>
      </c>
      <c r="G42" s="72" t="s">
        <v>132</v>
      </c>
      <c r="H42" s="105">
        <v>1032.8800000000001</v>
      </c>
      <c r="I42" s="12">
        <v>1000</v>
      </c>
      <c r="J42" s="62">
        <f t="shared" si="7"/>
        <v>3.2847599128219923E-4</v>
      </c>
      <c r="K42" s="128"/>
      <c r="L42" s="128"/>
      <c r="M42" s="84" t="s">
        <v>134</v>
      </c>
    </row>
    <row r="43" spans="1:13" ht="14.25" customHeight="1" x14ac:dyDescent="0.2">
      <c r="A43" s="125"/>
      <c r="B43" s="151"/>
      <c r="C43" s="42" t="s">
        <v>13</v>
      </c>
      <c r="D43" s="106">
        <v>1042.3148000000001</v>
      </c>
      <c r="E43" s="106">
        <v>0.1653</v>
      </c>
      <c r="F43" s="106">
        <f t="shared" si="8"/>
        <v>1042.4801</v>
      </c>
      <c r="G43" s="77" t="s">
        <v>9</v>
      </c>
      <c r="H43" s="107">
        <f>F43</f>
        <v>1042.4801</v>
      </c>
      <c r="I43" s="12">
        <v>1041.8161</v>
      </c>
      <c r="J43" s="62">
        <f t="shared" si="7"/>
        <v>1.5858932445361035E-4</v>
      </c>
      <c r="K43" s="128"/>
      <c r="L43" s="128"/>
      <c r="M43" s="84"/>
    </row>
    <row r="44" spans="1:13" ht="28.5" x14ac:dyDescent="0.2">
      <c r="A44" s="125"/>
      <c r="B44" s="120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2">
        <v>1100</v>
      </c>
      <c r="J44" s="62">
        <f t="shared" si="7"/>
        <v>2.8403050089737111E-4</v>
      </c>
      <c r="K44" s="128"/>
      <c r="L44" s="128"/>
      <c r="M44" s="84" t="s">
        <v>109</v>
      </c>
    </row>
    <row r="45" spans="1:13" ht="23.25" thickBot="1" x14ac:dyDescent="0.25">
      <c r="A45" s="126"/>
      <c r="B45" s="121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2">
        <v>10000</v>
      </c>
      <c r="J45" s="62">
        <f t="shared" si="7"/>
        <v>3.2867559718557774E-4</v>
      </c>
      <c r="K45" s="129"/>
      <c r="L45" s="129"/>
      <c r="M45" s="84" t="s">
        <v>135</v>
      </c>
    </row>
    <row r="46" spans="1:13" ht="18.75" thickBot="1" x14ac:dyDescent="0.25">
      <c r="A46" s="29" t="s">
        <v>147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K38*10000</f>
        <v>3.4207792289866763</v>
      </c>
      <c r="I46" s="13">
        <f>SUM(I38:I45)</f>
        <v>51183.676099999997</v>
      </c>
      <c r="J46" s="68"/>
      <c r="K46" s="7" t="s">
        <v>56</v>
      </c>
      <c r="L46" s="66">
        <f>L38*10000</f>
        <v>1248.5844185801368</v>
      </c>
      <c r="M46" s="87"/>
    </row>
    <row r="47" spans="1:13" ht="15.75" customHeight="1" thickTop="1" x14ac:dyDescent="0.2">
      <c r="B47" s="109" t="s">
        <v>138</v>
      </c>
      <c r="C47" s="110" t="s">
        <v>139</v>
      </c>
      <c r="D47" s="110">
        <v>1399.46</v>
      </c>
      <c r="E47" s="111">
        <v>0</v>
      </c>
      <c r="F47" s="111">
        <f>D47+E47</f>
        <v>1399.46</v>
      </c>
      <c r="G47" s="112">
        <v>42811</v>
      </c>
      <c r="H47" s="110">
        <f>F47</f>
        <v>1399.46</v>
      </c>
      <c r="I47" s="113">
        <v>1500</v>
      </c>
      <c r="J47" s="114">
        <f>(H47-I47)/I47</f>
        <v>-6.7026666666666637E-2</v>
      </c>
      <c r="K47" s="115" t="s">
        <v>140</v>
      </c>
      <c r="L47" s="116">
        <v>0.33</v>
      </c>
      <c r="M47" s="117"/>
    </row>
    <row r="49" spans="1:13" ht="16.5" thickBot="1" x14ac:dyDescent="0.25">
      <c r="A49" s="10" t="s">
        <v>0</v>
      </c>
      <c r="B49" s="20" t="s">
        <v>142</v>
      </c>
      <c r="C49" s="35" t="s">
        <v>1</v>
      </c>
      <c r="D49" s="10" t="s">
        <v>17</v>
      </c>
      <c r="E49" s="10" t="s">
        <v>11</v>
      </c>
      <c r="F49" s="10" t="s">
        <v>18</v>
      </c>
      <c r="G49" s="10" t="s">
        <v>14</v>
      </c>
      <c r="H49" s="10" t="s">
        <v>19</v>
      </c>
      <c r="I49" s="10" t="s">
        <v>2</v>
      </c>
      <c r="J49" s="20" t="s">
        <v>48</v>
      </c>
      <c r="K49" s="10" t="s">
        <v>49</v>
      </c>
      <c r="L49" s="20" t="s">
        <v>30</v>
      </c>
      <c r="M49" s="20" t="s">
        <v>82</v>
      </c>
    </row>
    <row r="50" spans="1:13" x14ac:dyDescent="0.2">
      <c r="A50" s="125" t="s">
        <v>148</v>
      </c>
      <c r="B50" s="118">
        <v>28</v>
      </c>
      <c r="C50" s="94" t="s">
        <v>123</v>
      </c>
      <c r="D50" s="96">
        <v>10037.950000000001</v>
      </c>
      <c r="E50" s="96">
        <v>3.79</v>
      </c>
      <c r="F50" s="96">
        <f>D50+E50</f>
        <v>10041.740000000002</v>
      </c>
      <c r="G50" s="95" t="s">
        <v>124</v>
      </c>
      <c r="H50" s="97">
        <v>10049.32</v>
      </c>
      <c r="I50" s="12">
        <v>10000</v>
      </c>
      <c r="J50" s="62">
        <f t="shared" ref="J50:J54" si="9">E50/D50</f>
        <v>3.7756713273128477E-4</v>
      </c>
      <c r="K50" s="128">
        <f>E56/D56</f>
        <v>2.2906443121160593E-4</v>
      </c>
      <c r="L50" s="128">
        <f>K50*365</f>
        <v>8.3608517392236167E-2</v>
      </c>
      <c r="M50" s="108">
        <v>42929</v>
      </c>
    </row>
    <row r="51" spans="1:13" x14ac:dyDescent="0.2">
      <c r="A51" s="125"/>
      <c r="B51" s="119">
        <v>117.98</v>
      </c>
      <c r="C51" s="92" t="s">
        <v>156</v>
      </c>
      <c r="D51" s="98">
        <v>10000</v>
      </c>
      <c r="E51" s="98">
        <v>1.9179999999999999</v>
      </c>
      <c r="F51" s="98">
        <f>D51+E51</f>
        <v>10001.918</v>
      </c>
      <c r="G51" s="99" t="s">
        <v>150</v>
      </c>
      <c r="H51" s="100">
        <v>10047.950000000001</v>
      </c>
      <c r="I51" s="12">
        <v>10000</v>
      </c>
      <c r="J51" s="62">
        <f t="shared" si="9"/>
        <v>1.918E-4</v>
      </c>
      <c r="K51" s="128"/>
      <c r="L51" s="128"/>
      <c r="M51" s="108">
        <v>42951</v>
      </c>
    </row>
    <row r="52" spans="1:13" ht="14.25" customHeight="1" x14ac:dyDescent="0.2">
      <c r="A52" s="125"/>
      <c r="B52" s="122">
        <v>6.12</v>
      </c>
      <c r="C52" s="44" t="s">
        <v>155</v>
      </c>
      <c r="D52" s="101">
        <v>9000</v>
      </c>
      <c r="E52" s="101">
        <v>0</v>
      </c>
      <c r="F52" s="101">
        <f t="shared" ref="F52:F54" si="10">D52+E52</f>
        <v>9000</v>
      </c>
      <c r="G52" s="102" t="s">
        <v>10</v>
      </c>
      <c r="H52" s="103">
        <f>F52</f>
        <v>9000</v>
      </c>
      <c r="I52" s="12">
        <v>9000</v>
      </c>
      <c r="J52" s="62">
        <f t="shared" si="9"/>
        <v>0</v>
      </c>
      <c r="K52" s="128"/>
      <c r="L52" s="128"/>
      <c r="M52" s="84"/>
    </row>
    <row r="53" spans="1:13" x14ac:dyDescent="0.2">
      <c r="A53" s="125"/>
      <c r="B53" s="149">
        <v>118.93</v>
      </c>
      <c r="C53" s="48" t="s">
        <v>154</v>
      </c>
      <c r="D53" s="104">
        <v>10000</v>
      </c>
      <c r="E53" s="104">
        <v>2.1535000000000002</v>
      </c>
      <c r="F53" s="104">
        <f t="shared" si="10"/>
        <v>10002.1535</v>
      </c>
      <c r="G53" s="72" t="s">
        <v>151</v>
      </c>
      <c r="H53" s="105">
        <v>10079.68</v>
      </c>
      <c r="I53" s="12">
        <v>10000</v>
      </c>
      <c r="J53" s="62">
        <f t="shared" si="9"/>
        <v>2.1535000000000003E-4</v>
      </c>
      <c r="K53" s="128"/>
      <c r="L53" s="128"/>
      <c r="M53" s="84" t="s">
        <v>149</v>
      </c>
    </row>
    <row r="54" spans="1:13" ht="25.5" x14ac:dyDescent="0.2">
      <c r="A54" s="125"/>
      <c r="B54" s="150"/>
      <c r="C54" s="48" t="s">
        <v>131</v>
      </c>
      <c r="D54" s="104">
        <v>1021.0432</v>
      </c>
      <c r="E54" s="104">
        <v>0.32879999999999998</v>
      </c>
      <c r="F54" s="104">
        <f t="shared" si="10"/>
        <v>1021.372</v>
      </c>
      <c r="G54" s="72" t="s">
        <v>132</v>
      </c>
      <c r="H54" s="105">
        <v>1032.8800000000001</v>
      </c>
      <c r="I54" s="12">
        <v>1000</v>
      </c>
      <c r="J54" s="62">
        <f t="shared" si="9"/>
        <v>3.2202359312514888E-4</v>
      </c>
      <c r="K54" s="128"/>
      <c r="L54" s="128"/>
      <c r="M54" s="84" t="s">
        <v>134</v>
      </c>
    </row>
    <row r="55" spans="1:13" ht="23.25" thickBot="1" x14ac:dyDescent="0.25">
      <c r="A55" s="126"/>
      <c r="B55" s="121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129"/>
      <c r="L55" s="129"/>
      <c r="M55" s="84" t="s">
        <v>135</v>
      </c>
    </row>
    <row r="56" spans="1:13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3" t="s">
        <v>157</v>
      </c>
      <c r="H56" s="66">
        <f>K50*10000</f>
        <v>2.2906443121160591</v>
      </c>
      <c r="I56" s="13">
        <f>SUM(I50:I55)</f>
        <v>50000</v>
      </c>
      <c r="J56" s="68"/>
      <c r="K56" s="7" t="s">
        <v>56</v>
      </c>
      <c r="L56" s="66">
        <f>L50*10000</f>
        <v>836.08517392236172</v>
      </c>
      <c r="M56" s="87"/>
    </row>
    <row r="57" spans="1:13" ht="15.75" customHeight="1" thickTop="1" x14ac:dyDescent="0.2">
      <c r="B57" s="109" t="s">
        <v>138</v>
      </c>
      <c r="C57" s="110" t="s">
        <v>139</v>
      </c>
      <c r="D57" s="110">
        <v>1399.46</v>
      </c>
      <c r="E57" s="111">
        <v>5.09</v>
      </c>
      <c r="F57" s="111">
        <f>D57+E57</f>
        <v>1404.55</v>
      </c>
      <c r="G57" s="112">
        <v>42811</v>
      </c>
      <c r="H57" s="110">
        <f>F57</f>
        <v>1404.55</v>
      </c>
      <c r="I57" s="113">
        <v>1500</v>
      </c>
      <c r="J57" s="114">
        <f>(H57-I57)/I57</f>
        <v>-6.3633333333333361E-2</v>
      </c>
      <c r="K57" s="115" t="s">
        <v>140</v>
      </c>
      <c r="L57" s="116">
        <v>0.33</v>
      </c>
      <c r="M57" s="117"/>
    </row>
    <row r="59" spans="1:13" ht="16.5" thickBot="1" x14ac:dyDescent="0.25">
      <c r="A59" s="10" t="s">
        <v>0</v>
      </c>
      <c r="B59" s="20" t="s">
        <v>142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2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125" t="s">
        <v>168</v>
      </c>
      <c r="B60" s="118">
        <v>28</v>
      </c>
      <c r="C60" s="94" t="s">
        <v>123</v>
      </c>
      <c r="D60" s="96">
        <v>10041.740000000002</v>
      </c>
      <c r="E60" s="96">
        <v>3.79</v>
      </c>
      <c r="F60" s="96">
        <f>D60+E60</f>
        <v>10045.530000000002</v>
      </c>
      <c r="G60" s="95" t="s">
        <v>124</v>
      </c>
      <c r="H60" s="97">
        <v>10049.32</v>
      </c>
      <c r="I60" s="12">
        <v>10000</v>
      </c>
      <c r="J60" s="62">
        <f t="shared" ref="J60:J64" si="11">E60/D60</f>
        <v>3.7742462959606594E-4</v>
      </c>
      <c r="K60" s="128">
        <f>E66/D66</f>
        <v>2.4219627853986746E-4</v>
      </c>
      <c r="L60" s="128">
        <f>K60*365</f>
        <v>8.8401641667051625E-2</v>
      </c>
      <c r="M60" s="108">
        <v>42929</v>
      </c>
    </row>
    <row r="61" spans="1:13" x14ac:dyDescent="0.2">
      <c r="A61" s="125"/>
      <c r="B61" s="119">
        <v>117.98</v>
      </c>
      <c r="C61" s="92" t="s">
        <v>156</v>
      </c>
      <c r="D61" s="98">
        <v>10001.918</v>
      </c>
      <c r="E61" s="98">
        <v>1.9179999999999999</v>
      </c>
      <c r="F61" s="98">
        <f>D61+E61</f>
        <v>10003.835999999999</v>
      </c>
      <c r="G61" s="99" t="s">
        <v>150</v>
      </c>
      <c r="H61" s="100">
        <v>10047.950000000001</v>
      </c>
      <c r="I61" s="12">
        <v>10000</v>
      </c>
      <c r="J61" s="62">
        <f t="shared" si="11"/>
        <v>1.9176321981443959E-4</v>
      </c>
      <c r="K61" s="128"/>
      <c r="L61" s="128"/>
      <c r="M61" s="108">
        <v>42951</v>
      </c>
    </row>
    <row r="62" spans="1:13" ht="14.25" customHeight="1" x14ac:dyDescent="0.2">
      <c r="A62" s="125"/>
      <c r="B62" s="122">
        <v>6.12</v>
      </c>
      <c r="C62" s="44" t="s">
        <v>155</v>
      </c>
      <c r="D62" s="101">
        <v>10400</v>
      </c>
      <c r="E62" s="101">
        <v>1</v>
      </c>
      <c r="F62" s="101">
        <f t="shared" ref="F62:F64" si="12">D62+E62</f>
        <v>10401</v>
      </c>
      <c r="G62" s="102" t="s">
        <v>10</v>
      </c>
      <c r="H62" s="103">
        <f>F62</f>
        <v>10401</v>
      </c>
      <c r="I62" s="12">
        <v>10400</v>
      </c>
      <c r="J62" s="62">
        <f t="shared" si="11"/>
        <v>9.6153846153846154E-5</v>
      </c>
      <c r="K62" s="128"/>
      <c r="L62" s="128"/>
      <c r="M62" s="84"/>
    </row>
    <row r="63" spans="1:13" x14ac:dyDescent="0.2">
      <c r="A63" s="125"/>
      <c r="B63" s="149">
        <v>118.93</v>
      </c>
      <c r="C63" s="48" t="s">
        <v>154</v>
      </c>
      <c r="D63" s="104">
        <v>10002.1535</v>
      </c>
      <c r="E63" s="104">
        <v>2.1535000000000002</v>
      </c>
      <c r="F63" s="104">
        <f t="shared" si="12"/>
        <v>10004.307000000001</v>
      </c>
      <c r="G63" s="72" t="s">
        <v>151</v>
      </c>
      <c r="H63" s="105">
        <v>10079.68</v>
      </c>
      <c r="I63" s="12">
        <v>10000</v>
      </c>
      <c r="J63" s="62">
        <f t="shared" si="11"/>
        <v>2.1530363436234008E-4</v>
      </c>
      <c r="K63" s="128"/>
      <c r="L63" s="128"/>
      <c r="M63" s="84" t="s">
        <v>149</v>
      </c>
    </row>
    <row r="64" spans="1:13" ht="25.5" x14ac:dyDescent="0.2">
      <c r="A64" s="125"/>
      <c r="B64" s="150"/>
      <c r="C64" s="48" t="s">
        <v>131</v>
      </c>
      <c r="D64" s="104">
        <v>1021.372</v>
      </c>
      <c r="E64" s="104">
        <v>0.32879999999999998</v>
      </c>
      <c r="F64" s="104">
        <f t="shared" si="12"/>
        <v>1021.7008</v>
      </c>
      <c r="G64" s="72" t="s">
        <v>132</v>
      </c>
      <c r="H64" s="105">
        <v>1032.8800000000001</v>
      </c>
      <c r="I64" s="12">
        <v>1000</v>
      </c>
      <c r="J64" s="62">
        <f t="shared" si="11"/>
        <v>3.2191992731345681E-4</v>
      </c>
      <c r="K64" s="128"/>
      <c r="L64" s="128"/>
      <c r="M64" s="84" t="s">
        <v>134</v>
      </c>
    </row>
    <row r="65" spans="1:13" ht="23.25" thickBot="1" x14ac:dyDescent="0.25">
      <c r="A65" s="126"/>
      <c r="B65" s="121">
        <v>29.59</v>
      </c>
      <c r="C65" s="56" t="s">
        <v>125</v>
      </c>
      <c r="D65" s="57">
        <v>10062.51</v>
      </c>
      <c r="E65" s="58">
        <v>3.29</v>
      </c>
      <c r="F65" s="58">
        <f>D65+E65</f>
        <v>10065.800000000001</v>
      </c>
      <c r="G65" s="75" t="s">
        <v>126</v>
      </c>
      <c r="H65" s="58">
        <v>11196.73</v>
      </c>
      <c r="I65" s="12">
        <v>10000</v>
      </c>
      <c r="J65" s="62">
        <f>E65/D65</f>
        <v>3.2695619681371744E-4</v>
      </c>
      <c r="K65" s="129"/>
      <c r="L65" s="129"/>
      <c r="M65" s="84" t="s">
        <v>135</v>
      </c>
    </row>
    <row r="66" spans="1:13" ht="18.75" thickBot="1" x14ac:dyDescent="0.25">
      <c r="A66" s="29" t="s">
        <v>79</v>
      </c>
      <c r="B66" s="80">
        <f>SUM(B60:B65)</f>
        <v>300.62</v>
      </c>
      <c r="C66" s="37" t="s">
        <v>75</v>
      </c>
      <c r="D66" s="11">
        <f>SUM(D60:D65)</f>
        <v>51529.693500000008</v>
      </c>
      <c r="E66" s="61">
        <f>SUM(E60:E65)</f>
        <v>12.4803</v>
      </c>
      <c r="F66" s="11">
        <f>SUM(F60:F65)</f>
        <v>51542.173800000004</v>
      </c>
      <c r="G66" s="123" t="s">
        <v>157</v>
      </c>
      <c r="H66" s="66">
        <f>K60*10000</f>
        <v>2.4219627853986747</v>
      </c>
      <c r="I66" s="13">
        <f>SUM(I60:I65)</f>
        <v>51400</v>
      </c>
      <c r="J66" s="68"/>
      <c r="K66" s="7" t="s">
        <v>56</v>
      </c>
      <c r="L66" s="66">
        <f>L60*10000</f>
        <v>884.01641667051626</v>
      </c>
      <c r="M66" s="87"/>
    </row>
    <row r="67" spans="1:13" ht="15.75" customHeight="1" thickTop="1" x14ac:dyDescent="0.2">
      <c r="B67" s="109" t="s">
        <v>138</v>
      </c>
      <c r="C67" s="110" t="s">
        <v>139</v>
      </c>
      <c r="D67" s="110">
        <v>1404.55</v>
      </c>
      <c r="E67" s="111">
        <v>0</v>
      </c>
      <c r="F67" s="111">
        <f>D67+E67</f>
        <v>1404.55</v>
      </c>
      <c r="G67" s="112">
        <v>42811</v>
      </c>
      <c r="H67" s="110">
        <f>F67</f>
        <v>1404.55</v>
      </c>
      <c r="I67" s="113">
        <v>1500</v>
      </c>
      <c r="J67" s="114">
        <f>(H67-I67)/I67</f>
        <v>-6.3633333333333361E-2</v>
      </c>
      <c r="K67" s="115" t="s">
        <v>140</v>
      </c>
      <c r="L67" s="116">
        <v>0.33</v>
      </c>
      <c r="M67" s="117"/>
    </row>
    <row r="73" spans="1:13" ht="16.5" customHeight="1" thickBot="1" x14ac:dyDescent="0.25">
      <c r="A73" s="25" t="s">
        <v>36</v>
      </c>
      <c r="B73" s="25" t="s">
        <v>1</v>
      </c>
      <c r="C73" s="46" t="s">
        <v>102</v>
      </c>
      <c r="D73" s="46" t="s">
        <v>74</v>
      </c>
      <c r="E73" s="46" t="s">
        <v>94</v>
      </c>
      <c r="F73" s="25" t="s">
        <v>26</v>
      </c>
      <c r="G73" s="25" t="s">
        <v>53</v>
      </c>
      <c r="H73" s="145" t="s">
        <v>96</v>
      </c>
      <c r="I73" s="146"/>
      <c r="J73" s="89" t="s">
        <v>30</v>
      </c>
      <c r="K73" s="145" t="s">
        <v>153</v>
      </c>
      <c r="L73" s="146"/>
      <c r="M73" s="25" t="s">
        <v>146</v>
      </c>
    </row>
    <row r="74" spans="1:13" ht="18.75" thickBot="1" x14ac:dyDescent="0.25">
      <c r="A74" s="27" t="s">
        <v>152</v>
      </c>
      <c r="B74" s="7" t="s">
        <v>58</v>
      </c>
      <c r="C74" s="47">
        <f>F66+B66</f>
        <v>51842.793800000007</v>
      </c>
      <c r="D74" s="47">
        <f>I66</f>
        <v>51400</v>
      </c>
      <c r="E74" s="81">
        <v>20</v>
      </c>
      <c r="F74" s="24">
        <f>C74-D74</f>
        <v>442.79380000000674</v>
      </c>
      <c r="G74" s="82">
        <f>F74/D74</f>
        <v>8.6146653696499362E-3</v>
      </c>
      <c r="H74" s="147">
        <f>G74/E74</f>
        <v>4.307332684824968E-4</v>
      </c>
      <c r="I74" s="148"/>
      <c r="J74" s="90">
        <f>H74*365</f>
        <v>0.15721764299611132</v>
      </c>
      <c r="K74" s="152">
        <f>H74*10000</f>
        <v>4.307332684824968</v>
      </c>
      <c r="L74" s="153"/>
      <c r="M74" s="86">
        <f>F74/E74</f>
        <v>22.139690000000336</v>
      </c>
    </row>
    <row r="75" spans="1:13" ht="15" thickTop="1" x14ac:dyDescent="0.2"/>
  </sheetData>
  <mergeCells count="28">
    <mergeCell ref="A2:A9"/>
    <mergeCell ref="K2:K9"/>
    <mergeCell ref="L2:L9"/>
    <mergeCell ref="B5:B7"/>
    <mergeCell ref="H73:I73"/>
    <mergeCell ref="A14:A21"/>
    <mergeCell ref="K14:K21"/>
    <mergeCell ref="L14:L21"/>
    <mergeCell ref="B17:B19"/>
    <mergeCell ref="A26:A33"/>
    <mergeCell ref="K26:K33"/>
    <mergeCell ref="L26:L33"/>
    <mergeCell ref="B29:B31"/>
    <mergeCell ref="A50:A55"/>
    <mergeCell ref="K50:K55"/>
    <mergeCell ref="L50:L55"/>
    <mergeCell ref="A38:A45"/>
    <mergeCell ref="K38:K45"/>
    <mergeCell ref="L38:L45"/>
    <mergeCell ref="B41:B43"/>
    <mergeCell ref="H74:I74"/>
    <mergeCell ref="B53:B54"/>
    <mergeCell ref="K73:L73"/>
    <mergeCell ref="K74:L74"/>
    <mergeCell ref="A60:A65"/>
    <mergeCell ref="K60:K65"/>
    <mergeCell ref="L60:L65"/>
    <mergeCell ref="B63:B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4.25" x14ac:dyDescent="0.2"/>
  <cols>
    <col min="1" max="1" width="13.5" customWidth="1"/>
    <col min="2" max="2" width="15.25" customWidth="1"/>
    <col min="3" max="3" width="18.375" bestFit="1" customWidth="1"/>
  </cols>
  <sheetData>
    <row r="1" spans="1:3" ht="16.5" thickBot="1" x14ac:dyDescent="0.25">
      <c r="A1" s="10" t="s">
        <v>158</v>
      </c>
      <c r="B1" s="20" t="s">
        <v>159</v>
      </c>
      <c r="C1" s="35" t="s">
        <v>160</v>
      </c>
    </row>
    <row r="2" spans="1:3" x14ac:dyDescent="0.2">
      <c r="A2" t="s">
        <v>161</v>
      </c>
      <c r="B2">
        <v>300</v>
      </c>
      <c r="C2" t="s">
        <v>162</v>
      </c>
    </row>
    <row r="3" spans="1:3" x14ac:dyDescent="0.2">
      <c r="A3" t="s">
        <v>164</v>
      </c>
      <c r="B3">
        <v>300</v>
      </c>
      <c r="C3" t="s">
        <v>163</v>
      </c>
    </row>
    <row r="4" spans="1:3" x14ac:dyDescent="0.2">
      <c r="A4" t="s">
        <v>165</v>
      </c>
      <c r="B4">
        <v>100</v>
      </c>
      <c r="C4" t="s">
        <v>163</v>
      </c>
    </row>
    <row r="5" spans="1:3" x14ac:dyDescent="0.2">
      <c r="A5" t="s">
        <v>166</v>
      </c>
      <c r="B5">
        <v>0</v>
      </c>
      <c r="C5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2017-07-11T00:04:27Z</dcterms:modified>
</cp:coreProperties>
</file>