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9" i="2" l="1"/>
  <c r="J129" i="2"/>
  <c r="F129" i="2"/>
  <c r="F128" i="2"/>
  <c r="H128" i="2" s="1"/>
  <c r="J128" i="2" s="1"/>
  <c r="F127" i="2"/>
  <c r="H127" i="2" s="1"/>
  <c r="J127" i="2" s="1"/>
  <c r="E126" i="2"/>
  <c r="L120" i="2" s="1"/>
  <c r="H126" i="2" s="1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F126" i="2" s="1"/>
  <c r="C132" i="2" s="1"/>
  <c r="F132" i="2" l="1"/>
  <c r="M120" i="2"/>
  <c r="M126" i="2" s="1"/>
  <c r="H129" i="2"/>
  <c r="K106" i="2"/>
  <c r="K109" i="2"/>
  <c r="K110" i="2"/>
  <c r="J107" i="2"/>
  <c r="J108" i="2"/>
  <c r="J109" i="2"/>
  <c r="J110" i="2"/>
  <c r="J106" i="2"/>
  <c r="F105" i="2"/>
  <c r="I105" i="2"/>
  <c r="I111" i="2" s="1"/>
  <c r="D117" i="2" s="1"/>
  <c r="F106" i="2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F109" i="2"/>
  <c r="F108" i="2"/>
  <c r="K108" i="2" s="1"/>
  <c r="F107" i="2"/>
  <c r="K107" i="2" s="1"/>
  <c r="L132" i="2" l="1"/>
  <c r="H132" i="2"/>
  <c r="G132" i="2"/>
  <c r="I132" i="2" s="1"/>
  <c r="M132" i="2" s="1"/>
  <c r="F111" i="2"/>
  <c r="C117" i="2" s="1"/>
  <c r="F117" i="2" s="1"/>
  <c r="L117" i="2" s="1"/>
  <c r="H114" i="2"/>
  <c r="H111" i="2"/>
  <c r="F99" i="2"/>
  <c r="H99" i="2"/>
  <c r="N132" i="2" l="1"/>
  <c r="J132" i="2"/>
  <c r="G117" i="2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L76" i="2" s="1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s="1"/>
  <c r="H102" i="2" l="1"/>
  <c r="G102" i="2"/>
  <c r="I102" i="2" s="1"/>
  <c r="M102" i="2" s="1"/>
  <c r="N102" i="2"/>
  <c r="J102" i="2"/>
  <c r="K85" i="2"/>
  <c r="C88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88" i="2" l="1"/>
  <c r="H140" i="1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<sst xmlns="http://schemas.openxmlformats.org/spreadsheetml/2006/main" count="1197" uniqueCount="233">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</sst>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14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15"/>
    </row>
    <row r="4" spans="1:12" ht="15" thickBot="1">
      <c r="A4" s="3"/>
      <c r="B4" s="3"/>
      <c r="C4" s="36"/>
      <c r="D4" s="3"/>
      <c r="E4" s="3"/>
      <c r="F4" s="315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295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0">
        <f>SUM(E8:E16)/D17</f>
        <v>-3.5170839427259689E-4</v>
      </c>
      <c r="L8" s="310">
        <f>K8*365</f>
        <v>-0.12837356390949786</v>
      </c>
    </row>
    <row r="9" spans="1:12">
      <c r="A9" s="296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1"/>
      <c r="L9" s="311"/>
    </row>
    <row r="10" spans="1:12">
      <c r="A10" s="296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1"/>
      <c r="L10" s="311"/>
    </row>
    <row r="11" spans="1:12" ht="28.5">
      <c r="A11" s="296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1"/>
      <c r="L11" s="311"/>
    </row>
    <row r="12" spans="1:12">
      <c r="A12" s="296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1"/>
      <c r="L12" s="311"/>
    </row>
    <row r="13" spans="1:12" ht="28.5">
      <c r="A13" s="296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1"/>
      <c r="L13" s="311"/>
    </row>
    <row r="14" spans="1:12" ht="15.75">
      <c r="A14" s="296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1"/>
      <c r="L14" s="311"/>
    </row>
    <row r="15" spans="1:12" ht="15.75">
      <c r="A15" s="296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1"/>
      <c r="L15" s="311"/>
    </row>
    <row r="16" spans="1:12" ht="16.5" thickBot="1">
      <c r="A16" s="297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12"/>
      <c r="L16" s="312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295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09">
        <f>SUM(E20:E28)/D29</f>
        <v>1.2161830411628077E-4</v>
      </c>
      <c r="L20" s="309">
        <f>K20*365</f>
        <v>4.4390681002442478E-2</v>
      </c>
    </row>
    <row r="21" spans="1:12">
      <c r="A21" s="296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07"/>
      <c r="L21" s="307"/>
    </row>
    <row r="22" spans="1:12" ht="28.5">
      <c r="A22" s="296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07"/>
      <c r="L22" s="307"/>
    </row>
    <row r="23" spans="1:12" ht="15.75">
      <c r="A23" s="296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07"/>
      <c r="L23" s="307"/>
    </row>
    <row r="24" spans="1:12">
      <c r="A24" s="296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07"/>
      <c r="L24" s="307"/>
    </row>
    <row r="25" spans="1:12" ht="25.5">
      <c r="A25" s="296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07"/>
      <c r="L25" s="307"/>
    </row>
    <row r="26" spans="1:12" ht="15.75">
      <c r="A26" s="296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07"/>
      <c r="L26" s="307"/>
    </row>
    <row r="27" spans="1:12" ht="15.75">
      <c r="A27" s="296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07"/>
      <c r="L27" s="307"/>
    </row>
    <row r="28" spans="1:12" ht="26.25" thickBot="1">
      <c r="A28" s="297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13"/>
      <c r="L28" s="313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295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06">
        <f>E43/D43</f>
        <v>1.702483954985614E-4</v>
      </c>
      <c r="L32" s="309">
        <f>K32*365</f>
        <v>6.2140664356974913E-2</v>
      </c>
    </row>
    <row r="33" spans="1:12" ht="14.25" customHeight="1">
      <c r="A33" s="296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07"/>
      <c r="L33" s="307"/>
    </row>
    <row r="34" spans="1:12" ht="28.5">
      <c r="A34" s="296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07"/>
      <c r="L34" s="307"/>
    </row>
    <row r="35" spans="1:12" ht="25.5">
      <c r="A35" s="296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07"/>
      <c r="L35" s="307"/>
    </row>
    <row r="36" spans="1:12" ht="14.25" customHeight="1">
      <c r="A36" s="296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07"/>
      <c r="L36" s="307"/>
    </row>
    <row r="37" spans="1:12" ht="25.5">
      <c r="A37" s="296"/>
      <c r="B37" s="301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07"/>
      <c r="L37" s="307"/>
    </row>
    <row r="38" spans="1:12" ht="15.75" customHeight="1">
      <c r="A38" s="296"/>
      <c r="B38" s="302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07"/>
      <c r="L38" s="307"/>
    </row>
    <row r="39" spans="1:12" ht="15.75" customHeight="1">
      <c r="A39" s="296"/>
      <c r="B39" s="303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07"/>
      <c r="L39" s="307"/>
    </row>
    <row r="40" spans="1:12" ht="28.5">
      <c r="A40" s="296"/>
      <c r="B40" s="304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07"/>
      <c r="L40" s="307"/>
    </row>
    <row r="41" spans="1:12" ht="28.5">
      <c r="A41" s="296"/>
      <c r="B41" s="305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07"/>
      <c r="L41" s="307"/>
    </row>
    <row r="42" spans="1:12" ht="29.25" thickBot="1">
      <c r="A42" s="297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08"/>
      <c r="L42" s="308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295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06">
        <f>E57/D57</f>
        <v>4.0195911533449105E-4</v>
      </c>
      <c r="L46" s="309">
        <f>K46*365</f>
        <v>0.14671507709708922</v>
      </c>
    </row>
    <row r="47" spans="1:12" ht="14.25" customHeight="1">
      <c r="A47" s="296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07"/>
      <c r="L47" s="307"/>
    </row>
    <row r="48" spans="1:12" ht="25.5">
      <c r="A48" s="296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07"/>
      <c r="L48" s="307"/>
    </row>
    <row r="49" spans="1:13">
      <c r="A49" s="296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07"/>
      <c r="L49" s="307"/>
    </row>
    <row r="50" spans="1:13" ht="14.25" customHeight="1">
      <c r="A50" s="296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07"/>
      <c r="L50" s="307"/>
    </row>
    <row r="51" spans="1:13" ht="25.5">
      <c r="A51" s="296"/>
      <c r="B51" s="301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07"/>
      <c r="L51" s="307"/>
    </row>
    <row r="52" spans="1:13" ht="15.75" customHeight="1">
      <c r="A52" s="296"/>
      <c r="B52" s="302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07"/>
      <c r="L52" s="307"/>
    </row>
    <row r="53" spans="1:13" ht="15.75" customHeight="1">
      <c r="A53" s="296"/>
      <c r="B53" s="303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07"/>
      <c r="L53" s="307"/>
    </row>
    <row r="54" spans="1:13" ht="28.5">
      <c r="A54" s="296"/>
      <c r="B54" s="304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07"/>
      <c r="L54" s="307"/>
    </row>
    <row r="55" spans="1:13" ht="28.5">
      <c r="A55" s="296"/>
      <c r="B55" s="305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07"/>
      <c r="L55" s="307"/>
    </row>
    <row r="56" spans="1:13" ht="29.25" thickBot="1">
      <c r="A56" s="297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08"/>
      <c r="L56" s="308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295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298">
        <f>E71/D71</f>
        <v>-5.8921049672166818E-5</v>
      </c>
      <c r="L60" s="298">
        <f>K60*365</f>
        <v>-2.1506183130340889E-2</v>
      </c>
      <c r="M60" s="84" t="s">
        <v>95</v>
      </c>
    </row>
    <row r="61" spans="1:13">
      <c r="A61" s="296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299"/>
      <c r="L61" s="299"/>
      <c r="M61" s="84"/>
    </row>
    <row r="62" spans="1:13" ht="15.75">
      <c r="A62" s="296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299"/>
      <c r="L62" s="299"/>
      <c r="M62" s="84" t="s">
        <v>95</v>
      </c>
    </row>
    <row r="63" spans="1:13">
      <c r="A63" s="296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299"/>
      <c r="L63" s="299"/>
      <c r="M63" s="84"/>
    </row>
    <row r="64" spans="1:13">
      <c r="A64" s="296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299"/>
      <c r="L64" s="299"/>
      <c r="M64" s="84"/>
    </row>
    <row r="65" spans="1:13" ht="25.5">
      <c r="A65" s="296"/>
      <c r="B65" s="301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299"/>
      <c r="L65" s="299"/>
      <c r="M65" s="84"/>
    </row>
    <row r="66" spans="1:13">
      <c r="A66" s="296"/>
      <c r="B66" s="302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299"/>
      <c r="L66" s="299"/>
      <c r="M66" s="84" t="s">
        <v>99</v>
      </c>
    </row>
    <row r="67" spans="1:13">
      <c r="A67" s="296"/>
      <c r="B67" s="303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299"/>
      <c r="L67" s="299"/>
      <c r="M67" s="84"/>
    </row>
    <row r="68" spans="1:13" ht="28.5">
      <c r="A68" s="296"/>
      <c r="B68" s="304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299"/>
      <c r="L68" s="299"/>
      <c r="M68" s="84" t="s">
        <v>90</v>
      </c>
    </row>
    <row r="69" spans="1:13" ht="28.5">
      <c r="A69" s="296"/>
      <c r="B69" s="305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299"/>
      <c r="L69" s="299"/>
      <c r="M69" s="84" t="s">
        <v>90</v>
      </c>
    </row>
    <row r="70" spans="1:13" ht="29.25" thickBot="1">
      <c r="A70" s="297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0"/>
      <c r="L70" s="300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295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298">
        <f>E86/D86</f>
        <v>7.9671574188449191E-4</v>
      </c>
      <c r="L74" s="298">
        <f>K74*365</f>
        <v>0.29080124578783956</v>
      </c>
      <c r="M74" s="84" t="s">
        <v>95</v>
      </c>
    </row>
    <row r="75" spans="1:13" ht="14.25" customHeight="1">
      <c r="A75" s="296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299"/>
      <c r="L75" s="299"/>
      <c r="M75" s="84"/>
    </row>
    <row r="76" spans="1:13" ht="15.75">
      <c r="A76" s="296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299"/>
      <c r="L76" s="299"/>
      <c r="M76" s="84" t="s">
        <v>95</v>
      </c>
    </row>
    <row r="77" spans="1:13" ht="14.25" customHeight="1">
      <c r="A77" s="296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299"/>
      <c r="L77" s="299"/>
      <c r="M77" s="84"/>
    </row>
    <row r="78" spans="1:13" ht="14.25" customHeight="1">
      <c r="A78" s="296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299"/>
      <c r="L78" s="299"/>
      <c r="M78" s="84"/>
    </row>
    <row r="79" spans="1:13" ht="25.5">
      <c r="A79" s="296"/>
      <c r="B79" s="301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299"/>
      <c r="L79" s="299"/>
      <c r="M79" s="84"/>
    </row>
    <row r="80" spans="1:13" ht="22.5">
      <c r="A80" s="296"/>
      <c r="B80" s="302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299"/>
      <c r="L80" s="299"/>
      <c r="M80" s="84" t="s">
        <v>98</v>
      </c>
    </row>
    <row r="81" spans="1:13">
      <c r="A81" s="296"/>
      <c r="B81" s="302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299"/>
      <c r="L81" s="299"/>
      <c r="M81" s="84" t="s">
        <v>88</v>
      </c>
    </row>
    <row r="82" spans="1:13" ht="14.25" customHeight="1">
      <c r="A82" s="296"/>
      <c r="B82" s="303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299"/>
      <c r="L82" s="299"/>
      <c r="M82" s="84"/>
    </row>
    <row r="83" spans="1:13" ht="28.5">
      <c r="A83" s="296"/>
      <c r="B83" s="304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299"/>
      <c r="L83" s="299"/>
      <c r="M83" s="84" t="s">
        <v>90</v>
      </c>
    </row>
    <row r="84" spans="1:13" ht="28.5">
      <c r="A84" s="296"/>
      <c r="B84" s="305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299"/>
      <c r="L84" s="299"/>
      <c r="M84" s="84" t="s">
        <v>90</v>
      </c>
    </row>
    <row r="85" spans="1:13" ht="29.25" thickBot="1">
      <c r="A85" s="297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0"/>
      <c r="L85" s="300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295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298">
        <f>E100/D100</f>
        <v>-2.7064575748492913E-4</v>
      </c>
      <c r="L89" s="298">
        <f>K89*365</f>
        <v>-9.8785701481999139E-2</v>
      </c>
      <c r="M89" s="84" t="s">
        <v>95</v>
      </c>
    </row>
    <row r="90" spans="1:13" ht="14.25" customHeight="1">
      <c r="A90" s="296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299"/>
      <c r="L90" s="299"/>
      <c r="M90" s="84"/>
    </row>
    <row r="91" spans="1:13" ht="15.75">
      <c r="A91" s="296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299"/>
      <c r="L91" s="299"/>
      <c r="M91" s="84" t="s">
        <v>95</v>
      </c>
    </row>
    <row r="92" spans="1:13" ht="14.25" customHeight="1">
      <c r="A92" s="296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299"/>
      <c r="L92" s="299"/>
      <c r="M92" s="84" t="s">
        <v>111</v>
      </c>
    </row>
    <row r="93" spans="1:13" ht="14.25" customHeight="1">
      <c r="A93" s="296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299"/>
      <c r="L93" s="299"/>
      <c r="M93" s="84"/>
    </row>
    <row r="94" spans="1:13" ht="25.5">
      <c r="A94" s="296"/>
      <c r="B94" s="301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299"/>
      <c r="L94" s="299"/>
      <c r="M94" s="84" t="s">
        <v>107</v>
      </c>
    </row>
    <row r="95" spans="1:13">
      <c r="A95" s="296"/>
      <c r="B95" s="302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299"/>
      <c r="L95" s="299"/>
      <c r="M95" s="84" t="s">
        <v>106</v>
      </c>
    </row>
    <row r="96" spans="1:13" ht="14.25" customHeight="1">
      <c r="A96" s="296"/>
      <c r="B96" s="303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299"/>
      <c r="L96" s="299"/>
      <c r="M96" s="84"/>
    </row>
    <row r="97" spans="1:13" ht="28.5">
      <c r="A97" s="296"/>
      <c r="B97" s="304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299"/>
      <c r="L97" s="299"/>
      <c r="M97" s="84" t="s">
        <v>108</v>
      </c>
    </row>
    <row r="98" spans="1:13" ht="28.5">
      <c r="A98" s="296"/>
      <c r="B98" s="305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299"/>
      <c r="L98" s="299"/>
      <c r="M98" s="84" t="s">
        <v>109</v>
      </c>
    </row>
    <row r="99" spans="1:13" ht="29.25" thickBot="1">
      <c r="A99" s="297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0"/>
      <c r="L99" s="300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295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298">
        <f>E114/D114</f>
        <v>2.110923665137029E-4</v>
      </c>
      <c r="L103" s="298">
        <f>K103*365</f>
        <v>7.7048713777501554E-2</v>
      </c>
      <c r="M103" s="84" t="s">
        <v>95</v>
      </c>
    </row>
    <row r="104" spans="1:13" ht="14.25" customHeight="1">
      <c r="A104" s="296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299"/>
      <c r="L104" s="299"/>
      <c r="M104" s="84"/>
    </row>
    <row r="105" spans="1:13" ht="15.75">
      <c r="A105" s="296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299"/>
      <c r="L105" s="299"/>
      <c r="M105" s="84" t="s">
        <v>95</v>
      </c>
    </row>
    <row r="106" spans="1:13" ht="14.25" customHeight="1">
      <c r="A106" s="296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299"/>
      <c r="L106" s="299"/>
      <c r="M106" s="84" t="s">
        <v>115</v>
      </c>
    </row>
    <row r="107" spans="1:13" ht="14.25" customHeight="1">
      <c r="A107" s="296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299"/>
      <c r="L107" s="299"/>
      <c r="M107" s="84"/>
    </row>
    <row r="108" spans="1:13" ht="25.5">
      <c r="A108" s="296"/>
      <c r="B108" s="301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299"/>
      <c r="L108" s="299"/>
      <c r="M108" s="84" t="s">
        <v>107</v>
      </c>
    </row>
    <row r="109" spans="1:13">
      <c r="A109" s="296"/>
      <c r="B109" s="302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299"/>
      <c r="L109" s="299"/>
      <c r="M109" s="84" t="s">
        <v>106</v>
      </c>
    </row>
    <row r="110" spans="1:13" ht="14.25" customHeight="1">
      <c r="A110" s="296"/>
      <c r="B110" s="303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299"/>
      <c r="L110" s="299"/>
      <c r="M110" s="84"/>
    </row>
    <row r="111" spans="1:13" ht="28.5">
      <c r="A111" s="296"/>
      <c r="B111" s="304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299"/>
      <c r="L111" s="299"/>
      <c r="M111" s="84" t="s">
        <v>108</v>
      </c>
    </row>
    <row r="112" spans="1:13" ht="28.5">
      <c r="A112" s="296"/>
      <c r="B112" s="305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299"/>
      <c r="L112" s="299"/>
      <c r="M112" s="84" t="s">
        <v>109</v>
      </c>
    </row>
    <row r="113" spans="1:13" ht="29.25" thickBot="1">
      <c r="A113" s="297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0"/>
      <c r="L113" s="300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295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298">
        <f>E127/D127</f>
        <v>1.3906113945775893E-4</v>
      </c>
      <c r="L117" s="298">
        <f>K117*365</f>
        <v>5.0757315902082011E-2</v>
      </c>
      <c r="M117" s="84" t="s">
        <v>95</v>
      </c>
    </row>
    <row r="118" spans="1:13" ht="14.25" customHeight="1">
      <c r="A118" s="296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299"/>
      <c r="L118" s="299"/>
      <c r="M118" s="84"/>
    </row>
    <row r="119" spans="1:13" ht="15.75">
      <c r="A119" s="296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299"/>
      <c r="L119" s="299"/>
      <c r="M119" s="84" t="s">
        <v>95</v>
      </c>
    </row>
    <row r="120" spans="1:13" ht="14.25" customHeight="1">
      <c r="A120" s="296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299"/>
      <c r="L120" s="299"/>
      <c r="M120" s="84"/>
    </row>
    <row r="121" spans="1:13" ht="25.5">
      <c r="A121" s="296"/>
      <c r="B121" s="301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299"/>
      <c r="L121" s="299"/>
      <c r="M121" s="84" t="s">
        <v>107</v>
      </c>
    </row>
    <row r="122" spans="1:13">
      <c r="A122" s="296"/>
      <c r="B122" s="302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299"/>
      <c r="L122" s="299"/>
      <c r="M122" s="84" t="s">
        <v>106</v>
      </c>
    </row>
    <row r="123" spans="1:13" ht="14.25" customHeight="1">
      <c r="A123" s="296"/>
      <c r="B123" s="303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299"/>
      <c r="L123" s="299"/>
      <c r="M123" s="84"/>
    </row>
    <row r="124" spans="1:13" ht="28.5">
      <c r="A124" s="296"/>
      <c r="B124" s="304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299"/>
      <c r="L124" s="299"/>
      <c r="M124" s="84" t="s">
        <v>108</v>
      </c>
    </row>
    <row r="125" spans="1:13" ht="28.5">
      <c r="A125" s="296"/>
      <c r="B125" s="305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299"/>
      <c r="L125" s="299"/>
      <c r="M125" s="84" t="s">
        <v>109</v>
      </c>
    </row>
    <row r="126" spans="1:13" ht="29.25" thickBot="1">
      <c r="A126" s="297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0"/>
      <c r="L126" s="300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295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298">
        <f>E140/D140</f>
        <v>1.3904951455496719E-4</v>
      </c>
      <c r="L130" s="298">
        <f>K130*365</f>
        <v>5.075307281256302E-2</v>
      </c>
      <c r="M130" s="84" t="s">
        <v>95</v>
      </c>
    </row>
    <row r="131" spans="1:13" ht="14.25" customHeight="1">
      <c r="A131" s="296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299"/>
      <c r="L131" s="299"/>
      <c r="M131" s="84"/>
    </row>
    <row r="132" spans="1:13" ht="15.75">
      <c r="A132" s="296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299"/>
      <c r="L132" s="299"/>
      <c r="M132" s="84" t="s">
        <v>95</v>
      </c>
    </row>
    <row r="133" spans="1:13" ht="14.25" customHeight="1">
      <c r="A133" s="296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299"/>
      <c r="L133" s="299"/>
      <c r="M133" s="84"/>
    </row>
    <row r="134" spans="1:13" ht="25.5">
      <c r="A134" s="296"/>
      <c r="B134" s="301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299"/>
      <c r="L134" s="299"/>
      <c r="M134" s="84" t="s">
        <v>107</v>
      </c>
    </row>
    <row r="135" spans="1:13">
      <c r="A135" s="296"/>
      <c r="B135" s="302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299"/>
      <c r="L135" s="299"/>
      <c r="M135" s="84" t="s">
        <v>106</v>
      </c>
    </row>
    <row r="136" spans="1:13" ht="14.25" customHeight="1">
      <c r="A136" s="296"/>
      <c r="B136" s="303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299"/>
      <c r="L136" s="299"/>
      <c r="M136" s="84"/>
    </row>
    <row r="137" spans="1:13" ht="28.5">
      <c r="A137" s="296"/>
      <c r="B137" s="304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299"/>
      <c r="L137" s="299"/>
      <c r="M137" s="84" t="s">
        <v>108</v>
      </c>
    </row>
    <row r="138" spans="1:13" ht="28.5">
      <c r="A138" s="296"/>
      <c r="B138" s="305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299"/>
      <c r="L138" s="299"/>
      <c r="M138" s="84" t="s">
        <v>109</v>
      </c>
    </row>
    <row r="139" spans="1:13" ht="29.25" thickBot="1">
      <c r="A139" s="297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0"/>
      <c r="L139" s="300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295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298">
        <f>E153/D153</f>
        <v>-2.8114152995039877E-4</v>
      </c>
      <c r="L143" s="298">
        <f>K143*365</f>
        <v>-0.10261665843189555</v>
      </c>
      <c r="M143" s="84" t="s">
        <v>95</v>
      </c>
    </row>
    <row r="144" spans="1:13" ht="14.25" customHeight="1">
      <c r="A144" s="296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299"/>
      <c r="L144" s="299"/>
      <c r="M144" s="84"/>
    </row>
    <row r="145" spans="1:13" ht="15.75">
      <c r="A145" s="296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299"/>
      <c r="L145" s="299"/>
      <c r="M145" s="84" t="s">
        <v>95</v>
      </c>
    </row>
    <row r="146" spans="1:13" ht="14.25" customHeight="1">
      <c r="A146" s="296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299"/>
      <c r="L146" s="299"/>
      <c r="M146" s="84"/>
    </row>
    <row r="147" spans="1:13" ht="25.5">
      <c r="A147" s="296"/>
      <c r="B147" s="301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299"/>
      <c r="L147" s="299"/>
      <c r="M147" s="84" t="s">
        <v>107</v>
      </c>
    </row>
    <row r="148" spans="1:13">
      <c r="A148" s="296"/>
      <c r="B148" s="302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299"/>
      <c r="L148" s="299"/>
      <c r="M148" s="84" t="s">
        <v>106</v>
      </c>
    </row>
    <row r="149" spans="1:13" ht="14.25" customHeight="1">
      <c r="A149" s="296"/>
      <c r="B149" s="303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299"/>
      <c r="L149" s="299"/>
      <c r="M149" s="84"/>
    </row>
    <row r="150" spans="1:13" ht="28.5">
      <c r="A150" s="296"/>
      <c r="B150" s="304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299"/>
      <c r="L150" s="299"/>
      <c r="M150" s="84" t="s">
        <v>108</v>
      </c>
    </row>
    <row r="151" spans="1:13" ht="28.5">
      <c r="A151" s="296"/>
      <c r="B151" s="305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299"/>
      <c r="L151" s="299"/>
      <c r="M151" s="84" t="s">
        <v>109</v>
      </c>
    </row>
    <row r="152" spans="1:13" ht="29.25" thickBot="1">
      <c r="A152" s="297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0"/>
      <c r="L152" s="300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16" t="s">
        <v>96</v>
      </c>
      <c r="I155" s="317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18">
        <f>G156/E156</f>
        <v>1.2598352364497282E-4</v>
      </c>
      <c r="I156" s="319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topLeftCell="A118" workbookViewId="0">
      <selection activeCell="M132" sqref="M13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296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24">
        <f>E10/D10</f>
        <v>3.4265221524407076E-4</v>
      </c>
      <c r="M2" s="324">
        <f>L2*365</f>
        <v>0.12506805856408582</v>
      </c>
      <c r="N2" s="106">
        <v>42929</v>
      </c>
    </row>
    <row r="3" spans="1:14">
      <c r="A3" s="296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24"/>
      <c r="M3" s="324"/>
      <c r="N3" s="106">
        <v>42926</v>
      </c>
    </row>
    <row r="4" spans="1:14" ht="14.25" customHeight="1">
      <c r="A4" s="296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24"/>
      <c r="M4" s="324"/>
      <c r="N4" s="84"/>
    </row>
    <row r="5" spans="1:14" ht="25.5">
      <c r="A5" s="296"/>
      <c r="B5" s="301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24"/>
      <c r="M5" s="324"/>
      <c r="N5" s="84" t="s">
        <v>133</v>
      </c>
    </row>
    <row r="6" spans="1:14" ht="25.5">
      <c r="A6" s="296"/>
      <c r="B6" s="302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24"/>
      <c r="M6" s="324"/>
      <c r="N6" s="84" t="s">
        <v>134</v>
      </c>
    </row>
    <row r="7" spans="1:14" ht="14.25" customHeight="1">
      <c r="A7" s="296"/>
      <c r="B7" s="303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24"/>
      <c r="M7" s="324"/>
      <c r="N7" s="84"/>
    </row>
    <row r="8" spans="1:14" ht="42.75">
      <c r="A8" s="296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24"/>
      <c r="M8" s="324"/>
      <c r="N8" s="84" t="s">
        <v>109</v>
      </c>
    </row>
    <row r="9" spans="1:14" ht="23.25" thickBot="1">
      <c r="A9" s="297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25"/>
      <c r="M9" s="325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296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24">
        <f>E22/D22</f>
        <v>3.4252898568462267E-4</v>
      </c>
      <c r="M14" s="324">
        <f>L14*365</f>
        <v>0.12502307977488727</v>
      </c>
      <c r="N14" s="106">
        <v>42929</v>
      </c>
    </row>
    <row r="15" spans="1:14">
      <c r="A15" s="296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24"/>
      <c r="M15" s="324"/>
      <c r="N15" s="106">
        <v>42926</v>
      </c>
    </row>
    <row r="16" spans="1:14" ht="14.25" customHeight="1">
      <c r="A16" s="296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24"/>
      <c r="M16" s="324"/>
      <c r="N16" s="84"/>
    </row>
    <row r="17" spans="1:14" ht="25.5">
      <c r="A17" s="296"/>
      <c r="B17" s="338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24"/>
      <c r="M17" s="324"/>
      <c r="N17" s="84" t="s">
        <v>133</v>
      </c>
    </row>
    <row r="18" spans="1:14" ht="25.5">
      <c r="A18" s="296"/>
      <c r="B18" s="339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24"/>
      <c r="M18" s="324"/>
      <c r="N18" s="84" t="s">
        <v>134</v>
      </c>
    </row>
    <row r="19" spans="1:14" ht="14.25" customHeight="1">
      <c r="A19" s="296"/>
      <c r="B19" s="340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24"/>
      <c r="M19" s="324"/>
      <c r="N19" s="84"/>
    </row>
    <row r="20" spans="1:14" ht="42.75">
      <c r="A20" s="296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24"/>
      <c r="M20" s="324"/>
      <c r="N20" s="84" t="s">
        <v>109</v>
      </c>
    </row>
    <row r="21" spans="1:14" ht="23.25" thickBot="1">
      <c r="A21" s="297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25"/>
      <c r="M21" s="325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296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24">
        <f>E34/D34</f>
        <v>3.4220083948081811E-4</v>
      </c>
      <c r="M26" s="324">
        <f>L26*365</f>
        <v>0.12490330641049861</v>
      </c>
      <c r="N26" s="106">
        <v>42929</v>
      </c>
    </row>
    <row r="27" spans="1:14">
      <c r="A27" s="296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24"/>
      <c r="M27" s="324"/>
      <c r="N27" s="106">
        <v>42926</v>
      </c>
    </row>
    <row r="28" spans="1:14" ht="14.25" customHeight="1">
      <c r="A28" s="296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24"/>
      <c r="M28" s="324"/>
      <c r="N28" s="84"/>
    </row>
    <row r="29" spans="1:14" ht="25.5">
      <c r="A29" s="296"/>
      <c r="B29" s="338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24"/>
      <c r="M29" s="324"/>
      <c r="N29" s="84" t="s">
        <v>133</v>
      </c>
    </row>
    <row r="30" spans="1:14" ht="25.5">
      <c r="A30" s="296"/>
      <c r="B30" s="339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24"/>
      <c r="M30" s="324"/>
      <c r="N30" s="84" t="s">
        <v>134</v>
      </c>
    </row>
    <row r="31" spans="1:14" ht="14.25" customHeight="1">
      <c r="A31" s="296"/>
      <c r="B31" s="340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24"/>
      <c r="M31" s="324"/>
      <c r="N31" s="84"/>
    </row>
    <row r="32" spans="1:14" ht="42.75">
      <c r="A32" s="296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24"/>
      <c r="M32" s="324"/>
      <c r="N32" s="84" t="s">
        <v>109</v>
      </c>
    </row>
    <row r="33" spans="1:14" ht="23.25" thickBot="1">
      <c r="A33" s="297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25"/>
      <c r="M33" s="325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296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24">
        <f>E46/D46</f>
        <v>3.4207792289866763E-4</v>
      </c>
      <c r="M38" s="324">
        <f>L38*365</f>
        <v>0.12485844185801369</v>
      </c>
      <c r="N38" s="106">
        <v>42929</v>
      </c>
    </row>
    <row r="39" spans="1:14">
      <c r="A39" s="296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24"/>
      <c r="M39" s="324"/>
      <c r="N39" s="106">
        <v>42926</v>
      </c>
    </row>
    <row r="40" spans="1:14" ht="14.25" customHeight="1">
      <c r="A40" s="296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24"/>
      <c r="M40" s="324"/>
      <c r="N40" s="84"/>
    </row>
    <row r="41" spans="1:14" ht="25.5">
      <c r="A41" s="296"/>
      <c r="B41" s="338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24"/>
      <c r="M41" s="324"/>
      <c r="N41" s="84" t="s">
        <v>133</v>
      </c>
    </row>
    <row r="42" spans="1:14" ht="25.5">
      <c r="A42" s="296"/>
      <c r="B42" s="339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24"/>
      <c r="M42" s="324"/>
      <c r="N42" s="84" t="s">
        <v>134</v>
      </c>
    </row>
    <row r="43" spans="1:14" ht="14.25" customHeight="1">
      <c r="A43" s="296"/>
      <c r="B43" s="340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24"/>
      <c r="M43" s="324"/>
      <c r="N43" s="84"/>
    </row>
    <row r="44" spans="1:14" ht="42.75">
      <c r="A44" s="296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24"/>
      <c r="M44" s="324"/>
      <c r="N44" s="84" t="s">
        <v>109</v>
      </c>
    </row>
    <row r="45" spans="1:14" ht="23.25" thickBot="1">
      <c r="A45" s="297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25"/>
      <c r="M45" s="325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296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24">
        <f>E56/D56</f>
        <v>2.2906443121160593E-4</v>
      </c>
      <c r="M50" s="324">
        <f>L50*365</f>
        <v>8.3608517392236167E-2</v>
      </c>
      <c r="N50" s="106">
        <v>42929</v>
      </c>
    </row>
    <row r="51" spans="1:14" ht="25.5">
      <c r="A51" s="296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24"/>
      <c r="M51" s="324"/>
      <c r="N51" s="106">
        <v>42951</v>
      </c>
    </row>
    <row r="52" spans="1:14" ht="14.25" customHeight="1">
      <c r="A52" s="296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24"/>
      <c r="M52" s="324"/>
      <c r="N52" s="84"/>
    </row>
    <row r="53" spans="1:14" ht="25.5">
      <c r="A53" s="296"/>
      <c r="B53" s="338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24"/>
      <c r="M53" s="324"/>
      <c r="N53" s="84" t="s">
        <v>148</v>
      </c>
    </row>
    <row r="54" spans="1:14" ht="25.5">
      <c r="A54" s="296"/>
      <c r="B54" s="339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24"/>
      <c r="M54" s="324"/>
      <c r="N54" s="84" t="s">
        <v>134</v>
      </c>
    </row>
    <row r="55" spans="1:14" ht="23.25" thickBot="1">
      <c r="A55" s="297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25"/>
      <c r="M55" s="325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33" t="s">
        <v>162</v>
      </c>
      <c r="B60" s="336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3">
        <f>E66/D66</f>
        <v>3.0114028409222385E-4</v>
      </c>
      <c r="M60" s="323">
        <f>L60*365</f>
        <v>0.1099162036936617</v>
      </c>
      <c r="N60" s="216" t="s">
        <v>182</v>
      </c>
    </row>
    <row r="61" spans="1:14" ht="14.25" customHeight="1">
      <c r="A61" s="334"/>
      <c r="B61" s="337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24"/>
      <c r="M61" s="324"/>
      <c r="N61" s="217">
        <v>42929</v>
      </c>
    </row>
    <row r="62" spans="1:14" ht="14.25" customHeight="1">
      <c r="A62" s="334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24"/>
      <c r="M62" s="324"/>
      <c r="N62" s="217">
        <v>42951</v>
      </c>
    </row>
    <row r="63" spans="1:14" ht="14.25" customHeight="1">
      <c r="A63" s="334"/>
      <c r="B63" s="331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24"/>
      <c r="M63" s="324"/>
      <c r="N63" s="218" t="s">
        <v>148</v>
      </c>
    </row>
    <row r="64" spans="1:14" ht="25.5">
      <c r="A64" s="334"/>
      <c r="B64" s="332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24"/>
      <c r="M64" s="324"/>
      <c r="N64" s="218" t="s">
        <v>134</v>
      </c>
    </row>
    <row r="65" spans="1:14" ht="23.25" thickBot="1">
      <c r="A65" s="335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25"/>
      <c r="M65" s="325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0" t="s">
        <v>194</v>
      </c>
      <c r="B76" s="336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3">
        <f>E82/D82</f>
        <v>3.0104962592234782E-4</v>
      </c>
      <c r="M76" s="323">
        <f>L76*365</f>
        <v>0.10988311346165695</v>
      </c>
      <c r="N76" s="191" t="s">
        <v>182</v>
      </c>
    </row>
    <row r="77" spans="1:14" ht="25.5">
      <c r="A77" s="321"/>
      <c r="B77" s="337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24"/>
      <c r="M77" s="324"/>
      <c r="N77" s="192">
        <v>42929</v>
      </c>
    </row>
    <row r="78" spans="1:14" ht="25.5">
      <c r="A78" s="321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24"/>
      <c r="M78" s="324"/>
      <c r="N78" s="192">
        <v>42951</v>
      </c>
    </row>
    <row r="79" spans="1:14" ht="25.5">
      <c r="A79" s="321"/>
      <c r="B79" s="331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24"/>
      <c r="M79" s="324"/>
      <c r="N79" s="193" t="s">
        <v>148</v>
      </c>
    </row>
    <row r="80" spans="1:14" ht="25.5">
      <c r="A80" s="321"/>
      <c r="B80" s="332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24"/>
      <c r="M80" s="324"/>
      <c r="N80" s="193" t="s">
        <v>134</v>
      </c>
    </row>
    <row r="81" spans="1:14" ht="23.25" thickBot="1">
      <c r="A81" s="322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25"/>
      <c r="M81" s="325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28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29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0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0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3">
        <f>E96/D96</f>
        <v>2.8163154527786601E-4</v>
      </c>
      <c r="M91" s="323">
        <f>L91*365</f>
        <v>0.10279551402642109</v>
      </c>
      <c r="N91" s="191" t="s">
        <v>182</v>
      </c>
    </row>
    <row r="92" spans="1:14" ht="25.5">
      <c r="A92" s="321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24"/>
      <c r="M92" s="324"/>
      <c r="N92" s="192">
        <v>42951</v>
      </c>
    </row>
    <row r="93" spans="1:14" ht="25.5">
      <c r="A93" s="321"/>
      <c r="B93" s="331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24"/>
      <c r="M93" s="324"/>
      <c r="N93" s="193" t="s">
        <v>148</v>
      </c>
    </row>
    <row r="94" spans="1:14" ht="25.5">
      <c r="A94" s="321"/>
      <c r="B94" s="332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24"/>
      <c r="M94" s="324"/>
      <c r="N94" s="193" t="s">
        <v>134</v>
      </c>
    </row>
    <row r="95" spans="1:14" ht="23.25" thickBot="1">
      <c r="A95" s="322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25"/>
      <c r="M95" s="325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28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29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0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0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3">
        <f>E111/D111</f>
        <v>2.1993666581101237E-4</v>
      </c>
      <c r="M105" s="323">
        <f>L105*365</f>
        <v>8.0276883021019513E-2</v>
      </c>
      <c r="N105" s="191"/>
    </row>
    <row r="106" spans="1:14" ht="25.5">
      <c r="A106" s="321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24"/>
      <c r="M106" s="324"/>
      <c r="N106" s="191" t="s">
        <v>182</v>
      </c>
    </row>
    <row r="107" spans="1:14" ht="25.5">
      <c r="A107" s="321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24"/>
      <c r="M107" s="324"/>
      <c r="N107" s="192">
        <v>42951</v>
      </c>
    </row>
    <row r="108" spans="1:14" ht="25.5">
      <c r="A108" s="321"/>
      <c r="B108" s="326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24"/>
      <c r="M108" s="324"/>
      <c r="N108" s="193" t="s">
        <v>148</v>
      </c>
    </row>
    <row r="109" spans="1:14" ht="25.5">
      <c r="A109" s="321"/>
      <c r="B109" s="327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24"/>
      <c r="M109" s="324"/>
      <c r="N109" s="193" t="s">
        <v>134</v>
      </c>
    </row>
    <row r="110" spans="1:14" ht="23.25" thickBot="1">
      <c r="A110" s="322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25"/>
      <c r="M110" s="325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28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29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0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0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3">
        <f>E126/D126</f>
        <v>2.1988830431051147E-4</v>
      </c>
      <c r="M120" s="323">
        <f>L120*365</f>
        <v>8.0259231073336684E-2</v>
      </c>
      <c r="N120" s="191"/>
    </row>
    <row r="121" spans="1:14" ht="25.5">
      <c r="A121" s="321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24"/>
      <c r="M121" s="324"/>
      <c r="N121" s="191" t="s">
        <v>182</v>
      </c>
    </row>
    <row r="122" spans="1:14" ht="25.5">
      <c r="A122" s="321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24"/>
      <c r="M122" s="324"/>
      <c r="N122" s="192">
        <v>42951</v>
      </c>
    </row>
    <row r="123" spans="1:14" ht="25.5">
      <c r="A123" s="321"/>
      <c r="B123" s="326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24"/>
      <c r="M123" s="324"/>
      <c r="N123" s="193" t="s">
        <v>148</v>
      </c>
    </row>
    <row r="124" spans="1:14" ht="25.5">
      <c r="A124" s="321"/>
      <c r="B124" s="327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24"/>
      <c r="M124" s="324"/>
      <c r="N124" s="193" t="s">
        <v>134</v>
      </c>
    </row>
    <row r="125" spans="1:14" ht="23.25" thickBot="1">
      <c r="A125" s="322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25"/>
      <c r="M125" s="325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28" t="s">
        <v>196</v>
      </c>
      <c r="B127" s="122" t="s">
        <v>138</v>
      </c>
      <c r="C127" s="245" t="s">
        <v>139</v>
      </c>
      <c r="D127" s="123">
        <v>1406.01</v>
      </c>
      <c r="E127" s="124">
        <v>7.58</v>
      </c>
      <c r="F127" s="124">
        <f>D127+E127</f>
        <v>1413.59</v>
      </c>
      <c r="G127" s="125">
        <v>42811</v>
      </c>
      <c r="H127" s="123">
        <f>F127</f>
        <v>1413.59</v>
      </c>
      <c r="I127" s="126">
        <v>1500</v>
      </c>
      <c r="J127" s="127">
        <f>(H127-I127)/I127</f>
        <v>-5.7606666666666723E-2</v>
      </c>
      <c r="K127" s="127"/>
      <c r="L127" s="128"/>
      <c r="M127" s="129"/>
      <c r="N127" s="197"/>
    </row>
    <row r="128" spans="1:14" ht="25.5">
      <c r="A128" s="329"/>
      <c r="B128" s="130" t="s">
        <v>138</v>
      </c>
      <c r="C128" s="244" t="s">
        <v>197</v>
      </c>
      <c r="D128" s="131">
        <v>1492.63</v>
      </c>
      <c r="E128" s="132">
        <v>-4.0999999999999996</v>
      </c>
      <c r="F128" s="132">
        <f>D128+E128</f>
        <v>1488.5300000000002</v>
      </c>
      <c r="G128" s="133">
        <v>42927</v>
      </c>
      <c r="H128" s="131">
        <f>F128</f>
        <v>1488.5300000000002</v>
      </c>
      <c r="I128" s="167">
        <v>1500</v>
      </c>
      <c r="J128" s="168">
        <f>(H128-I128)/I128</f>
        <v>-7.6466666666665335E-3</v>
      </c>
      <c r="K128" s="238" t="s">
        <v>202</v>
      </c>
      <c r="L128" s="243">
        <v>1.45</v>
      </c>
      <c r="M128" s="242" t="s">
        <v>201</v>
      </c>
      <c r="N128" s="241" t="s">
        <v>200</v>
      </c>
    </row>
    <row r="129" spans="1:14" ht="28.5">
      <c r="A129" s="330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" thickTop="1"/>
  </sheetData>
  <mergeCells count="46">
    <mergeCell ref="A120:A125"/>
    <mergeCell ref="L120:L125"/>
    <mergeCell ref="M120:M125"/>
    <mergeCell ref="B123:B124"/>
    <mergeCell ref="A127:A129"/>
    <mergeCell ref="A97:A99"/>
    <mergeCell ref="A91:A95"/>
    <mergeCell ref="L91:L95"/>
    <mergeCell ref="M91:M95"/>
    <mergeCell ref="B93:B94"/>
    <mergeCell ref="A83:A85"/>
    <mergeCell ref="A76:A81"/>
    <mergeCell ref="B76:B77"/>
    <mergeCell ref="L76:L81"/>
    <mergeCell ref="M76:M81"/>
    <mergeCell ref="B79:B80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2:A9"/>
    <mergeCell ref="L2:L9"/>
    <mergeCell ref="M2:M9"/>
    <mergeCell ref="B5:B7"/>
    <mergeCell ref="A14:A21"/>
    <mergeCell ref="L14:L21"/>
    <mergeCell ref="M14:M21"/>
    <mergeCell ref="B17:B19"/>
    <mergeCell ref="B63:B64"/>
    <mergeCell ref="A60:A65"/>
    <mergeCell ref="L60:L65"/>
    <mergeCell ref="M60:M65"/>
    <mergeCell ref="B60:B61"/>
    <mergeCell ref="A105:A110"/>
    <mergeCell ref="L105:L110"/>
    <mergeCell ref="M105:M110"/>
    <mergeCell ref="B108:B109"/>
    <mergeCell ref="A112:A1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A22" sqref="A22:L22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1" t="s">
        <v>206</v>
      </c>
      <c r="B17" s="342"/>
      <c r="C17" s="342"/>
      <c r="D17" s="342"/>
      <c r="E17" s="342"/>
      <c r="F17" s="342"/>
      <c r="G17" s="342"/>
      <c r="H17" s="342"/>
      <c r="I17" s="342"/>
      <c r="J17" s="342"/>
      <c r="K17" s="342"/>
      <c r="L17" s="343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50600</v>
      </c>
      <c r="D19" s="252">
        <v>0.1</v>
      </c>
      <c r="E19" s="254">
        <f>C19*D19</f>
        <v>5060</v>
      </c>
      <c r="F19" s="254">
        <f>E19/365*G19</f>
        <v>429.75342465753425</v>
      </c>
      <c r="G19" s="251">
        <v>31</v>
      </c>
      <c r="H19" s="253">
        <v>343.82</v>
      </c>
      <c r="I19" s="259">
        <f>F19-H19</f>
        <v>85.93342465753426</v>
      </c>
      <c r="J19" s="251">
        <v>0</v>
      </c>
      <c r="K19" s="256">
        <f>H19/F19</f>
        <v>0.80004016320285598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56600</v>
      </c>
      <c r="D20" s="252">
        <v>0.1</v>
      </c>
      <c r="E20" s="254">
        <f>C20*D20</f>
        <v>5660</v>
      </c>
      <c r="F20" s="254">
        <f>E20/365*G20</f>
        <v>480.71232876712327</v>
      </c>
      <c r="G20" s="251">
        <v>31</v>
      </c>
      <c r="H20" s="253">
        <v>0</v>
      </c>
      <c r="I20" s="259">
        <f>F20-H20</f>
        <v>480.71232876712327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1" t="s">
        <v>228</v>
      </c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3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343.82</v>
      </c>
      <c r="I24" s="259">
        <f>F24-H24</f>
        <v>97.822861361354512</v>
      </c>
      <c r="J24" s="251">
        <v>0</v>
      </c>
      <c r="K24" s="256">
        <f>H24/F24</f>
        <v>0.77850233770377797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2017-07-15T06:04:05Z</dcterms:modified>
</cp:coreProperties>
</file>