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o.zeng\Desktop\"/>
    </mc:Choice>
  </mc:AlternateContent>
  <bookViews>
    <workbookView xWindow="0" yWindow="0" windowWidth="21435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D25" i="1" l="1"/>
  <c r="D26" i="1"/>
  <c r="D27" i="1" s="1"/>
  <c r="L5" i="1"/>
  <c r="M6" i="1"/>
  <c r="F22" i="1" a="1"/>
  <c r="F22" i="1" s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3" i="1" s="1"/>
  <c r="G23" i="1" s="1"/>
  <c r="F24" i="1" l="1"/>
  <c r="F28" i="1" l="1"/>
  <c r="F29" i="1" s="1"/>
  <c r="G24" i="1"/>
</calcChain>
</file>

<file path=xl/sharedStrings.xml><?xml version="1.0" encoding="utf-8"?>
<sst xmlns="http://schemas.openxmlformats.org/spreadsheetml/2006/main" count="20" uniqueCount="14">
  <si>
    <t>X</t>
  </si>
  <si>
    <t>Y</t>
  </si>
  <si>
    <t>residual</t>
  </si>
  <si>
    <t>AVG error</t>
  </si>
  <si>
    <t>SStot</t>
  </si>
  <si>
    <t>STDEV.P</t>
  </si>
  <si>
    <t>STDEV</t>
  </si>
  <si>
    <t>N</t>
  </si>
  <si>
    <t>N-1</t>
  </si>
  <si>
    <t>Standard Error of the regression</t>
  </si>
  <si>
    <t>SSres</t>
  </si>
  <si>
    <t>covariation matrix</t>
  </si>
  <si>
    <t>ALGLIB
Fitted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</si>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</sst>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1" xfId="0" applyFill="1" applyBorder="1"/>
    <xf numFmtId="164" fontId="0" fillId="3" borderId="1" xfId="0" applyNumberFormat="1" applyFill="1" applyBorder="1"/>
    <xf numFmtId="0" fontId="1" fillId="0" borderId="0" xfId="0" applyFont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workbookViewId="0">
      <selection activeCell="D27" sqref="D27"/>
    </sheetView>
  </sheetViews>
  <sheetFormatPr defaultRowHeight="15" x14ac:dyDescent="0.25"/>
  <cols>
    <col min="7" max="7" width="10.5703125" customWidth="1"/>
    <col min="12" max="12" width="6.5703125" bestFit="1" customWidth="1"/>
    <col min="13" max="13" width="8" customWidth="1"/>
  </cols>
  <sheetData>
    <row r="2" spans="3:13" ht="30" x14ac:dyDescent="0.25">
      <c r="C2" s="1" t="s">
        <v>0</v>
      </c>
      <c r="D2" s="1" t="s">
        <v>1</v>
      </c>
      <c r="E2" s="8" t="s">
        <v>12</v>
      </c>
      <c r="F2" s="1" t="s">
        <v>2</v>
      </c>
    </row>
    <row r="3" spans="3:13" x14ac:dyDescent="0.25">
      <c r="C3">
        <v>29.5702</v>
      </c>
      <c r="D3">
        <v>43.15</v>
      </c>
      <c r="E3">
        <v>43.332000000000001</v>
      </c>
      <c r="F3">
        <f>E3-D3</f>
        <v>0.18200000000000216</v>
      </c>
    </row>
    <row r="4" spans="3:13" x14ac:dyDescent="0.25">
      <c r="C4">
        <v>41.486600000000003</v>
      </c>
      <c r="D4">
        <v>47.2</v>
      </c>
      <c r="E4">
        <v>46.984000000000002</v>
      </c>
      <c r="F4">
        <f t="shared" ref="F4:F19" si="0">E4-D4</f>
        <v>-0.21600000000000108</v>
      </c>
      <c r="I4" s="5" t="s">
        <v>11</v>
      </c>
      <c r="M4" s="2"/>
    </row>
    <row r="5" spans="3:13" x14ac:dyDescent="0.25">
      <c r="C5">
        <v>39.621200000000002</v>
      </c>
      <c r="D5">
        <v>47.62</v>
      </c>
      <c r="E5">
        <v>46.411999999999999</v>
      </c>
      <c r="F5">
        <f t="shared" si="0"/>
        <v>-1.2079999999999984</v>
      </c>
      <c r="I5" s="6">
        <v>2.9999999999999997E-4</v>
      </c>
      <c r="J5" s="6">
        <v>-1.15E-2</v>
      </c>
      <c r="L5" s="7">
        <f>SQRT((I5))</f>
        <v>1.7320508075688773E-2</v>
      </c>
      <c r="M5" s="6"/>
    </row>
    <row r="6" spans="3:13" x14ac:dyDescent="0.25">
      <c r="C6">
        <v>43.279299999999999</v>
      </c>
      <c r="D6">
        <v>47.1</v>
      </c>
      <c r="E6">
        <v>47.533000000000001</v>
      </c>
      <c r="F6">
        <f t="shared" si="0"/>
        <v>0.43299999999999983</v>
      </c>
      <c r="I6" s="6">
        <v>-1.15E-2</v>
      </c>
      <c r="J6" s="6">
        <v>0.52200000000000002</v>
      </c>
      <c r="L6" s="7"/>
      <c r="M6" s="7">
        <f>SQRT((J6))</f>
        <v>0.72249567472753773</v>
      </c>
    </row>
    <row r="7" spans="3:13" x14ac:dyDescent="0.25">
      <c r="C7">
        <v>43.133899999999997</v>
      </c>
      <c r="D7">
        <v>46.75</v>
      </c>
      <c r="E7">
        <v>47.488999999999997</v>
      </c>
      <c r="F7">
        <f t="shared" si="0"/>
        <v>0.73899999999999721</v>
      </c>
    </row>
    <row r="8" spans="3:13" x14ac:dyDescent="0.25">
      <c r="C8">
        <v>37.542099999999998</v>
      </c>
      <c r="D8">
        <v>46.45</v>
      </c>
      <c r="E8">
        <v>45.774999999999999</v>
      </c>
      <c r="F8">
        <f t="shared" si="0"/>
        <v>-0.67500000000000426</v>
      </c>
    </row>
    <row r="9" spans="3:13" x14ac:dyDescent="0.25">
      <c r="C9">
        <v>40.569899999999997</v>
      </c>
      <c r="D9">
        <v>46.95</v>
      </c>
      <c r="E9">
        <v>46.703000000000003</v>
      </c>
      <c r="F9">
        <f t="shared" si="0"/>
        <v>-0.24699999999999989</v>
      </c>
    </row>
    <row r="10" spans="3:13" x14ac:dyDescent="0.25">
      <c r="C10">
        <v>39.951999999999998</v>
      </c>
      <c r="D10">
        <v>47.04</v>
      </c>
      <c r="E10">
        <v>46.514000000000003</v>
      </c>
      <c r="F10">
        <f t="shared" si="0"/>
        <v>-0.52599999999999625</v>
      </c>
    </row>
    <row r="11" spans="3:13" x14ac:dyDescent="0.25">
      <c r="C11">
        <v>39.427</v>
      </c>
      <c r="D11">
        <v>45.31</v>
      </c>
      <c r="E11">
        <v>46.353000000000002</v>
      </c>
      <c r="F11">
        <f t="shared" si="0"/>
        <v>1.0429999999999993</v>
      </c>
    </row>
    <row r="12" spans="3:13" x14ac:dyDescent="0.25">
      <c r="C12">
        <v>44.0685</v>
      </c>
      <c r="D12">
        <v>47.04</v>
      </c>
      <c r="E12">
        <v>47.774999999999999</v>
      </c>
      <c r="F12">
        <f t="shared" si="0"/>
        <v>0.73499999999999943</v>
      </c>
    </row>
    <row r="13" spans="3:13" x14ac:dyDescent="0.25">
      <c r="C13">
        <v>45.7727</v>
      </c>
      <c r="D13">
        <v>48.47</v>
      </c>
      <c r="E13">
        <v>48.298000000000002</v>
      </c>
      <c r="F13">
        <f t="shared" si="0"/>
        <v>-0.17199999999999704</v>
      </c>
    </row>
    <row r="14" spans="3:13" x14ac:dyDescent="0.25">
      <c r="C14">
        <v>34.164400000000001</v>
      </c>
      <c r="D14">
        <v>44.77</v>
      </c>
      <c r="E14">
        <v>44.74</v>
      </c>
      <c r="F14">
        <f t="shared" si="0"/>
        <v>-3.0000000000001137E-2</v>
      </c>
    </row>
    <row r="15" spans="3:13" x14ac:dyDescent="0.25">
      <c r="C15">
        <v>31.4696</v>
      </c>
      <c r="D15">
        <v>43.77</v>
      </c>
      <c r="E15">
        <v>43.914000000000001</v>
      </c>
      <c r="F15">
        <f t="shared" si="0"/>
        <v>0.14399999999999835</v>
      </c>
    </row>
    <row r="16" spans="3:13" x14ac:dyDescent="0.25">
      <c r="C16">
        <v>56.835299999999997</v>
      </c>
      <c r="D16">
        <v>51.26</v>
      </c>
      <c r="E16">
        <v>51.688000000000002</v>
      </c>
      <c r="F16">
        <f t="shared" si="0"/>
        <v>0.42800000000000438</v>
      </c>
    </row>
    <row r="17" spans="1:8" x14ac:dyDescent="0.25">
      <c r="C17">
        <v>56.924399999999999</v>
      </c>
      <c r="D17">
        <v>51.7</v>
      </c>
      <c r="E17">
        <v>51.715000000000003</v>
      </c>
      <c r="F17">
        <f t="shared" si="0"/>
        <v>1.5000000000000568E-2</v>
      </c>
    </row>
    <row r="18" spans="1:8" x14ac:dyDescent="0.25">
      <c r="C18">
        <v>57.340899999999998</v>
      </c>
      <c r="D18">
        <v>52.41</v>
      </c>
      <c r="E18">
        <v>51.843000000000004</v>
      </c>
      <c r="F18">
        <f t="shared" si="0"/>
        <v>-0.56699999999999307</v>
      </c>
    </row>
    <row r="19" spans="1:8" x14ac:dyDescent="0.25">
      <c r="C19">
        <v>59.395099999999999</v>
      </c>
      <c r="D19">
        <v>52.55</v>
      </c>
      <c r="E19">
        <v>52.472999999999999</v>
      </c>
      <c r="F19">
        <f t="shared" si="0"/>
        <v>-7.6999999999998181E-2</v>
      </c>
    </row>
    <row r="21" spans="1:8" x14ac:dyDescent="0.25">
      <c r="A21" t="s">
        <v>7</v>
      </c>
      <c r="B21">
        <f>COUNTA(D3:D19)</f>
        <v>17</v>
      </c>
    </row>
    <row r="22" spans="1:8" x14ac:dyDescent="0.25">
      <c r="A22" t="s">
        <v>3</v>
      </c>
      <c r="F22">
        <f t="array" ref="F22">AVERAGE(ABS(F3:F19))</f>
        <v>0.43747058823529356</v>
      </c>
    </row>
    <row r="23" spans="1:8" x14ac:dyDescent="0.25">
      <c r="A23" t="s">
        <v>6</v>
      </c>
      <c r="B23" t="s">
        <v>8</v>
      </c>
      <c r="F23">
        <f>STDEV(F3:F19)</f>
        <v>0.57315382649296565</v>
      </c>
      <c r="G23" s="9">
        <f>F23*SQRT(($B$21-1)/($B$21-2))</f>
        <v>0.59195072661928294</v>
      </c>
      <c r="H23" t="s">
        <v>9</v>
      </c>
    </row>
    <row r="24" spans="1:8" x14ac:dyDescent="0.25">
      <c r="A24" t="s">
        <v>5</v>
      </c>
      <c r="B24" t="s">
        <v>7</v>
      </c>
      <c r="F24">
        <f>_xlfn.STDEV.P(F3:F19)</f>
        <v>0.55604088620174941</v>
      </c>
      <c r="G24" s="9">
        <f>F24*SQRT($B$21/($B$21-2))</f>
        <v>0.59195072661928294</v>
      </c>
      <c r="H24" t="s">
        <v>9</v>
      </c>
    </row>
    <row r="25" spans="1:8" x14ac:dyDescent="0.25">
      <c r="A25" t="s">
        <v>6</v>
      </c>
      <c r="B25" t="s">
        <v>8</v>
      </c>
      <c r="D25">
        <f>STDEV(D3:D19)</f>
        <v>2.8485061874603668</v>
      </c>
    </row>
    <row r="26" spans="1:8" x14ac:dyDescent="0.25">
      <c r="A26" t="s">
        <v>5</v>
      </c>
      <c r="B26" t="s">
        <v>7</v>
      </c>
      <c r="D26">
        <f>_xlfn.STDEV.P(D3:D19)</f>
        <v>2.7634569143822474</v>
      </c>
    </row>
    <row r="27" spans="1:8" x14ac:dyDescent="0.25">
      <c r="B27" s="4"/>
      <c r="C27" s="4"/>
      <c r="D27" s="3">
        <f>D26*D26*$B$21</f>
        <v>129.82379999999986</v>
      </c>
      <c r="E27" s="3"/>
      <c r="F27" s="3"/>
      <c r="H27" s="3" t="s">
        <v>4</v>
      </c>
    </row>
    <row r="28" spans="1:8" x14ac:dyDescent="0.25">
      <c r="B28" s="4"/>
      <c r="C28" s="4"/>
      <c r="D28" s="3"/>
      <c r="E28" s="3"/>
      <c r="F28" s="3">
        <f>F24*F24*$B$21</f>
        <v>5.2560849411764563</v>
      </c>
      <c r="H28" s="3" t="s">
        <v>10</v>
      </c>
    </row>
    <row r="29" spans="1:8" x14ac:dyDescent="0.25">
      <c r="B29" s="4"/>
      <c r="C29" s="4"/>
      <c r="D29" s="3"/>
      <c r="E29" s="3"/>
      <c r="F29" s="3">
        <f>1-F28/D27</f>
        <v>0.95951370287130355</v>
      </c>
      <c r="H29" s="3" t="s">
        <v>13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Thermo Fisher Scientific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Zeng</dc:creator>
  <cp:lastModifiedBy>Hao Zeng</cp:lastModifiedBy>
  <dcterms:created xsi:type="dcterms:W3CDTF">2018-05-09T01:58:12Z</dcterms:created>
  <dcterms:modified xsi:type="dcterms:W3CDTF">2018-05-10T00:57:17Z</dcterms:modified>
</cp:coreProperties>
</file>