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nnXL.Geng\Desktop\prac\"/>
    </mc:Choice>
  </mc:AlternateContent>
  <bookViews>
    <workbookView xWindow="0" yWindow="0" windowWidth="19200" windowHeight="11460" activeTab="2"/>
  </bookViews>
  <sheets>
    <sheet name="WIND" sheetId="1" r:id="rId1"/>
    <sheet name="DDT" sheetId="3" r:id="rId2"/>
    <sheet name="re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N14" i="2" l="1"/>
  <c r="N13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O13" i="2"/>
  <c r="O14" i="2"/>
  <c r="O4" i="2"/>
  <c r="N4" i="2"/>
  <c r="M4" i="2"/>
  <c r="M7" i="2"/>
  <c r="M6" i="2"/>
  <c r="M5" i="2"/>
  <c r="N35" i="2"/>
  <c r="M36" i="2"/>
  <c r="M35" i="2"/>
  <c r="M8" i="2"/>
  <c r="M9" i="2"/>
  <c r="M10" i="2"/>
  <c r="M11" i="2"/>
  <c r="M12" i="2"/>
  <c r="M13" i="2"/>
  <c r="T12" i="2" s="1"/>
  <c r="M14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F17" i="2" s="1"/>
  <c r="B18" i="2"/>
  <c r="F18" i="2" s="1"/>
  <c r="B19" i="2"/>
  <c r="B20" i="2"/>
  <c r="F20" i="2" s="1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F33" i="2" s="1"/>
  <c r="B34" i="2"/>
  <c r="F34" i="2" s="1"/>
  <c r="B35" i="2"/>
  <c r="B36" i="2"/>
  <c r="F36" i="2" s="1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F49" i="2" s="1"/>
  <c r="B50" i="2"/>
  <c r="F50" i="2" s="1"/>
  <c r="B51" i="2"/>
  <c r="B52" i="2"/>
  <c r="F52" i="2" s="1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F65" i="2" s="1"/>
  <c r="B66" i="2"/>
  <c r="F66" i="2" s="1"/>
  <c r="B67" i="2"/>
  <c r="B68" i="2"/>
  <c r="F68" i="2" s="1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F81" i="2" s="1"/>
  <c r="B82" i="2"/>
  <c r="F82" i="2" s="1"/>
  <c r="B83" i="2"/>
  <c r="B84" i="2"/>
  <c r="F84" i="2" s="1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F97" i="2" s="1"/>
  <c r="B98" i="2"/>
  <c r="F98" i="2" s="1"/>
  <c r="B99" i="2"/>
  <c r="B100" i="2"/>
  <c r="F100" i="2" s="1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F113" i="2" s="1"/>
  <c r="B114" i="2"/>
  <c r="F114" i="2" s="1"/>
  <c r="B115" i="2"/>
  <c r="F115" i="2" s="1"/>
  <c r="B116" i="2"/>
  <c r="F116" i="2" s="1"/>
  <c r="B117" i="2"/>
  <c r="B118" i="2"/>
  <c r="B119" i="2"/>
  <c r="B120" i="2"/>
  <c r="B121" i="2"/>
  <c r="B122" i="2"/>
  <c r="F122" i="2" s="1"/>
  <c r="B123" i="2"/>
  <c r="B124" i="2"/>
  <c r="B125" i="2"/>
  <c r="B126" i="2"/>
  <c r="F126" i="2" s="1"/>
  <c r="B127" i="2"/>
  <c r="F127" i="2" s="1"/>
  <c r="B128" i="2"/>
  <c r="F128" i="2" s="1"/>
  <c r="B129" i="2"/>
  <c r="B4" i="2"/>
  <c r="F4" i="2" s="1"/>
  <c r="C4" i="2"/>
  <c r="A114" i="2"/>
  <c r="C114" i="2"/>
  <c r="D114" i="2"/>
  <c r="E114" i="2"/>
  <c r="A115" i="2"/>
  <c r="C115" i="2"/>
  <c r="D115" i="2"/>
  <c r="E115" i="2"/>
  <c r="A116" i="2"/>
  <c r="C116" i="2"/>
  <c r="D116" i="2"/>
  <c r="E116" i="2"/>
  <c r="A117" i="2"/>
  <c r="C117" i="2"/>
  <c r="D117" i="2"/>
  <c r="E117" i="2"/>
  <c r="A118" i="2"/>
  <c r="C118" i="2"/>
  <c r="D118" i="2"/>
  <c r="E118" i="2"/>
  <c r="A119" i="2"/>
  <c r="C119" i="2"/>
  <c r="D119" i="2"/>
  <c r="E119" i="2"/>
  <c r="A120" i="2"/>
  <c r="C120" i="2"/>
  <c r="D120" i="2"/>
  <c r="E120" i="2"/>
  <c r="A121" i="2"/>
  <c r="C121" i="2"/>
  <c r="D121" i="2"/>
  <c r="E121" i="2"/>
  <c r="A122" i="2"/>
  <c r="C122" i="2"/>
  <c r="D122" i="2"/>
  <c r="E122" i="2"/>
  <c r="A123" i="2"/>
  <c r="C123" i="2"/>
  <c r="D123" i="2"/>
  <c r="E123" i="2"/>
  <c r="A124" i="2"/>
  <c r="C124" i="2"/>
  <c r="D124" i="2"/>
  <c r="E124" i="2"/>
  <c r="A125" i="2"/>
  <c r="C125" i="2"/>
  <c r="D125" i="2"/>
  <c r="E125" i="2"/>
  <c r="A126" i="2"/>
  <c r="C126" i="2"/>
  <c r="D126" i="2"/>
  <c r="E126" i="2"/>
  <c r="A127" i="2"/>
  <c r="C127" i="2"/>
  <c r="D127" i="2"/>
  <c r="E127" i="2"/>
  <c r="A128" i="2"/>
  <c r="C128" i="2"/>
  <c r="D128" i="2"/>
  <c r="E128" i="2"/>
  <c r="A129" i="2"/>
  <c r="C129" i="2"/>
  <c r="D129" i="2"/>
  <c r="E129" i="2"/>
  <c r="A5" i="2"/>
  <c r="C5" i="2"/>
  <c r="D5" i="2"/>
  <c r="E5" i="2"/>
  <c r="A6" i="2"/>
  <c r="C6" i="2"/>
  <c r="D6" i="2"/>
  <c r="E6" i="2"/>
  <c r="A7" i="2"/>
  <c r="C7" i="2"/>
  <c r="D7" i="2"/>
  <c r="E7" i="2"/>
  <c r="A8" i="2"/>
  <c r="C8" i="2"/>
  <c r="D8" i="2"/>
  <c r="E8" i="2"/>
  <c r="A9" i="2"/>
  <c r="C9" i="2"/>
  <c r="D9" i="2"/>
  <c r="E9" i="2"/>
  <c r="A10" i="2"/>
  <c r="C10" i="2"/>
  <c r="D10" i="2"/>
  <c r="E10" i="2"/>
  <c r="A11" i="2"/>
  <c r="C11" i="2"/>
  <c r="D11" i="2"/>
  <c r="E11" i="2"/>
  <c r="A12" i="2"/>
  <c r="C12" i="2"/>
  <c r="D12" i="2"/>
  <c r="E12" i="2"/>
  <c r="A13" i="2"/>
  <c r="C13" i="2"/>
  <c r="D13" i="2"/>
  <c r="E13" i="2"/>
  <c r="A14" i="2"/>
  <c r="C14" i="2"/>
  <c r="D14" i="2"/>
  <c r="E14" i="2"/>
  <c r="A15" i="2"/>
  <c r="C15" i="2"/>
  <c r="D15" i="2"/>
  <c r="E15" i="2"/>
  <c r="A16" i="2"/>
  <c r="C16" i="2"/>
  <c r="D16" i="2"/>
  <c r="E16" i="2"/>
  <c r="A17" i="2"/>
  <c r="C17" i="2"/>
  <c r="D17" i="2"/>
  <c r="E17" i="2"/>
  <c r="A18" i="2"/>
  <c r="C18" i="2"/>
  <c r="D18" i="2"/>
  <c r="E18" i="2"/>
  <c r="A19" i="2"/>
  <c r="C19" i="2"/>
  <c r="D19" i="2"/>
  <c r="E19" i="2"/>
  <c r="A20" i="2"/>
  <c r="C20" i="2"/>
  <c r="D20" i="2"/>
  <c r="E20" i="2"/>
  <c r="A21" i="2"/>
  <c r="C21" i="2"/>
  <c r="D21" i="2"/>
  <c r="E21" i="2"/>
  <c r="A22" i="2"/>
  <c r="C22" i="2"/>
  <c r="D22" i="2"/>
  <c r="E22" i="2"/>
  <c r="A23" i="2"/>
  <c r="C23" i="2"/>
  <c r="D23" i="2"/>
  <c r="E23" i="2"/>
  <c r="A24" i="2"/>
  <c r="C24" i="2"/>
  <c r="D24" i="2"/>
  <c r="E24" i="2"/>
  <c r="A25" i="2"/>
  <c r="C25" i="2"/>
  <c r="D25" i="2"/>
  <c r="E25" i="2"/>
  <c r="A26" i="2"/>
  <c r="C26" i="2"/>
  <c r="D26" i="2"/>
  <c r="E26" i="2"/>
  <c r="A27" i="2"/>
  <c r="C27" i="2"/>
  <c r="D27" i="2"/>
  <c r="E27" i="2"/>
  <c r="A28" i="2"/>
  <c r="C28" i="2"/>
  <c r="D28" i="2"/>
  <c r="E28" i="2"/>
  <c r="A29" i="2"/>
  <c r="C29" i="2"/>
  <c r="D29" i="2"/>
  <c r="E29" i="2"/>
  <c r="A30" i="2"/>
  <c r="C30" i="2"/>
  <c r="D30" i="2"/>
  <c r="E30" i="2"/>
  <c r="A31" i="2"/>
  <c r="C31" i="2"/>
  <c r="D31" i="2"/>
  <c r="E31" i="2"/>
  <c r="A32" i="2"/>
  <c r="C32" i="2"/>
  <c r="D32" i="2"/>
  <c r="E32" i="2"/>
  <c r="A33" i="2"/>
  <c r="C33" i="2"/>
  <c r="D33" i="2"/>
  <c r="E33" i="2"/>
  <c r="A34" i="2"/>
  <c r="C34" i="2"/>
  <c r="D34" i="2"/>
  <c r="E34" i="2"/>
  <c r="A35" i="2"/>
  <c r="C35" i="2"/>
  <c r="D35" i="2"/>
  <c r="E35" i="2"/>
  <c r="A36" i="2"/>
  <c r="C36" i="2"/>
  <c r="D36" i="2"/>
  <c r="E36" i="2"/>
  <c r="A37" i="2"/>
  <c r="C37" i="2"/>
  <c r="D37" i="2"/>
  <c r="E37" i="2"/>
  <c r="A38" i="2"/>
  <c r="C38" i="2"/>
  <c r="D38" i="2"/>
  <c r="E38" i="2"/>
  <c r="A39" i="2"/>
  <c r="C39" i="2"/>
  <c r="D39" i="2"/>
  <c r="E39" i="2"/>
  <c r="A40" i="2"/>
  <c r="C40" i="2"/>
  <c r="D40" i="2"/>
  <c r="E40" i="2"/>
  <c r="A41" i="2"/>
  <c r="C41" i="2"/>
  <c r="D41" i="2"/>
  <c r="E41" i="2"/>
  <c r="A42" i="2"/>
  <c r="C42" i="2"/>
  <c r="D42" i="2"/>
  <c r="E42" i="2"/>
  <c r="A43" i="2"/>
  <c r="C43" i="2"/>
  <c r="D43" i="2"/>
  <c r="E43" i="2"/>
  <c r="A44" i="2"/>
  <c r="C44" i="2"/>
  <c r="D44" i="2"/>
  <c r="E44" i="2"/>
  <c r="A45" i="2"/>
  <c r="C45" i="2"/>
  <c r="D45" i="2"/>
  <c r="E45" i="2"/>
  <c r="A46" i="2"/>
  <c r="C46" i="2"/>
  <c r="D46" i="2"/>
  <c r="E46" i="2"/>
  <c r="A47" i="2"/>
  <c r="C47" i="2"/>
  <c r="D47" i="2"/>
  <c r="E47" i="2"/>
  <c r="A48" i="2"/>
  <c r="C48" i="2"/>
  <c r="D48" i="2"/>
  <c r="E48" i="2"/>
  <c r="A49" i="2"/>
  <c r="C49" i="2"/>
  <c r="D49" i="2"/>
  <c r="E49" i="2"/>
  <c r="A50" i="2"/>
  <c r="C50" i="2"/>
  <c r="D50" i="2"/>
  <c r="E50" i="2"/>
  <c r="A51" i="2"/>
  <c r="C51" i="2"/>
  <c r="D51" i="2"/>
  <c r="E51" i="2"/>
  <c r="A52" i="2"/>
  <c r="C52" i="2"/>
  <c r="D52" i="2"/>
  <c r="E52" i="2"/>
  <c r="A53" i="2"/>
  <c r="C53" i="2"/>
  <c r="D53" i="2"/>
  <c r="E53" i="2"/>
  <c r="A54" i="2"/>
  <c r="C54" i="2"/>
  <c r="D54" i="2"/>
  <c r="E54" i="2"/>
  <c r="A55" i="2"/>
  <c r="C55" i="2"/>
  <c r="D55" i="2"/>
  <c r="E55" i="2"/>
  <c r="A56" i="2"/>
  <c r="C56" i="2"/>
  <c r="D56" i="2"/>
  <c r="E56" i="2"/>
  <c r="A57" i="2"/>
  <c r="C57" i="2"/>
  <c r="D57" i="2"/>
  <c r="E57" i="2"/>
  <c r="A58" i="2"/>
  <c r="C58" i="2"/>
  <c r="D58" i="2"/>
  <c r="E58" i="2"/>
  <c r="A59" i="2"/>
  <c r="C59" i="2"/>
  <c r="D59" i="2"/>
  <c r="E59" i="2"/>
  <c r="A60" i="2"/>
  <c r="C60" i="2"/>
  <c r="D60" i="2"/>
  <c r="E60" i="2"/>
  <c r="A61" i="2"/>
  <c r="C61" i="2"/>
  <c r="D61" i="2"/>
  <c r="E61" i="2"/>
  <c r="A62" i="2"/>
  <c r="C62" i="2"/>
  <c r="D62" i="2"/>
  <c r="E62" i="2"/>
  <c r="A63" i="2"/>
  <c r="C63" i="2"/>
  <c r="D63" i="2"/>
  <c r="E63" i="2"/>
  <c r="A64" i="2"/>
  <c r="C64" i="2"/>
  <c r="D64" i="2"/>
  <c r="E64" i="2"/>
  <c r="A65" i="2"/>
  <c r="C65" i="2"/>
  <c r="D65" i="2"/>
  <c r="E65" i="2"/>
  <c r="A66" i="2"/>
  <c r="C66" i="2"/>
  <c r="D66" i="2"/>
  <c r="E66" i="2"/>
  <c r="A67" i="2"/>
  <c r="C67" i="2"/>
  <c r="D67" i="2"/>
  <c r="E67" i="2"/>
  <c r="A68" i="2"/>
  <c r="C68" i="2"/>
  <c r="D68" i="2"/>
  <c r="E68" i="2"/>
  <c r="A69" i="2"/>
  <c r="C69" i="2"/>
  <c r="D69" i="2"/>
  <c r="E69" i="2"/>
  <c r="A70" i="2"/>
  <c r="C70" i="2"/>
  <c r="D70" i="2"/>
  <c r="E70" i="2"/>
  <c r="A71" i="2"/>
  <c r="C71" i="2"/>
  <c r="D71" i="2"/>
  <c r="E71" i="2"/>
  <c r="A72" i="2"/>
  <c r="C72" i="2"/>
  <c r="D72" i="2"/>
  <c r="E72" i="2"/>
  <c r="A73" i="2"/>
  <c r="C73" i="2"/>
  <c r="D73" i="2"/>
  <c r="E73" i="2"/>
  <c r="A74" i="2"/>
  <c r="C74" i="2"/>
  <c r="D74" i="2"/>
  <c r="E74" i="2"/>
  <c r="A75" i="2"/>
  <c r="C75" i="2"/>
  <c r="D75" i="2"/>
  <c r="E75" i="2"/>
  <c r="A76" i="2"/>
  <c r="C76" i="2"/>
  <c r="D76" i="2"/>
  <c r="E76" i="2"/>
  <c r="A77" i="2"/>
  <c r="C77" i="2"/>
  <c r="D77" i="2"/>
  <c r="E77" i="2"/>
  <c r="A78" i="2"/>
  <c r="C78" i="2"/>
  <c r="D78" i="2"/>
  <c r="E78" i="2"/>
  <c r="A79" i="2"/>
  <c r="C79" i="2"/>
  <c r="D79" i="2"/>
  <c r="E79" i="2"/>
  <c r="A80" i="2"/>
  <c r="C80" i="2"/>
  <c r="D80" i="2"/>
  <c r="E80" i="2"/>
  <c r="A81" i="2"/>
  <c r="C81" i="2"/>
  <c r="D81" i="2"/>
  <c r="E81" i="2"/>
  <c r="A82" i="2"/>
  <c r="C82" i="2"/>
  <c r="D82" i="2"/>
  <c r="E82" i="2"/>
  <c r="A83" i="2"/>
  <c r="C83" i="2"/>
  <c r="D83" i="2"/>
  <c r="E83" i="2"/>
  <c r="A84" i="2"/>
  <c r="C84" i="2"/>
  <c r="D84" i="2"/>
  <c r="E84" i="2"/>
  <c r="A85" i="2"/>
  <c r="C85" i="2"/>
  <c r="D85" i="2"/>
  <c r="E85" i="2"/>
  <c r="A86" i="2"/>
  <c r="C86" i="2"/>
  <c r="D86" i="2"/>
  <c r="E86" i="2"/>
  <c r="A87" i="2"/>
  <c r="C87" i="2"/>
  <c r="D87" i="2"/>
  <c r="E87" i="2"/>
  <c r="A88" i="2"/>
  <c r="C88" i="2"/>
  <c r="D88" i="2"/>
  <c r="E88" i="2"/>
  <c r="A89" i="2"/>
  <c r="C89" i="2"/>
  <c r="D89" i="2"/>
  <c r="E89" i="2"/>
  <c r="A90" i="2"/>
  <c r="C90" i="2"/>
  <c r="D90" i="2"/>
  <c r="E90" i="2"/>
  <c r="A91" i="2"/>
  <c r="C91" i="2"/>
  <c r="D91" i="2"/>
  <c r="E91" i="2"/>
  <c r="A92" i="2"/>
  <c r="C92" i="2"/>
  <c r="D92" i="2"/>
  <c r="E92" i="2"/>
  <c r="A93" i="2"/>
  <c r="C93" i="2"/>
  <c r="D93" i="2"/>
  <c r="E93" i="2"/>
  <c r="A94" i="2"/>
  <c r="C94" i="2"/>
  <c r="D94" i="2"/>
  <c r="E94" i="2"/>
  <c r="A95" i="2"/>
  <c r="C95" i="2"/>
  <c r="D95" i="2"/>
  <c r="E95" i="2"/>
  <c r="A96" i="2"/>
  <c r="C96" i="2"/>
  <c r="D96" i="2"/>
  <c r="E96" i="2"/>
  <c r="A97" i="2"/>
  <c r="C97" i="2"/>
  <c r="D97" i="2"/>
  <c r="E97" i="2"/>
  <c r="A98" i="2"/>
  <c r="C98" i="2"/>
  <c r="D98" i="2"/>
  <c r="E98" i="2"/>
  <c r="A99" i="2"/>
  <c r="C99" i="2"/>
  <c r="D99" i="2"/>
  <c r="E99" i="2"/>
  <c r="A100" i="2"/>
  <c r="C100" i="2"/>
  <c r="D100" i="2"/>
  <c r="E100" i="2"/>
  <c r="A101" i="2"/>
  <c r="C101" i="2"/>
  <c r="D101" i="2"/>
  <c r="E101" i="2"/>
  <c r="A102" i="2"/>
  <c r="C102" i="2"/>
  <c r="D102" i="2"/>
  <c r="E102" i="2"/>
  <c r="A103" i="2"/>
  <c r="C103" i="2"/>
  <c r="D103" i="2"/>
  <c r="E103" i="2"/>
  <c r="A104" i="2"/>
  <c r="C104" i="2"/>
  <c r="D104" i="2"/>
  <c r="E104" i="2"/>
  <c r="A105" i="2"/>
  <c r="C105" i="2"/>
  <c r="D105" i="2"/>
  <c r="E105" i="2"/>
  <c r="A106" i="2"/>
  <c r="C106" i="2"/>
  <c r="D106" i="2"/>
  <c r="E106" i="2"/>
  <c r="A107" i="2"/>
  <c r="C107" i="2"/>
  <c r="D107" i="2"/>
  <c r="E107" i="2"/>
  <c r="A108" i="2"/>
  <c r="C108" i="2"/>
  <c r="D108" i="2"/>
  <c r="E108" i="2"/>
  <c r="A109" i="2"/>
  <c r="C109" i="2"/>
  <c r="D109" i="2"/>
  <c r="E109" i="2"/>
  <c r="A110" i="2"/>
  <c r="C110" i="2"/>
  <c r="D110" i="2"/>
  <c r="E110" i="2"/>
  <c r="A111" i="2"/>
  <c r="C111" i="2"/>
  <c r="D111" i="2"/>
  <c r="E111" i="2"/>
  <c r="A112" i="2"/>
  <c r="C112" i="2"/>
  <c r="D112" i="2"/>
  <c r="E112" i="2"/>
  <c r="A113" i="2"/>
  <c r="C113" i="2"/>
  <c r="D113" i="2"/>
  <c r="E113" i="2"/>
  <c r="D4" i="2"/>
  <c r="E4" i="2"/>
  <c r="A4" i="2"/>
  <c r="F129" i="2" l="1"/>
  <c r="F112" i="2"/>
  <c r="F96" i="2"/>
  <c r="F80" i="2"/>
  <c r="F64" i="2"/>
  <c r="F48" i="2"/>
  <c r="F32" i="2"/>
  <c r="F16" i="2"/>
  <c r="F118" i="2"/>
  <c r="F99" i="2"/>
  <c r="F83" i="2"/>
  <c r="F67" i="2"/>
  <c r="F51" i="2"/>
  <c r="F35" i="2"/>
  <c r="F19" i="2"/>
  <c r="F110" i="2"/>
  <c r="F94" i="2"/>
  <c r="F78" i="2"/>
  <c r="F62" i="2"/>
  <c r="F46" i="2"/>
  <c r="F30" i="2"/>
  <c r="F14" i="2"/>
  <c r="F47" i="2"/>
  <c r="F125" i="2"/>
  <c r="F109" i="2"/>
  <c r="F93" i="2"/>
  <c r="F77" i="2"/>
  <c r="F61" i="2"/>
  <c r="F45" i="2"/>
  <c r="F29" i="2"/>
  <c r="F13" i="2"/>
  <c r="F31" i="2"/>
  <c r="F124" i="2"/>
  <c r="F108" i="2"/>
  <c r="F92" i="2"/>
  <c r="F76" i="2"/>
  <c r="F60" i="2"/>
  <c r="F44" i="2"/>
  <c r="F28" i="2"/>
  <c r="F12" i="2"/>
  <c r="F15" i="2"/>
  <c r="F123" i="2"/>
  <c r="F107" i="2"/>
  <c r="F91" i="2"/>
  <c r="F75" i="2"/>
  <c r="F59" i="2"/>
  <c r="F43" i="2"/>
  <c r="F27" i="2"/>
  <c r="F11" i="2"/>
  <c r="Q7" i="2"/>
  <c r="P7" i="2" s="1"/>
  <c r="R7" i="2" s="1"/>
  <c r="L6" i="2"/>
  <c r="Q12" i="2"/>
  <c r="P12" i="2" s="1"/>
  <c r="R12" i="2" s="1"/>
  <c r="Q8" i="2"/>
  <c r="P8" i="2" s="1"/>
  <c r="R8" i="2" s="1"/>
  <c r="L5" i="2"/>
  <c r="Q9" i="2"/>
  <c r="P9" i="2" s="1"/>
  <c r="R9" i="2" s="1"/>
  <c r="L4" i="2"/>
  <c r="Q10" i="2"/>
  <c r="P10" i="2" s="1"/>
  <c r="R10" i="2" s="1"/>
  <c r="Q13" i="2"/>
  <c r="P13" i="2" s="1"/>
  <c r="R13" i="2" s="1"/>
  <c r="Q6" i="2"/>
  <c r="P6" i="2" s="1"/>
  <c r="R6" i="2" s="1"/>
  <c r="Q14" i="2"/>
  <c r="P14" i="2" s="1"/>
  <c r="R14" i="2" s="1"/>
  <c r="L11" i="2"/>
  <c r="L13" i="2"/>
  <c r="L12" i="2"/>
  <c r="Q11" i="2"/>
  <c r="P11" i="2" s="1"/>
  <c r="R11" i="2" s="1"/>
  <c r="L10" i="2"/>
  <c r="Q4" i="2"/>
  <c r="P4" i="2" s="1"/>
  <c r="R4" i="2" s="1"/>
  <c r="L9" i="2"/>
  <c r="Q5" i="2"/>
  <c r="P5" i="2" s="1"/>
  <c r="R5" i="2" s="1"/>
  <c r="L8" i="2"/>
  <c r="L7" i="2"/>
  <c r="F106" i="2"/>
  <c r="F90" i="2"/>
  <c r="F74" i="2"/>
  <c r="F58" i="2"/>
  <c r="F42" i="2"/>
  <c r="F26" i="2"/>
  <c r="F10" i="2"/>
  <c r="F95" i="2"/>
  <c r="F121" i="2"/>
  <c r="F105" i="2"/>
  <c r="F89" i="2"/>
  <c r="F73" i="2"/>
  <c r="F57" i="2"/>
  <c r="F41" i="2"/>
  <c r="F25" i="2"/>
  <c r="F9" i="2"/>
  <c r="F79" i="2"/>
  <c r="F120" i="2"/>
  <c r="F104" i="2"/>
  <c r="F88" i="2"/>
  <c r="F72" i="2"/>
  <c r="F56" i="2"/>
  <c r="F40" i="2"/>
  <c r="F24" i="2"/>
  <c r="F8" i="2"/>
  <c r="F63" i="2"/>
  <c r="F119" i="2"/>
  <c r="F103" i="2"/>
  <c r="F87" i="2"/>
  <c r="F71" i="2"/>
  <c r="F55" i="2"/>
  <c r="F39" i="2"/>
  <c r="F23" i="2"/>
  <c r="F7" i="2"/>
  <c r="F102" i="2"/>
  <c r="F86" i="2"/>
  <c r="F70" i="2"/>
  <c r="F54" i="2"/>
  <c r="F38" i="2"/>
  <c r="F22" i="2"/>
  <c r="F6" i="2"/>
  <c r="F111" i="2"/>
  <c r="F117" i="2"/>
  <c r="F101" i="2"/>
  <c r="F85" i="2"/>
  <c r="F69" i="2"/>
  <c r="F53" i="2"/>
  <c r="F37" i="2"/>
  <c r="F21" i="2"/>
  <c r="F5" i="2"/>
  <c r="G114" i="2"/>
  <c r="G117" i="2"/>
  <c r="H129" i="2" s="1"/>
  <c r="G126" i="2"/>
  <c r="I117" i="2"/>
  <c r="I129" i="2"/>
  <c r="A1" i="1"/>
  <c r="U13" i="2" l="1"/>
  <c r="T13" i="2"/>
  <c r="J129" i="2"/>
  <c r="H126" i="2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rFont val="宋体"/>
            <charset val="134"/>
          </rPr>
          <t>UEsDBBQACAgIAEdP9VYAAAAAAAAAAAAAAAABAAAAMM1YQY/UNhjdc39FlFMrravYceI4N2B3ywoKiF16Qahy7C8zEZlkmjgtU7QS0AKFoiJUFRVRqUKiVQ9VoaqAVaXya5jZ5V/UmcwMc2g1y+7siMNM4pfY/vye/T07qytHl95bWlq6bMOlbl7oY3kWJy07vGwriEWV6pMia1WiBXZoy8xetlVSdlPR+zhXNaQ665lKpNBJXj9MyiOltENdVFAXjicKjqYiuziGqhJOVpko7DAWaQlby6NeNxOdwunusBXTtUjTIbKaQgcyXY6ry7zKdNEbFxWUskhGtRooLuCzCjI5ecdEkOkkTqAYI6XodFOYlCAFqUEN+zsBvZNJqe3w/KSrZVuLKIVTogPmvoBS58W4VHdmLlWWaLsOTtWgErq+lHlVyPqm6tbISo1emMCjzt80PebHNDUZ7VTNIWLY6oAuEkPw+cv2p+ahWElawwpk2Y6glWTNyzZxHOxgF9dRtY1+cBZkXihT78IoztD+yHEc7jPfvANZE4N9THQTLVLrrEhKUFbUszbawozZWi/LCsrQOmoQLXRVWnls6TZYx/JOV2S90DoFX6Q9q2bPVGzQxFR8f/3M6Q9C63ietawT9d/qpSaictjvuZq60D63sWJ16vljZoPIFKjR/KgBXQipN0VrWmE7pMt2q8ir7vDB6N2LYFS3vSAiLicEYUcColFAUYApR7F0JVGYcMap6SlrRrx77dHOL7/1797bfXSn/+3Prx/e2H329eub98LBnVv967/3727v3H4+uHI1HNx/+mr7dn/7WoM243r964PB9pNXfz8e/Pj94NYV02zX0JXpdTMAwinHZDJlJlFWzZB3Hrx8tX1z5+V3/etf2VvLM/VkmOxBT8y8aT1P5R/WQhltpiQZabTZNvy12taRzDJjCa3N3Cg/U6nRXJ+DTjIWAcfYR77rckQpJogHVCAXxz6wKADssjc6mRCn6e//8Xzww9OD8G9amB/thPj7pX0l75gAE7lA5g3BnAGhCAcYIwoORYJLgaTvEXDjSEnFZzHff/hP/8b1Bnp3ZGBsvzKsmdiSVrZAFbiQ4CvimOwUC0QDKhEXIJAA6QQxYIdSd6YKj+/XQixKhcAhhO/BU+hCPGWjjqItEmtj9bC8hErGY+o6yPPM+qCxZCiIOUeMqYgIRrCUc/MSgwyevdh9crX/zfZCHGVvamLmHtBR/ken+a0k5QQyirBrzN4PjEqCIu7ELsJYABaECC6iWSvpwOzPdQkRQg/uJ4fOO3g+94jJWySiMaJ+JFEE1EERg4B5zOFMzc5g0z7yjomw/73UxE0OXQPsOZKCCygiEUEUM+Mn0uQqDzwIgDLqEuetXGRxGuztfOItyEsg+9L8DtFLuOMr4RmRGA1MlvKNq5jtrosEiWOz3+WRQ8S8vGTw4s/+T38t1Ev2oiZm+05rEy/5T53mt56o4i44wkOSc5PTaKwQZ4ygSLjUkwExuS2etZ4OzP5clxBh+z6bTKWxQ6admSM79QVHmDoOotzQbk6HAYr9WFEHAi5J8FZp7B3TgOzbSqb9/JBFiLEMKHMi5EeO2Uz5gWumPeaISz+OuTKHXFe+lZ/PRwTDpU46sFaYfjdA6yQbfp6UbZAXPxFposbjS0WpT0e1TLQpbPa6daRpjULx+fAjZX2ay6Nyrcg7QwVrDbHXgMY6Cn1ENziuP6E1+GbeQAYbbsy6UCS5GrXe1WtVmp4ZQvbW1r9QSwcIzF5FuQgFAABQFQAA</t>
        </r>
      </text>
    </comment>
  </commentList>
</comments>
</file>

<file path=xl/sharedStrings.xml><?xml version="1.0" encoding="utf-8"?>
<sst xmlns="http://schemas.openxmlformats.org/spreadsheetml/2006/main" count="171" uniqueCount="72">
  <si>
    <t>国家</t>
  </si>
  <si>
    <t>中国</t>
  </si>
  <si>
    <t>表名</t>
  </si>
  <si>
    <t>指标名称</t>
  </si>
  <si>
    <t>股票发行募集资金:按公司状态:新上市公司(IPO):香港交易所</t>
  </si>
  <si>
    <t>IPO上市公司家数:香港交易所</t>
  </si>
  <si>
    <t>IPO上市公司家数:国内公司:香港交易所</t>
  </si>
  <si>
    <t>IPO上市公司家数:外国公司:香港交易所</t>
  </si>
  <si>
    <t>股票发行募集资金:按公司状态:新上市公司(IPO):上海证券交易所</t>
  </si>
  <si>
    <t>IPO上市公司家数:上海证券交易所</t>
  </si>
  <si>
    <t>IPO上市公司家数:国内公司:上海证券交易所</t>
  </si>
  <si>
    <t>IPO上市公司家数:外国公司:上海证券交易所</t>
  </si>
  <si>
    <t>股票发行募集资金:按公司状态:新上市公司(IPO):深圳证券交易所</t>
  </si>
  <si>
    <t>IPO上市公司家数:深圳证券交易所</t>
  </si>
  <si>
    <t>IPO上市公司家数:外国公司:深圳证券交易所</t>
  </si>
  <si>
    <t>IPO上市公司家数:国内公司:深圳证券交易所</t>
  </si>
  <si>
    <t>频率</t>
  </si>
  <si>
    <t>月</t>
  </si>
  <si>
    <t>单位</t>
  </si>
  <si>
    <t>百万美元</t>
  </si>
  <si>
    <t>家</t>
  </si>
  <si>
    <t>指标ID</t>
  </si>
  <si>
    <t>G0009676</t>
  </si>
  <si>
    <t>G0009175</t>
  </si>
  <si>
    <t>G0009226</t>
  </si>
  <si>
    <t>G0009277</t>
  </si>
  <si>
    <t>G0009674</t>
  </si>
  <si>
    <t>G0009173</t>
  </si>
  <si>
    <t>G0009224</t>
  </si>
  <si>
    <t>G0009275</t>
  </si>
  <si>
    <t>G0009675</t>
  </si>
  <si>
    <t>G0009174</t>
  </si>
  <si>
    <t>G0009276</t>
  </si>
  <si>
    <t>G0009225</t>
  </si>
  <si>
    <t>时间区间</t>
  </si>
  <si>
    <t>2001-01:2023-05</t>
  </si>
  <si>
    <t>2007-12:2023-05</t>
  </si>
  <si>
    <t>2007-12:2023-01</t>
  </si>
  <si>
    <t>2008-02:2023-06</t>
  </si>
  <si>
    <t>2008-02:2011-01</t>
  </si>
  <si>
    <t>2008-01:2023-05</t>
  </si>
  <si>
    <t>2008-01:2011-01</t>
  </si>
  <si>
    <t>来源</t>
  </si>
  <si>
    <t>世界交易所联合会</t>
  </si>
  <si>
    <t>更新时间</t>
  </si>
  <si>
    <t>2023-07-05</t>
  </si>
  <si>
    <t>2023-02-14</t>
  </si>
  <si>
    <t>2015-09-14</t>
  </si>
  <si>
    <t>IPO募集资金</t>
  </si>
  <si>
    <t>国内公司</t>
  </si>
  <si>
    <t>国外公司</t>
  </si>
  <si>
    <t>总数</t>
  </si>
  <si>
    <t>IPO数量</t>
  </si>
  <si>
    <t>USD:HKD</t>
  </si>
  <si>
    <t>亿港元</t>
  </si>
  <si>
    <t>23H1</t>
  </si>
  <si>
    <t>Q1</t>
  </si>
  <si>
    <t>Q2</t>
  </si>
  <si>
    <t>Q3</t>
  </si>
  <si>
    <t>Q4</t>
  </si>
  <si>
    <t>主板</t>
  </si>
  <si>
    <t>GEM</t>
  </si>
  <si>
    <t>平均融资额</t>
  </si>
  <si>
    <t>新股数量（右）</t>
  </si>
  <si>
    <t>融资额（左）</t>
  </si>
  <si>
    <t>国内公司%（右）</t>
  </si>
  <si>
    <t>WIND</t>
  </si>
  <si>
    <t>新股数量</t>
  </si>
  <si>
    <t>融资额（亿港元）</t>
  </si>
  <si>
    <t>DDT</t>
  </si>
  <si>
    <t>主板数量（右）</t>
  </si>
  <si>
    <t>GEM数量（右）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</si>
</sst>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yyyy\-mm"/>
    <numFmt numFmtId="165" formatCode="#,##0.00_ "/>
    <numFmt numFmtId="166" formatCode="_(* #,##0_);_(* \(#,##0\);_(* &quot;-&quot;??_);_(@_)"/>
    <numFmt numFmtId="167" formatCode="0.0"/>
  </numFmts>
  <fonts count="5" x14ac:knownFonts="1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  <charset val="134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4" fillId="0" borderId="0" xfId="0" applyFont="1"/>
    <xf numFmtId="14" fontId="0" fillId="0" borderId="0" xfId="0" applyNumberFormat="1"/>
    <xf numFmtId="166" fontId="0" fillId="0" borderId="0" xfId="1" applyNumberFormat="1" applyFont="1"/>
    <xf numFmtId="43" fontId="0" fillId="0" borderId="0" xfId="0" applyNumberFormat="1"/>
    <xf numFmtId="0" fontId="0" fillId="0" borderId="0" xfId="0" applyAlignment="1">
      <alignment horizontal="right"/>
    </xf>
    <xf numFmtId="9" fontId="0" fillId="0" borderId="0" xfId="2" applyFont="1"/>
    <xf numFmtId="166" fontId="0" fillId="0" borderId="0" xfId="0" applyNumberFormat="1"/>
    <xf numFmtId="0" fontId="0" fillId="0" borderId="0" xfId="0" applyNumberFormat="1"/>
    <xf numFmtId="166" fontId="0" fillId="2" borderId="0" xfId="1" applyNumberFormat="1" applyFont="1" applyFill="1"/>
    <xf numFmtId="16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46803486913533"/>
          <c:y val="0.11503817099004757"/>
          <c:w val="0.83094077095784713"/>
          <c:h val="0.64716095767216919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re!$N$3</c:f>
              <c:strCache>
                <c:ptCount val="1"/>
                <c:pt idx="0">
                  <c:v>主板数量（右）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re!$K$4:$K$13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re!$N$4:$N$13</c:f>
              <c:numCache>
                <c:formatCode>General</c:formatCode>
                <c:ptCount val="10"/>
                <c:pt idx="0">
                  <c:v>81</c:v>
                </c:pt>
                <c:pt idx="1">
                  <c:v>96</c:v>
                </c:pt>
                <c:pt idx="2">
                  <c:v>90</c:v>
                </c:pt>
                <c:pt idx="3">
                  <c:v>75</c:v>
                </c:pt>
                <c:pt idx="4">
                  <c:v>81</c:v>
                </c:pt>
                <c:pt idx="5">
                  <c:v>133</c:v>
                </c:pt>
                <c:pt idx="6">
                  <c:v>149</c:v>
                </c:pt>
                <c:pt idx="7">
                  <c:v>138</c:v>
                </c:pt>
                <c:pt idx="8">
                  <c:v>96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8-4962-A2CA-388F474FF050}"/>
            </c:ext>
          </c:extLst>
        </c:ser>
        <c:ser>
          <c:idx val="3"/>
          <c:order val="2"/>
          <c:tx>
            <c:strRef>
              <c:f>re!$O$3</c:f>
              <c:strCache>
                <c:ptCount val="1"/>
                <c:pt idx="0">
                  <c:v>GEM数量（右）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re!$K$4:$K$13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re!$O$4:$O$13</c:f>
              <c:numCache>
                <c:formatCode>General</c:formatCode>
                <c:ptCount val="10"/>
                <c:pt idx="0">
                  <c:v>23</c:v>
                </c:pt>
                <c:pt idx="1">
                  <c:v>19</c:v>
                </c:pt>
                <c:pt idx="2">
                  <c:v>34</c:v>
                </c:pt>
                <c:pt idx="3">
                  <c:v>45</c:v>
                </c:pt>
                <c:pt idx="4">
                  <c:v>80</c:v>
                </c:pt>
                <c:pt idx="5">
                  <c:v>75</c:v>
                </c:pt>
                <c:pt idx="6">
                  <c:v>15</c:v>
                </c:pt>
                <c:pt idx="7">
                  <c:v>8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8-4962-A2CA-388F474FF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993888"/>
        <c:axId val="694990936"/>
      </c:barChart>
      <c:lineChart>
        <c:grouping val="standard"/>
        <c:varyColors val="0"/>
        <c:ser>
          <c:idx val="0"/>
          <c:order val="0"/>
          <c:tx>
            <c:strRef>
              <c:f>re!$L$3</c:f>
              <c:strCache>
                <c:ptCount val="1"/>
                <c:pt idx="0">
                  <c:v>融资额（左）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re!$K$4:$K$13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re!$L$4:$L$13</c:f>
              <c:numCache>
                <c:formatCode>_(* #,##0_);_(* \(#,##0\);_(* "-"??_);_(@_)</c:formatCode>
                <c:ptCount val="10"/>
                <c:pt idx="0">
                  <c:v>1615.4135399999998</c:v>
                </c:pt>
                <c:pt idx="1">
                  <c:v>2235.2569200000003</c:v>
                </c:pt>
                <c:pt idx="2">
                  <c:v>2484.7157399999996</c:v>
                </c:pt>
                <c:pt idx="3">
                  <c:v>1874.52018</c:v>
                </c:pt>
                <c:pt idx="4">
                  <c:v>1222.2951</c:v>
                </c:pt>
                <c:pt idx="5">
                  <c:v>2710.4703599999998</c:v>
                </c:pt>
                <c:pt idx="6">
                  <c:v>3022.2870600000001</c:v>
                </c:pt>
                <c:pt idx="7">
                  <c:v>3906.5909999999999</c:v>
                </c:pt>
                <c:pt idx="8">
                  <c:v>3256.3283999999999</c:v>
                </c:pt>
                <c:pt idx="9">
                  <c:v>1028.1289199999999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A-424C-9E9A-70C1ED413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237376"/>
        <c:axId val="871238688"/>
      </c:lineChart>
      <c:catAx>
        <c:axId val="8712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871238688"/>
        <c:crosses val="autoZero"/>
        <c:auto val="1"/>
        <c:lblAlgn val="ctr"/>
        <c:lblOffset val="100"/>
        <c:noMultiLvlLbl val="0"/>
      </c:catAx>
      <c:valAx>
        <c:axId val="871238688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rgbClr val="808080"/>
              </a:solidFill>
              <a:prstDash val="sysDash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871237376"/>
        <c:crosses val="autoZero"/>
        <c:crossBetween val="between"/>
        <c:majorUnit val="900"/>
      </c:valAx>
      <c:valAx>
        <c:axId val="6949909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94993888"/>
        <c:crosses val="max"/>
        <c:crossBetween val="between"/>
      </c:valAx>
      <c:catAx>
        <c:axId val="69499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4990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128514056224897E-2"/>
          <c:y val="0.88217394779967229"/>
          <c:w val="0.94243641231593034"/>
          <c:h val="8.736919940844957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99550341966826E-2"/>
          <c:y val="0.11503817099004757"/>
          <c:w val="0.84769754934272679"/>
          <c:h val="0.64716095767216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re!$P$3</c:f>
              <c:strCache>
                <c:ptCount val="1"/>
                <c:pt idx="0">
                  <c:v>国内公司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re!$K$4:$K$14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23H1</c:v>
                </c:pt>
              </c:strCache>
            </c:strRef>
          </c:cat>
          <c:val>
            <c:numRef>
              <c:f>re!$P$4:$P$14</c:f>
              <c:numCache>
                <c:formatCode>General</c:formatCode>
                <c:ptCount val="11"/>
                <c:pt idx="0">
                  <c:v>100</c:v>
                </c:pt>
                <c:pt idx="1">
                  <c:v>113</c:v>
                </c:pt>
                <c:pt idx="2">
                  <c:v>119</c:v>
                </c:pt>
                <c:pt idx="3">
                  <c:v>109</c:v>
                </c:pt>
                <c:pt idx="4">
                  <c:v>130</c:v>
                </c:pt>
                <c:pt idx="5">
                  <c:v>181</c:v>
                </c:pt>
                <c:pt idx="6">
                  <c:v>139</c:v>
                </c:pt>
                <c:pt idx="7">
                  <c:v>131</c:v>
                </c:pt>
                <c:pt idx="8">
                  <c:v>96</c:v>
                </c:pt>
                <c:pt idx="9">
                  <c:v>71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1-452A-B987-91BA6A4A33E8}"/>
            </c:ext>
          </c:extLst>
        </c:ser>
        <c:ser>
          <c:idx val="1"/>
          <c:order val="1"/>
          <c:tx>
            <c:strRef>
              <c:f>re!$Q$3</c:f>
              <c:strCache>
                <c:ptCount val="1"/>
                <c:pt idx="0">
                  <c:v>国外公司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re!$K$4:$K$14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23H1</c:v>
                </c:pt>
              </c:strCache>
            </c:strRef>
          </c:cat>
          <c:val>
            <c:numRef>
              <c:f>re!$Q$4:$Q$14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31</c:v>
                </c:pt>
                <c:pt idx="5">
                  <c:v>27</c:v>
                </c:pt>
                <c:pt idx="6">
                  <c:v>25</c:v>
                </c:pt>
                <c:pt idx="7">
                  <c:v>15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1-452A-B987-91BA6A4A3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8425256"/>
        <c:axId val="708425584"/>
      </c:barChart>
      <c:lineChart>
        <c:grouping val="standard"/>
        <c:varyColors val="0"/>
        <c:ser>
          <c:idx val="2"/>
          <c:order val="2"/>
          <c:tx>
            <c:strRef>
              <c:f>re!$R$3</c:f>
              <c:strCache>
                <c:ptCount val="1"/>
                <c:pt idx="0">
                  <c:v>国内公司%（右）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re!$K$4:$K$14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23H1</c:v>
                </c:pt>
              </c:strCache>
            </c:strRef>
          </c:cat>
          <c:val>
            <c:numRef>
              <c:f>re!$R$4:$R$14</c:f>
              <c:numCache>
                <c:formatCode>0%</c:formatCode>
                <c:ptCount val="11"/>
                <c:pt idx="0">
                  <c:v>0.96153846153846156</c:v>
                </c:pt>
                <c:pt idx="1">
                  <c:v>0.9826086956521739</c:v>
                </c:pt>
                <c:pt idx="2">
                  <c:v>0.95967741935483875</c:v>
                </c:pt>
                <c:pt idx="3">
                  <c:v>0.90833333333333333</c:v>
                </c:pt>
                <c:pt idx="4">
                  <c:v>0.80745341614906829</c:v>
                </c:pt>
                <c:pt idx="5">
                  <c:v>0.87019230769230771</c:v>
                </c:pt>
                <c:pt idx="6">
                  <c:v>0.84756097560975607</c:v>
                </c:pt>
                <c:pt idx="7">
                  <c:v>0.89726027397260277</c:v>
                </c:pt>
                <c:pt idx="8">
                  <c:v>0.98969072164948457</c:v>
                </c:pt>
                <c:pt idx="9">
                  <c:v>0.94666666666666666</c:v>
                </c:pt>
                <c:pt idx="10">
                  <c:v>0.967741935483871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1-452A-B987-91BA6A4A3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013048"/>
        <c:axId val="864773584"/>
      </c:lineChart>
      <c:catAx>
        <c:axId val="70842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08425584"/>
        <c:crosses val="autoZero"/>
        <c:auto val="1"/>
        <c:lblAlgn val="ctr"/>
        <c:lblOffset val="100"/>
        <c:noMultiLvlLbl val="0"/>
      </c:catAx>
      <c:valAx>
        <c:axId val="7084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808080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08425256"/>
        <c:crosses val="autoZero"/>
        <c:crossBetween val="between"/>
      </c:valAx>
      <c:valAx>
        <c:axId val="864773584"/>
        <c:scaling>
          <c:orientation val="minMax"/>
          <c:max val="1"/>
          <c:min val="0.8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754013048"/>
        <c:crosses val="max"/>
        <c:crossBetween val="between"/>
        <c:majorUnit val="5.000000000000001E-2"/>
      </c:valAx>
      <c:catAx>
        <c:axId val="754013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477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000000000000001E-2"/>
          <c:y val="0.88388264918661819"/>
          <c:w val="0.93866666666666665"/>
          <c:h val="8.566049802150366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191621</xdr:colOff>
      <xdr:row>14</xdr:row>
      <xdr:rowOff>186858</xdr:rowOff>
    </xdr:from>
    <xdr:to>
      <xdr:col>20</xdr:col>
      <xdr:colOff>363071</xdr:colOff>
      <xdr:row>28</xdr:row>
      <xdr:rowOff>21758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31935</xdr:colOff>
      <xdr:row>15</xdr:row>
      <xdr:rowOff>56869</xdr:rowOff>
    </xdr:from>
    <xdr:to>
      <xdr:col>12</xdr:col>
      <xdr:colOff>671791</xdr:colOff>
      <xdr:row>28</xdr:row>
      <xdr:rowOff>82269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0.13641</cdr:x>
      <cdr:y>0.0805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647054" cy="2014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101600" tIns="0" rtlCol="0">
          <a:spAutoFit/>
        </a:bodyPr>
        <a:lstStyle xmlns:a="http://schemas.openxmlformats.org/drawingml/2006/main"/>
        <a:p xmlns:a="http://schemas.openxmlformats.org/drawingml/2006/main">
          <a:r>
            <a:rPr lang="en-US" sz="1000">
              <a:latin typeface="Arial Narrow" panose="020B0606020202030204" pitchFamily="34" charset="0"/>
            </a:rPr>
            <a:t>(</a:t>
          </a:r>
          <a:r>
            <a:rPr lang="zh-CN" altLang="en-US" sz="1000">
              <a:latin typeface="Arial Narrow" panose="020B0606020202030204" pitchFamily="34" charset="0"/>
            </a:rPr>
            <a:t>亿港元</a:t>
          </a:r>
          <a:r>
            <a:rPr lang="en-US" sz="1000">
              <a:latin typeface="Arial Narrow" panose="020B0606020202030204" pitchFamily="34" charset="0"/>
            </a:rPr>
            <a:t>)</a:t>
          </a:r>
        </a:p>
      </cdr:txBody>
    </cdr:sp>
  </cdr:relSizeAnchor>
  <cdr:relSizeAnchor xmlns:cdr="http://schemas.openxmlformats.org/drawingml/2006/chartDrawing">
    <cdr:from>
      <cdr:x>0.90867</cdr:x>
      <cdr:y>0</cdr:y>
    </cdr:from>
    <cdr:to>
      <cdr:x>0.99123</cdr:x>
      <cdr:y>0.0805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327525" y="0"/>
          <a:ext cx="393185" cy="201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101600" tIns="0" rtlCol="0">
          <a:spAutoFit/>
        </a:bodyPr>
        <a:lstStyle xmlns:a="http://schemas.openxmlformats.org/drawingml/2006/main"/>
        <a:p xmlns:a="http://schemas.openxmlformats.org/drawingml/2006/main">
          <a:r>
            <a:rPr lang="en-US" sz="1000">
              <a:latin typeface="Arial Narrow" panose="020B0606020202030204" pitchFamily="34" charset="0"/>
            </a:rPr>
            <a:t>(</a:t>
          </a:r>
          <a:r>
            <a:rPr lang="zh-CN" altLang="en-US" sz="1000">
              <a:latin typeface="Arial Narrow" panose="020B0606020202030204" pitchFamily="34" charset="0"/>
            </a:rPr>
            <a:t>个</a:t>
          </a:r>
          <a:r>
            <a:rPr lang="en-US" sz="1000">
              <a:latin typeface="Arial Narrow" panose="020B0606020202030204" pitchFamily="34" charset="0"/>
            </a:rPr>
            <a:t>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0.08256</cdr:x>
      <cdr:y>0.0805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393284" cy="2014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lIns="101600" tIns="0" rtlCol="0">
          <a:spAutoFit/>
        </a:bodyPr>
        <a:lstStyle xmlns:a="http://schemas.openxmlformats.org/drawingml/2006/main"/>
        <a:p xmlns:a="http://schemas.openxmlformats.org/drawingml/2006/main">
          <a:r>
            <a:rPr lang="en-US" sz="1000">
              <a:latin typeface="Arial Narrow" panose="020B0606020202030204" pitchFamily="34" charset="0"/>
            </a:rPr>
            <a:t>(</a:t>
          </a:r>
          <a:r>
            <a:rPr lang="zh-CN" altLang="en-US" sz="1000">
              <a:latin typeface="Arial Narrow" panose="020B0606020202030204" pitchFamily="34" charset="0"/>
            </a:rPr>
            <a:t>个</a:t>
          </a:r>
          <a:r>
            <a:rPr lang="en-US" sz="1000">
              <a:latin typeface="Arial Narrow" panose="020B0606020202030204" pitchFamily="34" charset="0"/>
            </a:rPr>
            <a:t>)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edb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1"/>
  <sheetViews>
    <sheetView workbookViewId="0">
      <pane xSplit="1" ySplit="10" topLeftCell="B95" activePane="bottomRight" state="frozenSplit"/>
      <selection pane="topRight" activeCell="B1" sqref="B1"/>
      <selection pane="bottomLeft" activeCell="A11" sqref="A11"/>
      <selection pane="bottomRight" activeCell="B4" sqref="B4"/>
    </sheetView>
  </sheetViews>
  <sheetFormatPr defaultRowHeight="15" x14ac:dyDescent="0.25"/>
  <cols>
    <col min="2" max="2" width="9.5703125" bestFit="1" customWidth="1"/>
    <col min="6" max="6" width="9.5703125" bestFit="1" customWidth="1"/>
  </cols>
  <sheetData>
    <row r="1" spans="1:13" x14ac:dyDescent="0.25">
      <c r="A1" s="1" t="str">
        <f>[1]!edb()</f>
        <v>Wind</v>
      </c>
    </row>
    <row r="2" spans="1:13" x14ac:dyDescent="0.25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</row>
    <row r="3" spans="1:13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</row>
    <row r="5" spans="1:13" x14ac:dyDescent="0.25">
      <c r="A5" s="2" t="s">
        <v>16</v>
      </c>
      <c r="B5" s="2" t="s">
        <v>17</v>
      </c>
      <c r="C5" s="2" t="s">
        <v>17</v>
      </c>
      <c r="D5" s="2" t="s">
        <v>17</v>
      </c>
      <c r="E5" s="2" t="s">
        <v>17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  <c r="M5" s="2" t="s">
        <v>17</v>
      </c>
    </row>
    <row r="6" spans="1:13" x14ac:dyDescent="0.25">
      <c r="A6" s="2" t="s">
        <v>18</v>
      </c>
      <c r="B6" s="2" t="s">
        <v>19</v>
      </c>
      <c r="C6" s="2" t="s">
        <v>20</v>
      </c>
      <c r="D6" s="2" t="s">
        <v>20</v>
      </c>
      <c r="E6" s="2" t="s">
        <v>20</v>
      </c>
      <c r="F6" s="2" t="s">
        <v>19</v>
      </c>
      <c r="G6" s="2" t="s">
        <v>20</v>
      </c>
      <c r="H6" s="2" t="s">
        <v>20</v>
      </c>
      <c r="I6" s="2" t="s">
        <v>20</v>
      </c>
      <c r="J6" s="2" t="s">
        <v>19</v>
      </c>
      <c r="K6" s="2" t="s">
        <v>20</v>
      </c>
      <c r="L6" s="2" t="s">
        <v>20</v>
      </c>
      <c r="M6" s="2" t="s">
        <v>20</v>
      </c>
    </row>
    <row r="7" spans="1:13" x14ac:dyDescent="0.25">
      <c r="A7" s="2" t="s">
        <v>21</v>
      </c>
      <c r="B7" s="2" t="s">
        <v>22</v>
      </c>
      <c r="C7" s="2" t="s">
        <v>23</v>
      </c>
      <c r="D7" s="2" t="s">
        <v>24</v>
      </c>
      <c r="E7" s="2" t="s">
        <v>25</v>
      </c>
      <c r="F7" s="2" t="s">
        <v>26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31</v>
      </c>
      <c r="L7" s="2" t="s">
        <v>32</v>
      </c>
      <c r="M7" s="2" t="s">
        <v>33</v>
      </c>
    </row>
    <row r="8" spans="1:13" x14ac:dyDescent="0.25">
      <c r="A8" s="2" t="s">
        <v>34</v>
      </c>
      <c r="B8" s="2" t="s">
        <v>35</v>
      </c>
      <c r="C8" s="2" t="s">
        <v>36</v>
      </c>
      <c r="D8" s="2" t="s">
        <v>36</v>
      </c>
      <c r="E8" s="2" t="s">
        <v>37</v>
      </c>
      <c r="F8" s="2" t="s">
        <v>38</v>
      </c>
      <c r="G8" s="2" t="s">
        <v>38</v>
      </c>
      <c r="H8" s="2" t="s">
        <v>38</v>
      </c>
      <c r="I8" s="2" t="s">
        <v>39</v>
      </c>
      <c r="J8" s="2" t="s">
        <v>40</v>
      </c>
      <c r="K8" s="2" t="s">
        <v>40</v>
      </c>
      <c r="L8" s="2" t="s">
        <v>41</v>
      </c>
      <c r="M8" s="2" t="s">
        <v>40</v>
      </c>
    </row>
    <row r="9" spans="1:13" x14ac:dyDescent="0.25">
      <c r="A9" s="2" t="s">
        <v>42</v>
      </c>
      <c r="B9" s="2" t="s">
        <v>43</v>
      </c>
      <c r="C9" s="2" t="s">
        <v>43</v>
      </c>
      <c r="D9" s="2" t="s">
        <v>43</v>
      </c>
      <c r="E9" s="2" t="s">
        <v>43</v>
      </c>
      <c r="F9" s="2" t="s">
        <v>43</v>
      </c>
      <c r="G9" s="2" t="s">
        <v>43</v>
      </c>
      <c r="H9" s="2" t="s">
        <v>43</v>
      </c>
      <c r="I9" s="2" t="s">
        <v>43</v>
      </c>
      <c r="J9" s="2" t="s">
        <v>43</v>
      </c>
      <c r="K9" s="2" t="s">
        <v>43</v>
      </c>
      <c r="L9" s="2" t="s">
        <v>43</v>
      </c>
      <c r="M9" s="2" t="s">
        <v>43</v>
      </c>
    </row>
    <row r="10" spans="1:13" x14ac:dyDescent="0.25">
      <c r="A10" s="2" t="s">
        <v>44</v>
      </c>
      <c r="B10" s="3" t="s">
        <v>45</v>
      </c>
      <c r="C10" s="3" t="s">
        <v>45</v>
      </c>
      <c r="D10" s="3" t="s">
        <v>45</v>
      </c>
      <c r="E10" s="3" t="s">
        <v>46</v>
      </c>
      <c r="F10" s="3" t="s">
        <v>45</v>
      </c>
      <c r="G10" s="3" t="s">
        <v>45</v>
      </c>
      <c r="H10" s="3" t="s">
        <v>45</v>
      </c>
      <c r="I10" s="3" t="s">
        <v>47</v>
      </c>
      <c r="J10" s="3" t="s">
        <v>45</v>
      </c>
      <c r="K10" s="3" t="s">
        <v>45</v>
      </c>
      <c r="L10" s="3" t="s">
        <v>47</v>
      </c>
      <c r="M10" s="3" t="s">
        <v>45</v>
      </c>
    </row>
    <row r="11" spans="1:13" x14ac:dyDescent="0.25">
      <c r="A11" s="4">
        <v>36922</v>
      </c>
      <c r="B11" s="5">
        <v>48.73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</row>
    <row r="12" spans="1:13" x14ac:dyDescent="0.25">
      <c r="A12" s="4">
        <v>36950</v>
      </c>
      <c r="B12" s="5">
        <v>1602.93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x14ac:dyDescent="0.25">
      <c r="A13" s="4">
        <v>36981</v>
      </c>
      <c r="B13" s="5">
        <v>91.55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x14ac:dyDescent="0.25">
      <c r="A14" s="4">
        <v>37011</v>
      </c>
      <c r="B14" s="5">
        <v>45.65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x14ac:dyDescent="0.25">
      <c r="A15" s="4">
        <v>37042</v>
      </c>
      <c r="B15" s="5">
        <v>109.49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1:13" x14ac:dyDescent="0.25">
      <c r="A16" s="4">
        <v>37072</v>
      </c>
      <c r="B16" s="5">
        <v>243.34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x14ac:dyDescent="0.25">
      <c r="A17" s="4">
        <v>37103</v>
      </c>
      <c r="B17" s="5">
        <v>173.72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</row>
    <row r="18" spans="1:13" x14ac:dyDescent="0.25">
      <c r="A18" s="4">
        <v>37134</v>
      </c>
      <c r="B18" s="5">
        <v>20.260000000000002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</row>
    <row r="19" spans="1:13" x14ac:dyDescent="0.25">
      <c r="A19" s="4">
        <v>37164</v>
      </c>
      <c r="B19" s="5">
        <v>27.82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</row>
    <row r="20" spans="1:13" x14ac:dyDescent="0.25">
      <c r="A20" s="4">
        <v>37195</v>
      </c>
      <c r="B20" s="5">
        <v>53.72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</row>
    <row r="21" spans="1:13" x14ac:dyDescent="0.25">
      <c r="A21" s="4">
        <v>37225</v>
      </c>
      <c r="B21" s="5">
        <v>66.16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</row>
    <row r="22" spans="1:13" x14ac:dyDescent="0.25">
      <c r="A22" s="4">
        <v>37256</v>
      </c>
      <c r="B22" s="5">
        <v>778.29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</row>
    <row r="23" spans="1:13" x14ac:dyDescent="0.25">
      <c r="A23" s="4">
        <v>37287</v>
      </c>
      <c r="B23" s="5">
        <v>142.08000000000001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</row>
    <row r="24" spans="1:13" x14ac:dyDescent="0.25">
      <c r="A24" s="4">
        <v>37315</v>
      </c>
      <c r="B24" s="5">
        <v>160.87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</row>
    <row r="25" spans="1:13" x14ac:dyDescent="0.25">
      <c r="A25" s="4">
        <v>37346</v>
      </c>
      <c r="B25" s="5">
        <v>87.07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</row>
    <row r="26" spans="1:13" x14ac:dyDescent="0.25">
      <c r="A26" s="4">
        <v>37376</v>
      </c>
      <c r="B26" s="5">
        <v>84.53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</row>
    <row r="27" spans="1:13" x14ac:dyDescent="0.25">
      <c r="A27" s="4">
        <v>37407</v>
      </c>
      <c r="B27" s="5">
        <v>99.7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 x14ac:dyDescent="0.25">
      <c r="A28" s="4">
        <v>37437</v>
      </c>
      <c r="B28" s="5">
        <v>166.52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x14ac:dyDescent="0.25">
      <c r="A29" s="4">
        <v>37468</v>
      </c>
      <c r="B29" s="5">
        <v>3288.21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</row>
    <row r="30" spans="1:13" x14ac:dyDescent="0.25">
      <c r="A30" s="4">
        <v>37499</v>
      </c>
      <c r="B30" s="5">
        <v>70.34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</row>
    <row r="31" spans="1:13" x14ac:dyDescent="0.25">
      <c r="A31" s="4">
        <v>37529</v>
      </c>
      <c r="B31" s="5">
        <v>53.41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</row>
    <row r="32" spans="1:13" x14ac:dyDescent="0.25">
      <c r="A32" s="4">
        <v>37560</v>
      </c>
      <c r="B32" s="5">
        <v>434.14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</row>
    <row r="33" spans="1:13" x14ac:dyDescent="0.25">
      <c r="A33" s="4">
        <v>37590</v>
      </c>
      <c r="B33" s="5">
        <v>2024.63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</row>
    <row r="34" spans="1:13" x14ac:dyDescent="0.25">
      <c r="A34" s="4">
        <v>37621</v>
      </c>
      <c r="B34" s="5">
        <v>45.07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</row>
    <row r="35" spans="1:13" x14ac:dyDescent="0.25">
      <c r="A35" s="4">
        <v>39447</v>
      </c>
      <c r="B35" s="5">
        <v>5544.2</v>
      </c>
      <c r="C35" s="5">
        <v>13</v>
      </c>
      <c r="D35" s="5">
        <v>12</v>
      </c>
      <c r="E35" s="5">
        <v>1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</row>
    <row r="36" spans="1:13" x14ac:dyDescent="0.25">
      <c r="A36" s="4">
        <v>39478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393.5</v>
      </c>
      <c r="K36" s="5">
        <v>8</v>
      </c>
      <c r="L36" s="5">
        <v>0</v>
      </c>
      <c r="M36" s="5">
        <v>8</v>
      </c>
    </row>
    <row r="37" spans="1:13" x14ac:dyDescent="0.25">
      <c r="A37" s="4">
        <v>39507</v>
      </c>
      <c r="B37" s="5">
        <v>13.3</v>
      </c>
      <c r="C37" s="5">
        <v>2</v>
      </c>
      <c r="D37" s="5">
        <v>2</v>
      </c>
      <c r="E37" s="5">
        <v>0</v>
      </c>
      <c r="F37" s="5">
        <v>3609.9</v>
      </c>
      <c r="G37" s="5">
        <v>1</v>
      </c>
      <c r="H37" s="5">
        <v>1</v>
      </c>
      <c r="I37" s="5">
        <v>0</v>
      </c>
      <c r="J37" s="5">
        <v>478.7</v>
      </c>
      <c r="K37" s="5">
        <v>9</v>
      </c>
      <c r="L37" s="5">
        <v>0</v>
      </c>
      <c r="M37" s="5">
        <v>9</v>
      </c>
    </row>
    <row r="38" spans="1:13" x14ac:dyDescent="0.25">
      <c r="A38" s="4">
        <v>39538</v>
      </c>
      <c r="B38" s="5">
        <v>4226.8</v>
      </c>
      <c r="C38" s="5">
        <v>5</v>
      </c>
      <c r="D38" s="5">
        <v>5</v>
      </c>
      <c r="E38" s="5">
        <v>0</v>
      </c>
      <c r="F38" s="5">
        <v>3172.6</v>
      </c>
      <c r="G38" s="5">
        <v>1</v>
      </c>
      <c r="H38" s="5">
        <v>1</v>
      </c>
      <c r="I38" s="5">
        <v>0</v>
      </c>
      <c r="J38" s="5">
        <v>118.8</v>
      </c>
      <c r="K38" s="5">
        <v>3</v>
      </c>
      <c r="L38" s="5">
        <v>0</v>
      </c>
      <c r="M38" s="5">
        <v>3</v>
      </c>
    </row>
    <row r="39" spans="1:13" x14ac:dyDescent="0.25">
      <c r="A39" s="4">
        <v>39568</v>
      </c>
      <c r="B39" s="5">
        <v>22.7</v>
      </c>
      <c r="C39" s="5">
        <v>1</v>
      </c>
      <c r="D39" s="5">
        <v>1</v>
      </c>
      <c r="E39" s="5">
        <v>0</v>
      </c>
      <c r="F39" s="5">
        <v>2704.4</v>
      </c>
      <c r="G39" s="5">
        <v>2</v>
      </c>
      <c r="H39" s="5">
        <v>2</v>
      </c>
      <c r="I39" s="5">
        <v>0</v>
      </c>
      <c r="J39" s="5">
        <v>101.9</v>
      </c>
      <c r="K39" s="5">
        <v>3</v>
      </c>
      <c r="L39" s="5">
        <v>0</v>
      </c>
      <c r="M39" s="5">
        <v>3</v>
      </c>
    </row>
    <row r="40" spans="1:13" x14ac:dyDescent="0.25">
      <c r="A40" s="4">
        <v>39599</v>
      </c>
      <c r="B40" s="5">
        <v>711.8</v>
      </c>
      <c r="C40" s="5">
        <v>4</v>
      </c>
      <c r="D40" s="5">
        <v>4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1462.9</v>
      </c>
      <c r="K40" s="5">
        <v>19</v>
      </c>
      <c r="L40" s="5">
        <v>0</v>
      </c>
      <c r="M40" s="5">
        <v>19</v>
      </c>
    </row>
    <row r="41" spans="1:13" x14ac:dyDescent="0.25">
      <c r="A41" s="4">
        <v>39629</v>
      </c>
      <c r="B41" s="5">
        <v>1491.8</v>
      </c>
      <c r="C41" s="5">
        <v>7</v>
      </c>
      <c r="D41" s="5">
        <v>7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742.3</v>
      </c>
      <c r="K41" s="5">
        <v>12</v>
      </c>
      <c r="L41" s="5">
        <v>0</v>
      </c>
      <c r="M41" s="5">
        <v>12</v>
      </c>
    </row>
    <row r="42" spans="1:13" x14ac:dyDescent="0.25">
      <c r="A42" s="4">
        <v>39660</v>
      </c>
      <c r="B42" s="5">
        <v>920.9</v>
      </c>
      <c r="C42" s="5">
        <v>6</v>
      </c>
      <c r="D42" s="5">
        <v>6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311.89999999999998</v>
      </c>
      <c r="K42" s="5">
        <v>7</v>
      </c>
      <c r="L42" s="5">
        <v>0</v>
      </c>
      <c r="M42" s="5">
        <v>7</v>
      </c>
    </row>
    <row r="43" spans="1:13" x14ac:dyDescent="0.25">
      <c r="A43" s="4">
        <v>39691</v>
      </c>
      <c r="B43" s="5">
        <v>613</v>
      </c>
      <c r="C43" s="5">
        <v>1</v>
      </c>
      <c r="D43" s="5">
        <v>1</v>
      </c>
      <c r="E43" s="5">
        <v>0</v>
      </c>
      <c r="F43" s="5">
        <v>956.8</v>
      </c>
      <c r="G43" s="5">
        <v>1</v>
      </c>
      <c r="H43" s="5">
        <v>1</v>
      </c>
      <c r="I43" s="5">
        <v>0</v>
      </c>
      <c r="J43" s="5">
        <v>493.1</v>
      </c>
      <c r="K43" s="5">
        <v>5</v>
      </c>
      <c r="L43" s="5">
        <v>0</v>
      </c>
      <c r="M43" s="5">
        <v>5</v>
      </c>
    </row>
    <row r="44" spans="1:13" x14ac:dyDescent="0.25">
      <c r="A44" s="4">
        <v>39721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226.7</v>
      </c>
      <c r="K44" s="5">
        <v>5</v>
      </c>
      <c r="L44" s="5">
        <v>0</v>
      </c>
      <c r="M44" s="5">
        <v>5</v>
      </c>
    </row>
    <row r="45" spans="1:13" x14ac:dyDescent="0.25">
      <c r="A45" s="4">
        <v>39752</v>
      </c>
      <c r="B45" s="5">
        <v>447.5</v>
      </c>
      <c r="C45" s="5">
        <v>2</v>
      </c>
      <c r="D45" s="5">
        <v>2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</row>
    <row r="46" spans="1:13" x14ac:dyDescent="0.25">
      <c r="A46" s="4">
        <v>39782</v>
      </c>
      <c r="B46" s="5">
        <v>7.6</v>
      </c>
      <c r="C46" s="5">
        <v>1</v>
      </c>
      <c r="D46" s="5">
        <v>1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</row>
    <row r="47" spans="1:13" x14ac:dyDescent="0.25">
      <c r="A47" s="4">
        <v>39813</v>
      </c>
      <c r="B47" s="5">
        <v>15.3</v>
      </c>
      <c r="C47" s="5">
        <v>2</v>
      </c>
      <c r="D47" s="5">
        <v>2</v>
      </c>
      <c r="E47" s="5">
        <v>0</v>
      </c>
      <c r="F47" s="5">
        <v>431.6</v>
      </c>
      <c r="G47" s="5">
        <v>1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</row>
    <row r="48" spans="1:13" x14ac:dyDescent="0.25">
      <c r="A48" s="4">
        <v>39844</v>
      </c>
      <c r="B48" s="5">
        <v>40.4</v>
      </c>
      <c r="C48" s="5">
        <v>2</v>
      </c>
      <c r="D48" s="5">
        <v>2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</row>
    <row r="49" spans="1:13" x14ac:dyDescent="0.25">
      <c r="A49" s="4">
        <v>39872</v>
      </c>
      <c r="B49" s="5">
        <v>143.30000000000001</v>
      </c>
      <c r="C49" s="5">
        <v>2</v>
      </c>
      <c r="D49" s="5">
        <v>2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</row>
    <row r="50" spans="1:13" x14ac:dyDescent="0.25">
      <c r="A50" s="4">
        <v>39903</v>
      </c>
      <c r="B50" s="5">
        <v>18</v>
      </c>
      <c r="C50" s="5">
        <v>2</v>
      </c>
      <c r="D50" s="5">
        <v>2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</row>
    <row r="51" spans="1:13" x14ac:dyDescent="0.25">
      <c r="A51" s="4">
        <v>39933</v>
      </c>
      <c r="B51" s="5">
        <v>133.5</v>
      </c>
      <c r="C51" s="5">
        <v>1</v>
      </c>
      <c r="D51" s="5">
        <v>1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</row>
    <row r="52" spans="1:13" x14ac:dyDescent="0.25">
      <c r="A52" s="4">
        <v>39964</v>
      </c>
      <c r="B52" s="5">
        <v>1269.8</v>
      </c>
      <c r="C52" s="5">
        <v>2</v>
      </c>
      <c r="D52" s="5">
        <v>2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</row>
    <row r="53" spans="1:13" x14ac:dyDescent="0.25">
      <c r="A53" s="4">
        <v>39994</v>
      </c>
      <c r="B53" s="5">
        <v>671.8</v>
      </c>
      <c r="C53" s="5">
        <v>4</v>
      </c>
      <c r="D53" s="5">
        <v>4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</row>
    <row r="54" spans="1:13" x14ac:dyDescent="0.25">
      <c r="A54" s="4">
        <v>40025</v>
      </c>
      <c r="B54" s="5">
        <v>1273.3</v>
      </c>
      <c r="C54" s="5">
        <v>5</v>
      </c>
      <c r="D54" s="5">
        <v>5</v>
      </c>
      <c r="E54" s="5">
        <v>0</v>
      </c>
      <c r="F54" s="5">
        <v>7605.3</v>
      </c>
      <c r="G54" s="5">
        <v>2</v>
      </c>
      <c r="H54" s="5">
        <v>2</v>
      </c>
      <c r="I54" s="5">
        <v>0</v>
      </c>
      <c r="J54" s="5">
        <v>360.8</v>
      </c>
      <c r="K54" s="5">
        <v>3</v>
      </c>
      <c r="L54" s="5">
        <v>0</v>
      </c>
      <c r="M54" s="5">
        <v>3</v>
      </c>
    </row>
    <row r="55" spans="1:13" x14ac:dyDescent="0.25">
      <c r="A55" s="4">
        <v>40056</v>
      </c>
      <c r="B55" s="5">
        <v>82.1</v>
      </c>
      <c r="C55" s="5">
        <v>2</v>
      </c>
      <c r="D55" s="5">
        <v>2</v>
      </c>
      <c r="E55" s="5">
        <v>0</v>
      </c>
      <c r="F55" s="5">
        <v>1604.8</v>
      </c>
      <c r="G55" s="5">
        <v>1</v>
      </c>
      <c r="H55" s="5">
        <v>1</v>
      </c>
      <c r="I55" s="5">
        <v>0</v>
      </c>
      <c r="J55" s="5">
        <v>792.1</v>
      </c>
      <c r="K55" s="5">
        <v>10</v>
      </c>
      <c r="L55" s="5">
        <v>0</v>
      </c>
      <c r="M55" s="5">
        <v>10</v>
      </c>
    </row>
    <row r="56" spans="1:13" x14ac:dyDescent="0.25">
      <c r="A56" s="4">
        <v>40086</v>
      </c>
      <c r="B56" s="5">
        <v>4519.3</v>
      </c>
      <c r="C56" s="5">
        <v>8</v>
      </c>
      <c r="D56" s="5">
        <v>8</v>
      </c>
      <c r="E56" s="5">
        <v>0</v>
      </c>
      <c r="F56" s="5">
        <v>2779</v>
      </c>
      <c r="G56" s="5">
        <v>1</v>
      </c>
      <c r="H56" s="5">
        <v>1</v>
      </c>
      <c r="I56" s="5">
        <v>0</v>
      </c>
      <c r="J56" s="5">
        <v>968.8</v>
      </c>
      <c r="K56" s="5">
        <v>11</v>
      </c>
      <c r="L56" s="5">
        <v>0</v>
      </c>
      <c r="M56" s="5">
        <v>11</v>
      </c>
    </row>
    <row r="57" spans="1:13" x14ac:dyDescent="0.25">
      <c r="A57" s="4">
        <v>40117</v>
      </c>
      <c r="B57" s="5">
        <v>5713.7</v>
      </c>
      <c r="C57" s="5">
        <v>11</v>
      </c>
      <c r="D57" s="5">
        <v>11</v>
      </c>
      <c r="E57" s="5">
        <v>0</v>
      </c>
      <c r="F57" s="5">
        <v>379.6</v>
      </c>
      <c r="G57" s="5">
        <v>1</v>
      </c>
      <c r="H57" s="5">
        <v>1</v>
      </c>
      <c r="I57" s="5">
        <v>0</v>
      </c>
      <c r="J57" s="5">
        <v>2579.4</v>
      </c>
      <c r="K57" s="5">
        <v>31</v>
      </c>
      <c r="L57" s="5">
        <v>0</v>
      </c>
      <c r="M57" s="5">
        <v>31</v>
      </c>
    </row>
    <row r="58" spans="1:13" x14ac:dyDescent="0.25">
      <c r="A58" s="4">
        <v>40147</v>
      </c>
      <c r="B58" s="5">
        <v>10048.200000000001</v>
      </c>
      <c r="C58" s="5">
        <v>13</v>
      </c>
      <c r="D58" s="5">
        <v>13</v>
      </c>
      <c r="E58" s="5">
        <v>0</v>
      </c>
      <c r="F58" s="5">
        <v>1628.4</v>
      </c>
      <c r="G58" s="5">
        <v>1</v>
      </c>
      <c r="H58" s="5">
        <v>1</v>
      </c>
      <c r="I58" s="5">
        <v>0</v>
      </c>
      <c r="J58" s="5">
        <v>1690.3</v>
      </c>
      <c r="K58" s="5">
        <v>10</v>
      </c>
      <c r="L58" s="5">
        <v>0</v>
      </c>
      <c r="M58" s="5">
        <v>10</v>
      </c>
    </row>
    <row r="59" spans="1:13" x14ac:dyDescent="0.25">
      <c r="A59" s="4">
        <v>40178</v>
      </c>
      <c r="B59" s="5">
        <v>0</v>
      </c>
      <c r="C59" s="5">
        <v>14</v>
      </c>
      <c r="D59" s="5">
        <v>13</v>
      </c>
      <c r="E59" s="5">
        <v>1</v>
      </c>
      <c r="F59" s="5">
        <v>0</v>
      </c>
      <c r="G59" s="5">
        <v>3</v>
      </c>
      <c r="H59" s="5">
        <v>3</v>
      </c>
      <c r="I59" s="5">
        <v>0</v>
      </c>
      <c r="J59" s="5">
        <v>0</v>
      </c>
      <c r="K59" s="5">
        <v>25</v>
      </c>
      <c r="L59" s="5">
        <v>0</v>
      </c>
      <c r="M59" s="5">
        <v>25</v>
      </c>
    </row>
    <row r="60" spans="1:13" x14ac:dyDescent="0.25">
      <c r="A60" s="4">
        <v>40209</v>
      </c>
      <c r="B60" s="5">
        <v>2633.81</v>
      </c>
      <c r="C60" s="5">
        <v>2</v>
      </c>
      <c r="D60" s="5">
        <v>1</v>
      </c>
      <c r="E60" s="5">
        <v>1</v>
      </c>
      <c r="F60" s="5">
        <v>3052.1</v>
      </c>
      <c r="G60" s="5">
        <v>4</v>
      </c>
      <c r="H60" s="5">
        <v>4</v>
      </c>
      <c r="I60" s="5">
        <v>0</v>
      </c>
      <c r="J60" s="5">
        <v>3827.9</v>
      </c>
      <c r="K60" s="5">
        <v>33</v>
      </c>
      <c r="L60" s="5">
        <v>0</v>
      </c>
      <c r="M60" s="5">
        <v>33</v>
      </c>
    </row>
    <row r="61" spans="1:13" x14ac:dyDescent="0.25">
      <c r="A61" s="4">
        <v>40237</v>
      </c>
      <c r="B61" s="5">
        <v>846.13</v>
      </c>
      <c r="C61" s="5">
        <v>5</v>
      </c>
      <c r="D61" s="5">
        <v>5</v>
      </c>
      <c r="E61" s="5">
        <v>0</v>
      </c>
      <c r="F61" s="5">
        <v>4648.6000000000004</v>
      </c>
      <c r="G61" s="5">
        <v>4</v>
      </c>
      <c r="H61" s="5">
        <v>4</v>
      </c>
      <c r="I61" s="5">
        <v>0</v>
      </c>
      <c r="J61" s="5">
        <v>2061.6999999999998</v>
      </c>
      <c r="K61" s="5">
        <v>20</v>
      </c>
      <c r="L61" s="5">
        <v>0</v>
      </c>
      <c r="M61" s="5">
        <v>20</v>
      </c>
    </row>
    <row r="62" spans="1:13" x14ac:dyDescent="0.25">
      <c r="A62" s="4">
        <v>40268</v>
      </c>
      <c r="B62" s="5">
        <v>772.65</v>
      </c>
      <c r="C62" s="5">
        <v>6</v>
      </c>
      <c r="D62" s="5">
        <v>6</v>
      </c>
      <c r="E62" s="5">
        <v>0</v>
      </c>
      <c r="F62" s="5">
        <v>991.5</v>
      </c>
      <c r="G62" s="5">
        <v>2</v>
      </c>
      <c r="H62" s="5">
        <v>2</v>
      </c>
      <c r="I62" s="5">
        <v>0</v>
      </c>
      <c r="J62" s="5">
        <v>2734.2</v>
      </c>
      <c r="K62" s="5">
        <v>28</v>
      </c>
      <c r="L62" s="5">
        <v>0</v>
      </c>
      <c r="M62" s="5">
        <v>28</v>
      </c>
    </row>
    <row r="63" spans="1:13" x14ac:dyDescent="0.25">
      <c r="A63" s="4">
        <v>40298</v>
      </c>
      <c r="B63" s="5">
        <v>385.48</v>
      </c>
      <c r="C63" s="5">
        <v>3</v>
      </c>
      <c r="D63" s="5">
        <v>3</v>
      </c>
      <c r="E63" s="5">
        <v>0</v>
      </c>
      <c r="F63" s="5">
        <v>248.1</v>
      </c>
      <c r="G63" s="5">
        <v>1</v>
      </c>
      <c r="H63" s="5">
        <v>1</v>
      </c>
      <c r="I63" s="5">
        <v>0</v>
      </c>
      <c r="J63" s="5">
        <v>4665.3</v>
      </c>
      <c r="K63" s="5">
        <v>29</v>
      </c>
      <c r="L63" s="5">
        <v>0</v>
      </c>
      <c r="M63" s="5">
        <v>29</v>
      </c>
    </row>
    <row r="64" spans="1:13" x14ac:dyDescent="0.25">
      <c r="A64" s="4">
        <v>40329</v>
      </c>
      <c r="B64" s="5">
        <v>769.28</v>
      </c>
      <c r="C64" s="5">
        <v>5</v>
      </c>
      <c r="D64" s="5">
        <v>4</v>
      </c>
      <c r="E64" s="5">
        <v>1</v>
      </c>
      <c r="F64" s="5">
        <v>0</v>
      </c>
      <c r="G64" s="5">
        <v>0</v>
      </c>
      <c r="H64" s="5">
        <v>0</v>
      </c>
      <c r="I64" s="5">
        <v>0</v>
      </c>
      <c r="J64" s="5">
        <v>4891.2</v>
      </c>
      <c r="K64" s="5">
        <v>26</v>
      </c>
      <c r="L64" s="5">
        <v>0</v>
      </c>
      <c r="M64" s="5">
        <v>26</v>
      </c>
    </row>
    <row r="65" spans="1:13" x14ac:dyDescent="0.25">
      <c r="A65" s="4">
        <v>40359</v>
      </c>
      <c r="B65" s="5">
        <v>492.2</v>
      </c>
      <c r="C65" s="5">
        <v>6</v>
      </c>
      <c r="D65" s="5">
        <v>6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4442.6000000000004</v>
      </c>
      <c r="K65" s="5">
        <v>28</v>
      </c>
      <c r="L65" s="5">
        <v>0</v>
      </c>
      <c r="M65" s="5">
        <v>28</v>
      </c>
    </row>
    <row r="66" spans="1:13" x14ac:dyDescent="0.25">
      <c r="A66" s="4">
        <v>40390</v>
      </c>
      <c r="B66" s="5">
        <v>12614.13</v>
      </c>
      <c r="C66" s="5">
        <v>0</v>
      </c>
      <c r="D66" s="5">
        <v>9</v>
      </c>
      <c r="E66" s="5">
        <v>0</v>
      </c>
      <c r="F66" s="5">
        <v>10357</v>
      </c>
      <c r="G66" s="5">
        <v>2</v>
      </c>
      <c r="H66" s="5">
        <v>2</v>
      </c>
      <c r="I66" s="5">
        <v>0</v>
      </c>
      <c r="J66" s="5">
        <v>2821.9</v>
      </c>
      <c r="K66" s="5">
        <v>23</v>
      </c>
      <c r="L66" s="5">
        <v>0</v>
      </c>
      <c r="M66" s="5">
        <v>23</v>
      </c>
    </row>
    <row r="67" spans="1:13" x14ac:dyDescent="0.25">
      <c r="A67" s="4">
        <v>40421</v>
      </c>
      <c r="B67" s="5">
        <v>256.33999999999997</v>
      </c>
      <c r="C67" s="5">
        <v>4</v>
      </c>
      <c r="D67" s="5">
        <v>4</v>
      </c>
      <c r="E67" s="5">
        <v>0</v>
      </c>
      <c r="F67" s="5">
        <v>5097.1000000000004</v>
      </c>
      <c r="G67" s="5">
        <v>4</v>
      </c>
      <c r="H67" s="5">
        <v>4</v>
      </c>
      <c r="I67" s="5">
        <v>0</v>
      </c>
      <c r="J67" s="5">
        <v>3039.9</v>
      </c>
      <c r="K67" s="5">
        <v>28</v>
      </c>
      <c r="L67" s="5">
        <v>0</v>
      </c>
      <c r="M67" s="5">
        <v>28</v>
      </c>
    </row>
    <row r="68" spans="1:13" x14ac:dyDescent="0.25">
      <c r="A68" s="4">
        <v>40451</v>
      </c>
      <c r="B68" s="5">
        <v>1212.3499999999999</v>
      </c>
      <c r="C68" s="5">
        <v>0</v>
      </c>
      <c r="D68" s="5">
        <v>8</v>
      </c>
      <c r="E68" s="5">
        <v>0</v>
      </c>
      <c r="F68" s="5">
        <v>1522.9</v>
      </c>
      <c r="G68" s="5">
        <v>2</v>
      </c>
      <c r="H68" s="5">
        <v>2</v>
      </c>
      <c r="I68" s="5">
        <v>0</v>
      </c>
      <c r="J68" s="5">
        <v>4176.3</v>
      </c>
      <c r="K68" s="5">
        <v>28</v>
      </c>
      <c r="L68" s="5">
        <v>0</v>
      </c>
      <c r="M68" s="5">
        <v>28</v>
      </c>
    </row>
    <row r="69" spans="1:13" x14ac:dyDescent="0.25">
      <c r="A69" s="4">
        <v>40482</v>
      </c>
      <c r="B69" s="5">
        <v>5737.91</v>
      </c>
      <c r="C69" s="5">
        <v>19</v>
      </c>
      <c r="D69" s="5">
        <v>18</v>
      </c>
      <c r="E69" s="5">
        <v>1</v>
      </c>
      <c r="F69" s="5">
        <v>1155.8</v>
      </c>
      <c r="G69" s="5">
        <v>3</v>
      </c>
      <c r="H69" s="5">
        <v>3</v>
      </c>
      <c r="I69" s="5">
        <v>0</v>
      </c>
      <c r="J69" s="5">
        <v>2622.2</v>
      </c>
      <c r="K69" s="5">
        <v>18</v>
      </c>
      <c r="L69" s="5">
        <v>0</v>
      </c>
      <c r="M69" s="5">
        <v>18</v>
      </c>
    </row>
    <row r="70" spans="1:13" x14ac:dyDescent="0.25">
      <c r="A70" s="4">
        <v>40512</v>
      </c>
      <c r="B70" s="5">
        <v>3228.47</v>
      </c>
      <c r="C70" s="5">
        <v>13</v>
      </c>
      <c r="D70" s="5">
        <v>13</v>
      </c>
      <c r="E70" s="5">
        <v>0</v>
      </c>
      <c r="F70" s="5">
        <v>727.5</v>
      </c>
      <c r="G70" s="5">
        <v>2</v>
      </c>
      <c r="H70" s="5">
        <v>2</v>
      </c>
      <c r="I70" s="5">
        <v>0</v>
      </c>
      <c r="J70" s="5">
        <v>4470.8</v>
      </c>
      <c r="K70" s="5">
        <v>27</v>
      </c>
      <c r="L70" s="5">
        <v>0</v>
      </c>
      <c r="M70" s="5">
        <v>27</v>
      </c>
    </row>
    <row r="71" spans="1:13" x14ac:dyDescent="0.25">
      <c r="A71" s="4">
        <v>40543</v>
      </c>
      <c r="B71" s="5">
        <v>6363.12</v>
      </c>
      <c r="C71" s="5">
        <v>14</v>
      </c>
      <c r="D71" s="5">
        <v>14</v>
      </c>
      <c r="E71" s="5">
        <v>0</v>
      </c>
      <c r="F71" s="5">
        <v>1433.1</v>
      </c>
      <c r="G71" s="5">
        <v>4</v>
      </c>
      <c r="H71" s="5">
        <v>4</v>
      </c>
      <c r="I71" s="5">
        <v>0</v>
      </c>
      <c r="J71" s="5">
        <v>4524.8999999999996</v>
      </c>
      <c r="K71" s="5">
        <v>3</v>
      </c>
      <c r="L71" s="5">
        <v>0</v>
      </c>
      <c r="M71" s="5">
        <v>3</v>
      </c>
    </row>
    <row r="72" spans="1:13" x14ac:dyDescent="0.25">
      <c r="A72" s="4">
        <v>40574</v>
      </c>
      <c r="B72" s="5">
        <v>225.44</v>
      </c>
      <c r="C72" s="5">
        <v>7</v>
      </c>
      <c r="D72" s="5">
        <v>7</v>
      </c>
      <c r="E72" s="5">
        <v>0</v>
      </c>
      <c r="F72" s="5">
        <v>3562.9</v>
      </c>
      <c r="G72" s="5">
        <v>5</v>
      </c>
      <c r="H72" s="5">
        <v>5</v>
      </c>
      <c r="I72" s="5">
        <v>0</v>
      </c>
      <c r="J72" s="5">
        <v>0</v>
      </c>
      <c r="K72" s="5">
        <v>26</v>
      </c>
      <c r="L72" s="5">
        <v>0</v>
      </c>
      <c r="M72" s="5">
        <v>26</v>
      </c>
    </row>
    <row r="73" spans="1:13" x14ac:dyDescent="0.25">
      <c r="A73" s="4">
        <v>40602</v>
      </c>
      <c r="B73" s="5">
        <v>35.380000000000003</v>
      </c>
      <c r="C73" s="5">
        <v>1</v>
      </c>
      <c r="D73" s="5">
        <v>1</v>
      </c>
      <c r="E73" s="5">
        <v>0</v>
      </c>
      <c r="F73" s="5">
        <v>963.08</v>
      </c>
      <c r="G73" s="5">
        <v>3</v>
      </c>
      <c r="H73" s="5">
        <v>3</v>
      </c>
      <c r="I73" s="5">
        <v>0</v>
      </c>
      <c r="J73" s="5">
        <v>2732.36</v>
      </c>
      <c r="K73" s="5">
        <v>25</v>
      </c>
      <c r="L73" s="5">
        <v>0</v>
      </c>
      <c r="M73" s="5">
        <v>25</v>
      </c>
    </row>
    <row r="74" spans="1:13" x14ac:dyDescent="0.25">
      <c r="A74" s="4">
        <v>40633</v>
      </c>
      <c r="B74" s="5">
        <v>1938.86</v>
      </c>
      <c r="C74" s="5">
        <v>5</v>
      </c>
      <c r="D74" s="5">
        <v>5</v>
      </c>
      <c r="E74" s="5">
        <v>0</v>
      </c>
      <c r="F74" s="5">
        <v>543.48</v>
      </c>
      <c r="G74" s="5">
        <v>3</v>
      </c>
      <c r="H74" s="5">
        <v>3</v>
      </c>
      <c r="I74" s="5">
        <v>0</v>
      </c>
      <c r="J74" s="5">
        <v>4688.29</v>
      </c>
      <c r="K74" s="5">
        <v>27</v>
      </c>
      <c r="L74" s="5">
        <v>0</v>
      </c>
      <c r="M74" s="5">
        <v>27</v>
      </c>
    </row>
    <row r="75" spans="1:13" x14ac:dyDescent="0.25">
      <c r="A75" s="4">
        <v>40663</v>
      </c>
      <c r="B75" s="5">
        <v>522.98</v>
      </c>
      <c r="C75" s="5">
        <v>4</v>
      </c>
      <c r="D75" s="5">
        <v>3</v>
      </c>
      <c r="E75" s="5">
        <v>1</v>
      </c>
      <c r="F75" s="5">
        <v>970.57</v>
      </c>
      <c r="G75" s="5">
        <v>1</v>
      </c>
      <c r="H75" s="5">
        <v>1</v>
      </c>
      <c r="I75" s="5">
        <v>0</v>
      </c>
      <c r="J75" s="5">
        <v>3029.92</v>
      </c>
      <c r="K75" s="5">
        <v>23</v>
      </c>
      <c r="L75" s="5">
        <v>0</v>
      </c>
      <c r="M75" s="5">
        <v>23</v>
      </c>
    </row>
    <row r="76" spans="1:13" x14ac:dyDescent="0.25">
      <c r="A76" s="4">
        <v>40694</v>
      </c>
      <c r="B76" s="5">
        <v>10858.14</v>
      </c>
      <c r="C76" s="5">
        <v>8</v>
      </c>
      <c r="D76" s="5">
        <v>7</v>
      </c>
      <c r="E76" s="5">
        <v>1</v>
      </c>
      <c r="F76" s="5">
        <v>1585.56</v>
      </c>
      <c r="G76" s="5">
        <v>6</v>
      </c>
      <c r="H76" s="5">
        <v>6</v>
      </c>
      <c r="I76" s="5">
        <v>0</v>
      </c>
      <c r="J76" s="5">
        <v>1854.3</v>
      </c>
      <c r="K76" s="5">
        <v>20</v>
      </c>
      <c r="L76" s="5">
        <v>0</v>
      </c>
      <c r="M76" s="5">
        <v>20</v>
      </c>
    </row>
    <row r="77" spans="1:13" x14ac:dyDescent="0.25">
      <c r="A77" s="4">
        <v>40724</v>
      </c>
      <c r="B77" s="5">
        <v>3246</v>
      </c>
      <c r="C77" s="5">
        <v>9</v>
      </c>
      <c r="D77" s="5">
        <v>7</v>
      </c>
      <c r="E77" s="5">
        <v>2</v>
      </c>
      <c r="F77" s="5">
        <v>1026.92</v>
      </c>
      <c r="G77" s="5">
        <v>5</v>
      </c>
      <c r="H77" s="5">
        <v>5</v>
      </c>
      <c r="I77" s="5">
        <v>0</v>
      </c>
      <c r="J77" s="5">
        <v>2140.71</v>
      </c>
      <c r="K77" s="5">
        <v>23</v>
      </c>
      <c r="L77" s="5">
        <v>0</v>
      </c>
      <c r="M77" s="5">
        <v>23</v>
      </c>
    </row>
    <row r="78" spans="1:13" x14ac:dyDescent="0.25">
      <c r="A78" s="4">
        <v>40755</v>
      </c>
      <c r="B78" s="5">
        <v>1930.18</v>
      </c>
      <c r="C78" s="5">
        <v>15</v>
      </c>
      <c r="D78" s="5">
        <v>15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1764.44</v>
      </c>
      <c r="K78" s="5">
        <v>20</v>
      </c>
      <c r="L78" s="5">
        <v>0</v>
      </c>
      <c r="M78" s="5">
        <v>20</v>
      </c>
    </row>
    <row r="79" spans="1:13" x14ac:dyDescent="0.25">
      <c r="A79" s="4">
        <v>40786</v>
      </c>
      <c r="B79" s="5">
        <v>0</v>
      </c>
      <c r="C79" s="5">
        <v>0</v>
      </c>
      <c r="D79" s="5">
        <v>0</v>
      </c>
      <c r="E79" s="5">
        <v>0</v>
      </c>
      <c r="F79" s="5">
        <v>1811.01</v>
      </c>
      <c r="G79" s="5">
        <v>5</v>
      </c>
      <c r="H79" s="5">
        <v>5</v>
      </c>
      <c r="I79" s="5">
        <v>0</v>
      </c>
      <c r="J79" s="5">
        <v>2275.63</v>
      </c>
      <c r="K79" s="5">
        <v>20</v>
      </c>
      <c r="L79" s="5">
        <v>0</v>
      </c>
      <c r="M79" s="5">
        <v>20</v>
      </c>
    </row>
    <row r="80" spans="1:13" x14ac:dyDescent="0.25">
      <c r="A80" s="4">
        <v>40816</v>
      </c>
      <c r="B80" s="5">
        <v>410.16</v>
      </c>
      <c r="C80" s="5">
        <v>5</v>
      </c>
      <c r="D80" s="5">
        <v>5</v>
      </c>
      <c r="E80" s="5">
        <v>0</v>
      </c>
      <c r="F80" s="5">
        <v>1330.43</v>
      </c>
      <c r="G80" s="5">
        <v>4</v>
      </c>
      <c r="H80" s="5">
        <v>4</v>
      </c>
      <c r="I80" s="5">
        <v>0</v>
      </c>
      <c r="J80" s="5">
        <v>1523.25</v>
      </c>
      <c r="K80" s="5">
        <v>17</v>
      </c>
      <c r="L80" s="5">
        <v>0</v>
      </c>
      <c r="M80" s="5">
        <v>17</v>
      </c>
    </row>
    <row r="81" spans="1:13" x14ac:dyDescent="0.25">
      <c r="A81" s="4">
        <v>40847</v>
      </c>
      <c r="B81" s="5">
        <v>1861.82</v>
      </c>
      <c r="C81" s="5">
        <v>4</v>
      </c>
      <c r="D81" s="5">
        <v>4</v>
      </c>
      <c r="E81" s="5">
        <v>0</v>
      </c>
      <c r="F81" s="5">
        <v>2504.37</v>
      </c>
      <c r="G81" s="5">
        <v>2</v>
      </c>
      <c r="H81" s="5">
        <v>2</v>
      </c>
      <c r="I81" s="5">
        <v>0</v>
      </c>
      <c r="J81" s="5">
        <v>837.12</v>
      </c>
      <c r="K81" s="5">
        <v>8</v>
      </c>
      <c r="L81" s="5">
        <v>0</v>
      </c>
      <c r="M81" s="5">
        <v>8</v>
      </c>
    </row>
    <row r="82" spans="1:13" x14ac:dyDescent="0.25">
      <c r="A82" s="4">
        <v>40877</v>
      </c>
      <c r="B82" s="5">
        <v>1258.46</v>
      </c>
      <c r="C82" s="5">
        <v>6</v>
      </c>
      <c r="D82" s="5">
        <v>6</v>
      </c>
      <c r="E82" s="5">
        <v>0</v>
      </c>
      <c r="F82" s="5">
        <v>836.82</v>
      </c>
      <c r="G82" s="5">
        <v>2</v>
      </c>
      <c r="H82" s="5">
        <v>2</v>
      </c>
      <c r="I82" s="5">
        <v>0</v>
      </c>
      <c r="J82" s="5">
        <v>1717.73</v>
      </c>
      <c r="K82" s="5">
        <v>18</v>
      </c>
      <c r="L82" s="5">
        <v>0</v>
      </c>
      <c r="M82" s="5">
        <v>18</v>
      </c>
    </row>
    <row r="83" spans="1:13" x14ac:dyDescent="0.25">
      <c r="A83" s="4">
        <v>40908</v>
      </c>
      <c r="B83" s="5">
        <v>5128.95</v>
      </c>
      <c r="C83" s="5">
        <v>17</v>
      </c>
      <c r="D83" s="5">
        <v>17</v>
      </c>
      <c r="E83" s="5">
        <v>0</v>
      </c>
      <c r="F83" s="5">
        <v>1102</v>
      </c>
      <c r="G83" s="5">
        <v>2</v>
      </c>
      <c r="H83" s="5">
        <v>2</v>
      </c>
      <c r="I83" s="5">
        <v>0</v>
      </c>
      <c r="J83" s="5">
        <v>1542.87</v>
      </c>
      <c r="K83" s="5">
        <v>16</v>
      </c>
      <c r="L83" s="5">
        <v>0</v>
      </c>
      <c r="M83" s="5">
        <v>16</v>
      </c>
    </row>
    <row r="84" spans="1:13" x14ac:dyDescent="0.25">
      <c r="A84" s="4">
        <v>40939</v>
      </c>
      <c r="B84" s="5">
        <v>176.21</v>
      </c>
      <c r="C84" s="5">
        <v>10</v>
      </c>
      <c r="D84" s="5">
        <v>10</v>
      </c>
      <c r="E84" s="5">
        <v>0</v>
      </c>
      <c r="F84" s="5">
        <v>6103.04</v>
      </c>
      <c r="G84" s="5">
        <v>1</v>
      </c>
      <c r="H84" s="5">
        <v>1</v>
      </c>
      <c r="I84" s="5">
        <v>0</v>
      </c>
      <c r="J84" s="5">
        <v>897.89</v>
      </c>
      <c r="K84" s="5">
        <v>9</v>
      </c>
      <c r="L84" s="5">
        <v>0</v>
      </c>
      <c r="M84" s="5">
        <v>9</v>
      </c>
    </row>
    <row r="85" spans="1:13" x14ac:dyDescent="0.25">
      <c r="A85" s="4">
        <v>40968</v>
      </c>
      <c r="B85" s="5">
        <v>218.72</v>
      </c>
      <c r="C85" s="5">
        <v>3</v>
      </c>
      <c r="D85" s="5">
        <v>3</v>
      </c>
      <c r="E85" s="5">
        <v>0</v>
      </c>
      <c r="F85" s="5">
        <v>1435.74</v>
      </c>
      <c r="G85" s="5">
        <v>3</v>
      </c>
      <c r="H85" s="5">
        <v>3</v>
      </c>
      <c r="I85" s="5">
        <v>0</v>
      </c>
      <c r="J85" s="5">
        <v>612.05999999999995</v>
      </c>
      <c r="K85" s="5">
        <v>10</v>
      </c>
      <c r="L85" s="5">
        <v>0</v>
      </c>
      <c r="M85" s="5">
        <v>10</v>
      </c>
    </row>
    <row r="86" spans="1:13" x14ac:dyDescent="0.25">
      <c r="A86" s="4">
        <v>40999</v>
      </c>
      <c r="B86" s="5">
        <v>804.55</v>
      </c>
      <c r="C86" s="5">
        <v>4</v>
      </c>
      <c r="D86" s="5">
        <v>3</v>
      </c>
      <c r="E86" s="5">
        <v>1</v>
      </c>
      <c r="F86" s="5">
        <v>7950.14</v>
      </c>
      <c r="G86" s="5">
        <v>1</v>
      </c>
      <c r="H86" s="5">
        <v>1</v>
      </c>
      <c r="I86" s="5">
        <v>0</v>
      </c>
      <c r="J86" s="5">
        <v>2608.5</v>
      </c>
      <c r="K86" s="5">
        <v>25</v>
      </c>
      <c r="L86" s="5">
        <v>0</v>
      </c>
      <c r="M86" s="5">
        <v>25</v>
      </c>
    </row>
    <row r="87" spans="1:13" x14ac:dyDescent="0.25">
      <c r="A87" s="4">
        <v>41029</v>
      </c>
      <c r="B87" s="5">
        <v>1994.9</v>
      </c>
      <c r="C87" s="5">
        <v>7</v>
      </c>
      <c r="D87" s="5">
        <v>7</v>
      </c>
      <c r="E87" s="5">
        <v>0</v>
      </c>
      <c r="F87" s="5">
        <v>543.72299999999996</v>
      </c>
      <c r="G87" s="5">
        <v>4</v>
      </c>
      <c r="H87" s="5">
        <v>4</v>
      </c>
      <c r="I87" s="5">
        <v>0</v>
      </c>
      <c r="J87" s="5">
        <v>764.93</v>
      </c>
      <c r="K87" s="5">
        <v>10</v>
      </c>
      <c r="L87" s="5">
        <v>0</v>
      </c>
      <c r="M87" s="5">
        <v>10</v>
      </c>
    </row>
    <row r="88" spans="1:13" x14ac:dyDescent="0.25">
      <c r="A88" s="4">
        <v>41060</v>
      </c>
      <c r="B88" s="5">
        <v>48.43</v>
      </c>
      <c r="C88" s="5">
        <v>2</v>
      </c>
      <c r="D88" s="5">
        <v>2</v>
      </c>
      <c r="E88" s="5">
        <v>0</v>
      </c>
      <c r="F88" s="5">
        <v>0</v>
      </c>
      <c r="G88" s="5">
        <v>5</v>
      </c>
      <c r="H88" s="5">
        <v>5</v>
      </c>
      <c r="I88" s="5">
        <v>0</v>
      </c>
      <c r="J88" s="5">
        <v>1387.85</v>
      </c>
      <c r="K88" s="5">
        <v>14</v>
      </c>
      <c r="L88" s="5">
        <v>0</v>
      </c>
      <c r="M88" s="5">
        <v>14</v>
      </c>
    </row>
    <row r="89" spans="1:13" x14ac:dyDescent="0.25">
      <c r="A89" s="4">
        <v>41090</v>
      </c>
      <c r="B89" s="5">
        <v>652.03</v>
      </c>
      <c r="C89" s="5">
        <v>5</v>
      </c>
      <c r="D89" s="5">
        <v>5</v>
      </c>
      <c r="E89" s="5">
        <v>0</v>
      </c>
      <c r="F89" s="5">
        <v>0</v>
      </c>
      <c r="G89" s="5">
        <v>2</v>
      </c>
      <c r="H89" s="5">
        <v>2</v>
      </c>
      <c r="I89" s="5">
        <v>0</v>
      </c>
      <c r="J89" s="5">
        <v>1432.61</v>
      </c>
      <c r="K89" s="5">
        <v>20</v>
      </c>
      <c r="L89" s="5">
        <v>0</v>
      </c>
      <c r="M89" s="5">
        <v>20</v>
      </c>
    </row>
    <row r="90" spans="1:13" x14ac:dyDescent="0.25">
      <c r="A90" s="4">
        <v>41121</v>
      </c>
      <c r="B90" s="5">
        <v>1525.01</v>
      </c>
      <c r="C90" s="5">
        <v>13</v>
      </c>
      <c r="D90" s="5">
        <v>13</v>
      </c>
      <c r="E90" s="5">
        <v>0</v>
      </c>
      <c r="F90" s="5">
        <v>0</v>
      </c>
      <c r="G90" s="5">
        <v>3</v>
      </c>
      <c r="H90" s="5">
        <v>3</v>
      </c>
      <c r="I90" s="5">
        <v>0</v>
      </c>
      <c r="J90" s="5">
        <v>1239.93</v>
      </c>
      <c r="K90" s="5">
        <v>15</v>
      </c>
      <c r="L90" s="5">
        <v>0</v>
      </c>
      <c r="M90" s="5">
        <v>15</v>
      </c>
    </row>
    <row r="91" spans="1:13" x14ac:dyDescent="0.25">
      <c r="A91" s="4">
        <v>41152</v>
      </c>
      <c r="B91" s="5">
        <v>210.2</v>
      </c>
      <c r="C91" s="5">
        <v>2</v>
      </c>
      <c r="D91" s="5">
        <v>1</v>
      </c>
      <c r="E91" s="5">
        <v>1</v>
      </c>
      <c r="F91" s="5">
        <v>0</v>
      </c>
      <c r="G91" s="5">
        <v>4</v>
      </c>
      <c r="H91" s="5">
        <v>4</v>
      </c>
      <c r="I91" s="5">
        <v>0</v>
      </c>
      <c r="J91" s="5">
        <v>808.44</v>
      </c>
      <c r="K91" s="5">
        <v>11</v>
      </c>
      <c r="L91" s="5">
        <v>0</v>
      </c>
      <c r="M91" s="5">
        <v>11</v>
      </c>
    </row>
    <row r="92" spans="1:13" x14ac:dyDescent="0.25">
      <c r="A92" s="4">
        <v>41182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1</v>
      </c>
      <c r="H92" s="5">
        <v>1</v>
      </c>
      <c r="I92" s="5">
        <v>0</v>
      </c>
      <c r="J92" s="5">
        <v>912.85</v>
      </c>
      <c r="K92" s="5">
        <v>11</v>
      </c>
      <c r="L92" s="5">
        <v>0</v>
      </c>
      <c r="M92" s="5">
        <v>11</v>
      </c>
    </row>
    <row r="93" spans="1:13" x14ac:dyDescent="0.25">
      <c r="A93" s="4">
        <v>41213</v>
      </c>
      <c r="B93" s="5">
        <v>544.98</v>
      </c>
      <c r="C93" s="5">
        <v>4</v>
      </c>
      <c r="D93" s="5">
        <v>4</v>
      </c>
      <c r="E93" s="5">
        <v>0</v>
      </c>
      <c r="F93" s="5">
        <v>0</v>
      </c>
      <c r="G93" s="5">
        <v>1</v>
      </c>
      <c r="H93" s="5">
        <v>1</v>
      </c>
      <c r="I93" s="5">
        <v>0</v>
      </c>
      <c r="J93" s="5">
        <v>410.97</v>
      </c>
      <c r="K93" s="5">
        <v>3</v>
      </c>
      <c r="L93" s="5">
        <v>0</v>
      </c>
      <c r="M93" s="5">
        <v>3</v>
      </c>
    </row>
    <row r="94" spans="1:13" x14ac:dyDescent="0.25">
      <c r="A94" s="4">
        <v>41243</v>
      </c>
      <c r="B94" s="5">
        <v>602.63</v>
      </c>
      <c r="C94" s="5">
        <v>4</v>
      </c>
      <c r="D94" s="5">
        <v>4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6.22</v>
      </c>
      <c r="K94" s="5">
        <v>1</v>
      </c>
      <c r="L94" s="5">
        <v>0</v>
      </c>
      <c r="M94" s="5">
        <v>1</v>
      </c>
    </row>
    <row r="95" spans="1:13" x14ac:dyDescent="0.25">
      <c r="A95" s="4">
        <v>41274</v>
      </c>
      <c r="B95" s="5">
        <v>4659.32</v>
      </c>
      <c r="C95" s="5">
        <v>6</v>
      </c>
      <c r="D95" s="5">
        <v>6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</row>
    <row r="96" spans="1:13" x14ac:dyDescent="0.25">
      <c r="A96" s="4">
        <v>41305</v>
      </c>
      <c r="B96" s="5">
        <v>535.39</v>
      </c>
      <c r="C96" s="5">
        <v>4</v>
      </c>
      <c r="D96" s="5">
        <v>4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</row>
    <row r="97" spans="1:13" x14ac:dyDescent="0.25">
      <c r="A97" s="4">
        <v>41333</v>
      </c>
      <c r="B97" s="5">
        <v>265.37</v>
      </c>
      <c r="C97" s="5">
        <v>3</v>
      </c>
      <c r="D97" s="5">
        <v>3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</row>
    <row r="98" spans="1:13" x14ac:dyDescent="0.25">
      <c r="A98" s="4">
        <v>41364</v>
      </c>
      <c r="B98" s="5">
        <v>233.85</v>
      </c>
      <c r="C98" s="5">
        <v>3</v>
      </c>
      <c r="D98" s="5">
        <v>3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</row>
    <row r="99" spans="1:13" x14ac:dyDescent="0.25">
      <c r="A99" s="4">
        <v>41394</v>
      </c>
      <c r="B99" s="5">
        <v>3.96</v>
      </c>
      <c r="C99" s="5">
        <v>1</v>
      </c>
      <c r="D99" s="5">
        <v>1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</row>
    <row r="100" spans="1:13" x14ac:dyDescent="0.25">
      <c r="A100" s="4">
        <v>41425</v>
      </c>
      <c r="B100" s="5">
        <v>3500.29</v>
      </c>
      <c r="C100" s="5">
        <v>6</v>
      </c>
      <c r="D100" s="5">
        <v>6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</row>
    <row r="101" spans="1:13" x14ac:dyDescent="0.25">
      <c r="A101" s="4">
        <v>41455</v>
      </c>
      <c r="B101" s="5">
        <v>507.27</v>
      </c>
      <c r="C101" s="5">
        <v>4</v>
      </c>
      <c r="D101" s="5">
        <v>4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</row>
    <row r="102" spans="1:13" x14ac:dyDescent="0.25">
      <c r="A102" s="4">
        <v>41486</v>
      </c>
      <c r="B102" s="5">
        <v>642.13</v>
      </c>
      <c r="C102" s="5">
        <v>9</v>
      </c>
      <c r="D102" s="5">
        <v>7</v>
      </c>
      <c r="E102" s="5">
        <v>2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</row>
    <row r="103" spans="1:13" x14ac:dyDescent="0.25">
      <c r="A103" s="4">
        <v>41517</v>
      </c>
      <c r="B103" s="5">
        <v>20.76</v>
      </c>
      <c r="C103" s="5">
        <v>2</v>
      </c>
      <c r="D103" s="5">
        <v>2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</row>
    <row r="104" spans="1:13" x14ac:dyDescent="0.25">
      <c r="A104" s="4">
        <v>41547</v>
      </c>
      <c r="B104" s="5">
        <v>1411.68</v>
      </c>
      <c r="C104" s="5">
        <v>8</v>
      </c>
      <c r="D104" s="5">
        <v>8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1</v>
      </c>
      <c r="L104" s="5">
        <v>0</v>
      </c>
      <c r="M104" s="5">
        <v>1</v>
      </c>
    </row>
    <row r="105" spans="1:13" x14ac:dyDescent="0.25">
      <c r="A105" s="4">
        <v>41578</v>
      </c>
      <c r="B105" s="5">
        <v>1207.19</v>
      </c>
      <c r="C105" s="5">
        <v>16</v>
      </c>
      <c r="D105" s="5">
        <v>15</v>
      </c>
      <c r="E105" s="5">
        <v>1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</row>
    <row r="106" spans="1:13" x14ac:dyDescent="0.25">
      <c r="A106" s="4">
        <v>41608</v>
      </c>
      <c r="B106" s="5">
        <v>3165.81</v>
      </c>
      <c r="C106" s="5">
        <v>13</v>
      </c>
      <c r="D106" s="5">
        <v>13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</row>
    <row r="107" spans="1:13" x14ac:dyDescent="0.25">
      <c r="A107" s="4">
        <v>41639</v>
      </c>
      <c r="B107" s="5">
        <v>9216.73</v>
      </c>
      <c r="C107" s="5">
        <v>28</v>
      </c>
      <c r="D107" s="5">
        <v>27</v>
      </c>
      <c r="E107" s="5">
        <v>1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</row>
    <row r="108" spans="1:13" x14ac:dyDescent="0.25">
      <c r="A108" s="4">
        <v>41670</v>
      </c>
      <c r="B108" s="5">
        <v>3607.92</v>
      </c>
      <c r="C108" s="5">
        <v>12</v>
      </c>
      <c r="D108" s="5">
        <v>12</v>
      </c>
      <c r="E108" s="5">
        <v>0</v>
      </c>
      <c r="F108" s="5">
        <v>0</v>
      </c>
      <c r="G108" s="5">
        <v>4</v>
      </c>
      <c r="H108" s="5">
        <v>4</v>
      </c>
      <c r="I108" s="5">
        <v>0</v>
      </c>
      <c r="J108" s="5">
        <v>2027.3</v>
      </c>
      <c r="K108" s="5">
        <v>39</v>
      </c>
      <c r="L108" s="5">
        <v>0</v>
      </c>
      <c r="M108" s="5">
        <v>39</v>
      </c>
    </row>
    <row r="109" spans="1:13" x14ac:dyDescent="0.25">
      <c r="A109" s="4">
        <v>41698</v>
      </c>
      <c r="B109" s="5">
        <v>117.26</v>
      </c>
      <c r="C109" s="5">
        <v>3</v>
      </c>
      <c r="D109" s="5">
        <v>3</v>
      </c>
      <c r="E109" s="5">
        <v>0</v>
      </c>
      <c r="F109" s="5">
        <v>0</v>
      </c>
      <c r="G109" s="5">
        <v>2</v>
      </c>
      <c r="H109" s="5">
        <v>2</v>
      </c>
      <c r="I109" s="5">
        <v>0</v>
      </c>
      <c r="J109" s="5">
        <v>159.38999999999999</v>
      </c>
      <c r="K109" s="5">
        <v>3</v>
      </c>
      <c r="L109" s="5">
        <v>0</v>
      </c>
      <c r="M109" s="5">
        <v>3</v>
      </c>
    </row>
    <row r="110" spans="1:13" x14ac:dyDescent="0.25">
      <c r="A110" s="4">
        <v>41729</v>
      </c>
      <c r="B110" s="5">
        <v>2054.1999999999998</v>
      </c>
      <c r="C110" s="5">
        <v>5</v>
      </c>
      <c r="D110" s="5">
        <v>5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</row>
    <row r="111" spans="1:13" x14ac:dyDescent="0.25">
      <c r="A111" s="4">
        <v>41759</v>
      </c>
      <c r="B111" s="5">
        <v>219.96</v>
      </c>
      <c r="C111" s="5">
        <v>2</v>
      </c>
      <c r="D111" s="5">
        <v>2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</row>
    <row r="112" spans="1:13" x14ac:dyDescent="0.25">
      <c r="A112" s="4">
        <v>41790</v>
      </c>
      <c r="B112" s="5">
        <v>1513.19</v>
      </c>
      <c r="C112" s="5">
        <v>6</v>
      </c>
      <c r="D112" s="5">
        <v>6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</row>
    <row r="113" spans="1:13" x14ac:dyDescent="0.25">
      <c r="A113" s="4">
        <v>41820</v>
      </c>
      <c r="B113" s="5">
        <v>2603.69</v>
      </c>
      <c r="C113" s="5">
        <v>16</v>
      </c>
      <c r="D113" s="5">
        <v>16</v>
      </c>
      <c r="E113" s="5">
        <v>0</v>
      </c>
      <c r="F113" s="5">
        <v>0</v>
      </c>
      <c r="G113" s="5">
        <v>1</v>
      </c>
      <c r="H113" s="5">
        <v>1</v>
      </c>
      <c r="I113" s="5">
        <v>0</v>
      </c>
      <c r="J113" s="5">
        <v>240.45</v>
      </c>
      <c r="K113" s="5">
        <v>3</v>
      </c>
      <c r="L113" s="5">
        <v>0</v>
      </c>
      <c r="M113" s="5">
        <v>3</v>
      </c>
    </row>
    <row r="114" spans="1:13" x14ac:dyDescent="0.25">
      <c r="A114" s="4">
        <v>41851</v>
      </c>
      <c r="B114" s="5">
        <v>2551.86</v>
      </c>
      <c r="C114" s="5">
        <v>23</v>
      </c>
      <c r="D114" s="5">
        <v>22</v>
      </c>
      <c r="E114" s="5">
        <v>1</v>
      </c>
      <c r="F114" s="5">
        <v>0</v>
      </c>
      <c r="G114" s="5">
        <v>5</v>
      </c>
      <c r="H114" s="5">
        <v>5</v>
      </c>
      <c r="I114" s="5">
        <v>0</v>
      </c>
      <c r="J114" s="5">
        <v>249.76</v>
      </c>
      <c r="K114" s="5">
        <v>4</v>
      </c>
      <c r="L114" s="5">
        <v>0</v>
      </c>
      <c r="M114" s="5">
        <v>4</v>
      </c>
    </row>
    <row r="115" spans="1:13" x14ac:dyDescent="0.25">
      <c r="A115" s="4">
        <v>41882</v>
      </c>
      <c r="B115" s="5">
        <v>2638.1</v>
      </c>
      <c r="C115" s="5">
        <v>6</v>
      </c>
      <c r="D115" s="5">
        <v>6</v>
      </c>
      <c r="E115" s="5">
        <v>0</v>
      </c>
      <c r="F115" s="5">
        <v>0</v>
      </c>
      <c r="G115" s="5">
        <v>5</v>
      </c>
      <c r="H115" s="5">
        <v>5</v>
      </c>
      <c r="I115" s="5">
        <v>0</v>
      </c>
      <c r="J115" s="5">
        <v>183.29</v>
      </c>
      <c r="K115" s="5">
        <v>4</v>
      </c>
      <c r="L115" s="5">
        <v>0</v>
      </c>
      <c r="M115" s="5">
        <v>4</v>
      </c>
    </row>
    <row r="116" spans="1:13" x14ac:dyDescent="0.25">
      <c r="A116" s="4">
        <v>41912</v>
      </c>
      <c r="B116" s="5">
        <v>623.16999999999996</v>
      </c>
      <c r="C116" s="5">
        <v>5</v>
      </c>
      <c r="D116" s="5">
        <v>5</v>
      </c>
      <c r="E116" s="5">
        <v>0</v>
      </c>
      <c r="F116" s="5">
        <v>0</v>
      </c>
      <c r="G116" s="5">
        <v>5</v>
      </c>
      <c r="H116" s="5">
        <v>5</v>
      </c>
      <c r="I116" s="5">
        <v>0</v>
      </c>
      <c r="J116" s="5">
        <v>404.98</v>
      </c>
      <c r="K116" s="5">
        <v>6</v>
      </c>
      <c r="L116" s="5">
        <v>0</v>
      </c>
      <c r="M116" s="5">
        <v>6</v>
      </c>
    </row>
    <row r="117" spans="1:13" x14ac:dyDescent="0.25">
      <c r="A117" s="4">
        <v>41943</v>
      </c>
      <c r="B117" s="5">
        <v>921.21</v>
      </c>
      <c r="C117" s="5">
        <v>8</v>
      </c>
      <c r="D117" s="5">
        <v>8</v>
      </c>
      <c r="E117" s="5">
        <v>0</v>
      </c>
      <c r="F117" s="5">
        <v>0</v>
      </c>
      <c r="G117" s="5">
        <v>6</v>
      </c>
      <c r="H117" s="5">
        <v>6</v>
      </c>
      <c r="I117" s="5">
        <v>0</v>
      </c>
      <c r="J117" s="5">
        <v>442.87</v>
      </c>
      <c r="K117" s="5">
        <v>9</v>
      </c>
      <c r="L117" s="5">
        <v>0</v>
      </c>
      <c r="M117" s="5">
        <v>9</v>
      </c>
    </row>
    <row r="118" spans="1:13" x14ac:dyDescent="0.25">
      <c r="A118" s="4">
        <v>41973</v>
      </c>
      <c r="B118" s="5">
        <v>318.29000000000002</v>
      </c>
      <c r="C118" s="5">
        <v>6</v>
      </c>
      <c r="D118" s="5">
        <v>6</v>
      </c>
      <c r="E118" s="5">
        <v>0</v>
      </c>
      <c r="F118" s="5">
        <v>0</v>
      </c>
      <c r="G118" s="5">
        <v>6</v>
      </c>
      <c r="H118" s="5">
        <v>6</v>
      </c>
      <c r="I118" s="5">
        <v>0</v>
      </c>
      <c r="J118" s="5">
        <v>145.35</v>
      </c>
      <c r="K118" s="5">
        <v>2</v>
      </c>
      <c r="L118" s="5">
        <v>0</v>
      </c>
      <c r="M118" s="5">
        <v>2</v>
      </c>
    </row>
    <row r="119" spans="1:13" x14ac:dyDescent="0.25">
      <c r="A119" s="4">
        <v>42004</v>
      </c>
      <c r="B119" s="5">
        <v>11488.29</v>
      </c>
      <c r="C119" s="5">
        <v>17</v>
      </c>
      <c r="D119" s="5">
        <v>16</v>
      </c>
      <c r="E119" s="5">
        <v>1</v>
      </c>
      <c r="F119" s="5">
        <v>0</v>
      </c>
      <c r="G119" s="5">
        <v>9</v>
      </c>
      <c r="H119" s="5">
        <v>9</v>
      </c>
      <c r="I119" s="5">
        <v>0</v>
      </c>
      <c r="J119" s="5">
        <v>1966.48</v>
      </c>
      <c r="K119" s="5">
        <v>12</v>
      </c>
      <c r="L119" s="5">
        <v>0</v>
      </c>
      <c r="M119" s="5">
        <v>12</v>
      </c>
    </row>
    <row r="120" spans="1:13" x14ac:dyDescent="0.25">
      <c r="A120" s="4">
        <v>42035</v>
      </c>
      <c r="B120" s="5">
        <v>271.95999999999998</v>
      </c>
      <c r="C120" s="5">
        <v>11</v>
      </c>
      <c r="D120" s="5">
        <v>11</v>
      </c>
      <c r="E120" s="5">
        <v>0</v>
      </c>
      <c r="F120" s="5">
        <v>0</v>
      </c>
      <c r="G120" s="5">
        <v>12</v>
      </c>
      <c r="H120" s="5">
        <v>12</v>
      </c>
      <c r="I120" s="5">
        <v>0</v>
      </c>
      <c r="J120" s="5">
        <v>855.84</v>
      </c>
      <c r="K120" s="5">
        <v>11</v>
      </c>
      <c r="L120" s="5">
        <v>0</v>
      </c>
      <c r="M120" s="5">
        <v>11</v>
      </c>
    </row>
    <row r="121" spans="1:13" x14ac:dyDescent="0.25">
      <c r="A121" s="4">
        <v>42063</v>
      </c>
      <c r="B121" s="5">
        <v>41.83</v>
      </c>
      <c r="C121" s="5">
        <v>4</v>
      </c>
      <c r="D121" s="5">
        <v>4</v>
      </c>
      <c r="E121" s="5">
        <v>0</v>
      </c>
      <c r="F121" s="5">
        <v>0</v>
      </c>
      <c r="G121" s="5">
        <v>8</v>
      </c>
      <c r="H121" s="5">
        <v>8</v>
      </c>
      <c r="I121" s="5">
        <v>0</v>
      </c>
      <c r="J121" s="5">
        <v>689.61</v>
      </c>
      <c r="K121" s="5">
        <v>13</v>
      </c>
      <c r="L121" s="5">
        <v>0</v>
      </c>
      <c r="M121" s="5">
        <v>13</v>
      </c>
    </row>
    <row r="122" spans="1:13" x14ac:dyDescent="0.25">
      <c r="A122" s="4">
        <v>42094</v>
      </c>
      <c r="B122" s="5">
        <v>1320</v>
      </c>
      <c r="C122" s="5">
        <v>10</v>
      </c>
      <c r="D122" s="5">
        <v>9</v>
      </c>
      <c r="E122" s="5">
        <v>1</v>
      </c>
      <c r="F122" s="5">
        <v>0</v>
      </c>
      <c r="G122" s="5">
        <v>15</v>
      </c>
      <c r="H122" s="5">
        <v>15</v>
      </c>
      <c r="I122" s="5">
        <v>0</v>
      </c>
      <c r="J122" s="5">
        <v>838.89</v>
      </c>
      <c r="K122" s="5">
        <v>12</v>
      </c>
      <c r="L122" s="5">
        <v>0</v>
      </c>
      <c r="M122" s="5">
        <v>12</v>
      </c>
    </row>
    <row r="123" spans="1:13" x14ac:dyDescent="0.25">
      <c r="A123" s="4">
        <v>42124</v>
      </c>
      <c r="B123" s="5">
        <v>4509.16</v>
      </c>
      <c r="C123" s="5">
        <v>5</v>
      </c>
      <c r="D123" s="5">
        <v>4</v>
      </c>
      <c r="E123" s="5">
        <v>1</v>
      </c>
      <c r="F123" s="5">
        <v>0</v>
      </c>
      <c r="G123" s="5">
        <v>11</v>
      </c>
      <c r="H123" s="5">
        <v>11</v>
      </c>
      <c r="I123" s="5">
        <v>0</v>
      </c>
      <c r="J123" s="5">
        <v>1019.09</v>
      </c>
      <c r="K123" s="5">
        <v>19</v>
      </c>
      <c r="L123" s="5">
        <v>0</v>
      </c>
      <c r="M123" s="5">
        <v>19</v>
      </c>
    </row>
    <row r="124" spans="1:13" x14ac:dyDescent="0.25">
      <c r="A124" s="4">
        <v>42155</v>
      </c>
      <c r="B124" s="5">
        <v>341.3</v>
      </c>
      <c r="C124" s="5">
        <v>5</v>
      </c>
      <c r="D124" s="5">
        <v>5</v>
      </c>
      <c r="E124" s="5">
        <v>0</v>
      </c>
      <c r="F124" s="5">
        <v>0</v>
      </c>
      <c r="G124" s="5">
        <v>20</v>
      </c>
      <c r="H124" s="5">
        <v>20</v>
      </c>
      <c r="I124" s="5">
        <v>0</v>
      </c>
      <c r="J124" s="5">
        <v>1378.88</v>
      </c>
      <c r="K124" s="5">
        <v>24</v>
      </c>
      <c r="L124" s="5">
        <v>0</v>
      </c>
      <c r="M124" s="5">
        <v>24</v>
      </c>
    </row>
    <row r="125" spans="1:13" x14ac:dyDescent="0.25">
      <c r="A125" s="4">
        <v>42185</v>
      </c>
      <c r="B125" s="5">
        <v>9037.8799999999992</v>
      </c>
      <c r="C125" s="5">
        <v>10</v>
      </c>
      <c r="D125" s="5">
        <v>10</v>
      </c>
      <c r="E125" s="5">
        <v>0</v>
      </c>
      <c r="F125" s="5">
        <v>0</v>
      </c>
      <c r="G125" s="5">
        <v>12</v>
      </c>
      <c r="H125" s="5">
        <v>12</v>
      </c>
      <c r="I125" s="5">
        <v>0</v>
      </c>
      <c r="J125" s="5">
        <v>2131.36</v>
      </c>
      <c r="K125" s="5">
        <v>31</v>
      </c>
      <c r="L125" s="5">
        <v>0</v>
      </c>
      <c r="M125" s="5">
        <v>31</v>
      </c>
    </row>
    <row r="126" spans="1:13" x14ac:dyDescent="0.25">
      <c r="A126" s="4">
        <v>42216</v>
      </c>
      <c r="B126" s="5">
        <v>1789.54</v>
      </c>
      <c r="C126" s="5">
        <v>15</v>
      </c>
      <c r="D126" s="5">
        <v>14</v>
      </c>
      <c r="E126" s="5">
        <v>1</v>
      </c>
      <c r="F126" s="5">
        <v>0</v>
      </c>
      <c r="G126" s="5">
        <v>1</v>
      </c>
      <c r="H126" s="5">
        <v>1</v>
      </c>
      <c r="I126" s="5">
        <v>0</v>
      </c>
      <c r="J126" s="5">
        <v>147.57</v>
      </c>
      <c r="K126" s="5">
        <v>4</v>
      </c>
      <c r="L126" s="5">
        <v>0</v>
      </c>
      <c r="M126" s="5">
        <v>4</v>
      </c>
    </row>
    <row r="127" spans="1:13" x14ac:dyDescent="0.25">
      <c r="A127" s="4">
        <v>42247</v>
      </c>
      <c r="B127" s="5">
        <v>1471.41</v>
      </c>
      <c r="C127" s="5">
        <v>3</v>
      </c>
      <c r="D127" s="5">
        <v>3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</row>
    <row r="128" spans="1:13" x14ac:dyDescent="0.25">
      <c r="A128" s="4">
        <v>42277</v>
      </c>
      <c r="B128" s="5">
        <v>79.63</v>
      </c>
      <c r="C128" s="5">
        <v>7</v>
      </c>
      <c r="D128" s="5">
        <v>7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</row>
    <row r="129" spans="1:13" x14ac:dyDescent="0.25">
      <c r="A129" s="4">
        <v>42308</v>
      </c>
      <c r="B129" s="5">
        <v>5325.21</v>
      </c>
      <c r="C129" s="5">
        <v>14</v>
      </c>
      <c r="D129" s="5">
        <v>13</v>
      </c>
      <c r="E129" s="5">
        <v>1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</row>
    <row r="130" spans="1:13" x14ac:dyDescent="0.25">
      <c r="A130" s="4">
        <v>42338</v>
      </c>
      <c r="B130" s="5">
        <v>2421.0300000000002</v>
      </c>
      <c r="C130" s="5">
        <v>12</v>
      </c>
      <c r="D130" s="5">
        <v>12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1</v>
      </c>
      <c r="L130" s="5">
        <v>0</v>
      </c>
      <c r="M130" s="5">
        <v>1</v>
      </c>
    </row>
    <row r="131" spans="1:13" x14ac:dyDescent="0.25">
      <c r="A131" s="4">
        <v>42369</v>
      </c>
      <c r="B131" s="5">
        <v>5246.38</v>
      </c>
      <c r="C131" s="5">
        <v>25</v>
      </c>
      <c r="D131" s="5">
        <v>24</v>
      </c>
      <c r="E131" s="5">
        <v>1</v>
      </c>
      <c r="F131" s="5">
        <v>0</v>
      </c>
      <c r="G131" s="5">
        <v>10</v>
      </c>
      <c r="H131" s="5">
        <v>10</v>
      </c>
      <c r="I131" s="5">
        <v>0</v>
      </c>
      <c r="J131" s="5">
        <v>2713.03</v>
      </c>
      <c r="K131" s="5">
        <v>18</v>
      </c>
      <c r="L131" s="5">
        <v>0</v>
      </c>
      <c r="M131" s="5">
        <v>18</v>
      </c>
    </row>
    <row r="132" spans="1:13" x14ac:dyDescent="0.25">
      <c r="A132" s="4">
        <v>42400</v>
      </c>
      <c r="B132" s="5">
        <v>587.08000000000004</v>
      </c>
      <c r="C132" s="5">
        <v>8</v>
      </c>
      <c r="D132" s="5">
        <v>8</v>
      </c>
      <c r="E132" s="5">
        <v>0</v>
      </c>
      <c r="F132" s="5">
        <v>0</v>
      </c>
      <c r="G132" s="5">
        <v>10</v>
      </c>
      <c r="H132" s="5">
        <v>10</v>
      </c>
      <c r="I132" s="5">
        <v>0</v>
      </c>
      <c r="J132" s="5">
        <v>28.83</v>
      </c>
      <c r="K132" s="5">
        <v>1</v>
      </c>
      <c r="L132" s="5">
        <v>0</v>
      </c>
      <c r="M132" s="5">
        <v>1</v>
      </c>
    </row>
    <row r="133" spans="1:13" x14ac:dyDescent="0.25">
      <c r="A133" s="4">
        <v>42429</v>
      </c>
      <c r="B133" s="5">
        <v>10.83</v>
      </c>
      <c r="C133" s="5">
        <v>2</v>
      </c>
      <c r="D133" s="5">
        <v>2</v>
      </c>
      <c r="E133" s="5">
        <v>0</v>
      </c>
      <c r="F133" s="5">
        <v>0</v>
      </c>
      <c r="G133" s="5">
        <v>3</v>
      </c>
      <c r="H133" s="5">
        <v>3</v>
      </c>
      <c r="I133" s="5">
        <v>0</v>
      </c>
      <c r="J133" s="5">
        <v>224.05</v>
      </c>
      <c r="K133" s="5">
        <v>4</v>
      </c>
      <c r="L133" s="5">
        <v>0</v>
      </c>
      <c r="M133" s="5">
        <v>4</v>
      </c>
    </row>
    <row r="134" spans="1:13" x14ac:dyDescent="0.25">
      <c r="A134" s="4">
        <v>42460</v>
      </c>
      <c r="B134" s="5">
        <v>3029.43</v>
      </c>
      <c r="C134" s="5">
        <v>9</v>
      </c>
      <c r="D134" s="5">
        <v>9</v>
      </c>
      <c r="E134" s="5">
        <v>0</v>
      </c>
      <c r="F134" s="5">
        <v>0</v>
      </c>
      <c r="G134" s="5">
        <v>6</v>
      </c>
      <c r="H134" s="5">
        <v>6</v>
      </c>
      <c r="I134" s="5">
        <v>0</v>
      </c>
      <c r="J134" s="5">
        <v>707.29</v>
      </c>
      <c r="K134" s="5">
        <v>10</v>
      </c>
      <c r="L134" s="5">
        <v>0</v>
      </c>
      <c r="M134" s="5">
        <v>10</v>
      </c>
    </row>
    <row r="135" spans="1:13" x14ac:dyDescent="0.25">
      <c r="A135" s="4">
        <v>42490</v>
      </c>
      <c r="B135" s="5">
        <v>299.76</v>
      </c>
      <c r="C135" s="5">
        <v>10</v>
      </c>
      <c r="D135" s="5">
        <v>10</v>
      </c>
      <c r="E135" s="5">
        <v>0</v>
      </c>
      <c r="F135" s="5">
        <v>0</v>
      </c>
      <c r="G135" s="5">
        <v>6</v>
      </c>
      <c r="H135" s="5">
        <v>6</v>
      </c>
      <c r="I135" s="5">
        <v>0</v>
      </c>
      <c r="J135" s="5">
        <v>245.13</v>
      </c>
      <c r="K135" s="5">
        <v>5</v>
      </c>
      <c r="L135" s="5">
        <v>0</v>
      </c>
      <c r="M135" s="5">
        <v>5</v>
      </c>
    </row>
    <row r="136" spans="1:13" x14ac:dyDescent="0.25">
      <c r="A136" s="4">
        <v>42521</v>
      </c>
      <c r="B136" s="5">
        <v>194.47</v>
      </c>
      <c r="C136" s="5">
        <v>5</v>
      </c>
      <c r="D136" s="5">
        <v>4</v>
      </c>
      <c r="E136" s="5">
        <v>1</v>
      </c>
      <c r="F136" s="5">
        <v>0</v>
      </c>
      <c r="G136" s="5">
        <v>5</v>
      </c>
      <c r="H136" s="5">
        <v>5</v>
      </c>
      <c r="I136" s="5">
        <v>0</v>
      </c>
      <c r="J136" s="5">
        <v>727.62</v>
      </c>
      <c r="K136" s="5">
        <v>8</v>
      </c>
      <c r="L136" s="5">
        <v>0</v>
      </c>
      <c r="M136" s="5">
        <v>8</v>
      </c>
    </row>
    <row r="137" spans="1:13" x14ac:dyDescent="0.25">
      <c r="A137" s="4">
        <v>42551</v>
      </c>
      <c r="B137" s="5">
        <v>634.17999999999995</v>
      </c>
      <c r="C137" s="5">
        <v>4</v>
      </c>
      <c r="D137" s="5">
        <v>3</v>
      </c>
      <c r="E137" s="5">
        <v>1</v>
      </c>
      <c r="F137" s="5">
        <v>0</v>
      </c>
      <c r="G137" s="5">
        <v>6</v>
      </c>
      <c r="H137" s="5">
        <v>6</v>
      </c>
      <c r="I137" s="5">
        <v>0</v>
      </c>
      <c r="J137" s="5">
        <v>360.56</v>
      </c>
      <c r="K137" s="5">
        <v>7</v>
      </c>
      <c r="L137" s="5">
        <v>0</v>
      </c>
      <c r="M137" s="5">
        <v>7</v>
      </c>
    </row>
    <row r="138" spans="1:13" x14ac:dyDescent="0.25">
      <c r="A138" s="4">
        <v>42582</v>
      </c>
      <c r="B138" s="5">
        <v>2795</v>
      </c>
      <c r="C138" s="5">
        <v>21</v>
      </c>
      <c r="D138" s="5">
        <v>18</v>
      </c>
      <c r="E138" s="5">
        <v>3</v>
      </c>
      <c r="F138" s="5">
        <v>0</v>
      </c>
      <c r="G138" s="5">
        <v>4</v>
      </c>
      <c r="H138" s="5">
        <v>4</v>
      </c>
      <c r="I138" s="5">
        <v>0</v>
      </c>
      <c r="J138" s="5">
        <v>317.86</v>
      </c>
      <c r="K138" s="5">
        <v>9</v>
      </c>
      <c r="L138" s="5">
        <v>0</v>
      </c>
      <c r="M138" s="5">
        <v>9</v>
      </c>
    </row>
    <row r="139" spans="1:13" x14ac:dyDescent="0.25">
      <c r="A139" s="4">
        <v>42613</v>
      </c>
      <c r="B139" s="5">
        <v>1168.8499999999999</v>
      </c>
      <c r="C139" s="5">
        <v>3</v>
      </c>
      <c r="D139" s="5">
        <v>3</v>
      </c>
      <c r="E139" s="5">
        <v>0</v>
      </c>
      <c r="F139" s="5">
        <v>0</v>
      </c>
      <c r="G139" s="5">
        <v>14</v>
      </c>
      <c r="H139" s="5">
        <v>14</v>
      </c>
      <c r="I139" s="5">
        <v>0</v>
      </c>
      <c r="J139" s="5">
        <v>872.8</v>
      </c>
      <c r="K139" s="5">
        <v>16</v>
      </c>
      <c r="L139" s="5">
        <v>0</v>
      </c>
      <c r="M139" s="5">
        <v>16</v>
      </c>
    </row>
    <row r="140" spans="1:13" x14ac:dyDescent="0.25">
      <c r="A140" s="4">
        <v>42643</v>
      </c>
      <c r="B140" s="5">
        <v>7802.53</v>
      </c>
      <c r="C140" s="5">
        <v>6</v>
      </c>
      <c r="D140" s="5">
        <v>6</v>
      </c>
      <c r="E140" s="5">
        <v>0</v>
      </c>
      <c r="F140" s="5">
        <v>0</v>
      </c>
      <c r="G140" s="5">
        <v>10</v>
      </c>
      <c r="H140" s="5">
        <v>10</v>
      </c>
      <c r="I140" s="5">
        <v>0</v>
      </c>
      <c r="J140" s="5">
        <v>725.92</v>
      </c>
      <c r="K140" s="5">
        <v>12</v>
      </c>
      <c r="L140" s="5">
        <v>0</v>
      </c>
      <c r="M140" s="5">
        <v>12</v>
      </c>
    </row>
    <row r="141" spans="1:13" x14ac:dyDescent="0.25">
      <c r="A141" s="4">
        <v>42674</v>
      </c>
      <c r="B141" s="5">
        <v>4003.29</v>
      </c>
      <c r="C141" s="5">
        <v>17</v>
      </c>
      <c r="D141" s="5">
        <v>16</v>
      </c>
      <c r="E141" s="5">
        <v>1</v>
      </c>
      <c r="F141" s="5">
        <v>0</v>
      </c>
      <c r="G141" s="5">
        <v>12</v>
      </c>
      <c r="H141" s="5">
        <v>12</v>
      </c>
      <c r="I141" s="5">
        <v>0</v>
      </c>
      <c r="J141" s="5">
        <v>450.81</v>
      </c>
      <c r="K141" s="5">
        <v>10</v>
      </c>
      <c r="L141" s="5">
        <v>0</v>
      </c>
      <c r="M141" s="5">
        <v>10</v>
      </c>
    </row>
    <row r="142" spans="1:13" x14ac:dyDescent="0.25">
      <c r="A142" s="4">
        <v>42704</v>
      </c>
      <c r="B142" s="5">
        <v>1401.01</v>
      </c>
      <c r="C142" s="5">
        <v>15</v>
      </c>
      <c r="D142" s="5">
        <v>12</v>
      </c>
      <c r="E142" s="5">
        <v>3</v>
      </c>
      <c r="F142" s="5">
        <v>0</v>
      </c>
      <c r="G142" s="5">
        <v>15</v>
      </c>
      <c r="H142" s="5">
        <v>15</v>
      </c>
      <c r="I142" s="5">
        <v>0</v>
      </c>
      <c r="J142" s="5">
        <v>1184.83</v>
      </c>
      <c r="K142" s="5">
        <v>19</v>
      </c>
      <c r="L142" s="5">
        <v>0</v>
      </c>
      <c r="M142" s="5">
        <v>19</v>
      </c>
    </row>
    <row r="143" spans="1:13" x14ac:dyDescent="0.25">
      <c r="A143" s="4">
        <v>42735</v>
      </c>
      <c r="B143" s="5">
        <v>2105.88</v>
      </c>
      <c r="C143" s="5">
        <v>17</v>
      </c>
      <c r="D143" s="5">
        <v>15</v>
      </c>
      <c r="E143" s="5">
        <v>2</v>
      </c>
      <c r="F143" s="5">
        <v>0</v>
      </c>
      <c r="G143" s="5">
        <v>22</v>
      </c>
      <c r="H143" s="5">
        <v>22</v>
      </c>
      <c r="I143" s="5">
        <v>0</v>
      </c>
      <c r="J143" s="5">
        <v>1280.31</v>
      </c>
      <c r="K143" s="5">
        <v>23</v>
      </c>
      <c r="L143" s="5">
        <v>0</v>
      </c>
      <c r="M143" s="5">
        <v>23</v>
      </c>
    </row>
    <row r="144" spans="1:13" x14ac:dyDescent="0.25">
      <c r="A144" s="4">
        <v>42766</v>
      </c>
      <c r="B144" s="5">
        <v>793.32</v>
      </c>
      <c r="C144" s="5">
        <v>17</v>
      </c>
      <c r="D144" s="5">
        <v>16</v>
      </c>
      <c r="E144" s="5">
        <v>1</v>
      </c>
      <c r="F144" s="5">
        <v>0</v>
      </c>
      <c r="G144" s="5">
        <v>26</v>
      </c>
      <c r="H144" s="5">
        <v>26</v>
      </c>
      <c r="I144" s="5">
        <v>0</v>
      </c>
      <c r="J144" s="5">
        <v>1434.5</v>
      </c>
      <c r="K144" s="5">
        <v>28</v>
      </c>
      <c r="L144" s="5">
        <v>0</v>
      </c>
      <c r="M144" s="5">
        <v>28</v>
      </c>
    </row>
    <row r="145" spans="1:13" x14ac:dyDescent="0.25">
      <c r="A145" s="4">
        <v>42794</v>
      </c>
      <c r="B145" s="5">
        <v>366.5</v>
      </c>
      <c r="C145" s="5">
        <v>9</v>
      </c>
      <c r="D145" s="5">
        <v>8</v>
      </c>
      <c r="E145" s="5">
        <v>1</v>
      </c>
      <c r="F145" s="5">
        <v>0</v>
      </c>
      <c r="G145" s="5">
        <v>17</v>
      </c>
      <c r="H145" s="5">
        <v>17</v>
      </c>
      <c r="I145" s="5">
        <v>0</v>
      </c>
      <c r="J145" s="5">
        <v>659.59</v>
      </c>
      <c r="K145" s="5">
        <v>16</v>
      </c>
      <c r="L145" s="5">
        <v>0</v>
      </c>
      <c r="M145" s="5">
        <v>16</v>
      </c>
    </row>
    <row r="146" spans="1:13" x14ac:dyDescent="0.25">
      <c r="A146" s="4">
        <v>42825</v>
      </c>
      <c r="B146" s="5">
        <v>453.92</v>
      </c>
      <c r="C146" s="5">
        <v>13</v>
      </c>
      <c r="D146" s="5">
        <v>11</v>
      </c>
      <c r="E146" s="5">
        <v>2</v>
      </c>
      <c r="F146" s="5">
        <v>0</v>
      </c>
      <c r="G146" s="5">
        <v>22</v>
      </c>
      <c r="H146" s="5">
        <v>22</v>
      </c>
      <c r="I146" s="5">
        <v>0</v>
      </c>
      <c r="J146" s="5">
        <v>1938.83</v>
      </c>
      <c r="K146" s="5">
        <v>25</v>
      </c>
      <c r="L146" s="5">
        <v>0</v>
      </c>
      <c r="M146" s="5">
        <v>25</v>
      </c>
    </row>
    <row r="147" spans="1:13" x14ac:dyDescent="0.25">
      <c r="A147" s="4">
        <v>42855</v>
      </c>
      <c r="B147" s="5">
        <v>2545.4299999999998</v>
      </c>
      <c r="C147" s="5">
        <v>11</v>
      </c>
      <c r="D147" s="5">
        <v>11</v>
      </c>
      <c r="E147" s="5">
        <v>0</v>
      </c>
      <c r="F147" s="5">
        <v>0</v>
      </c>
      <c r="G147" s="5">
        <v>17</v>
      </c>
      <c r="H147" s="5">
        <v>17</v>
      </c>
      <c r="I147" s="5">
        <v>0</v>
      </c>
      <c r="J147" s="5">
        <v>1196.8599999999999</v>
      </c>
      <c r="K147" s="5">
        <v>21</v>
      </c>
      <c r="L147" s="5">
        <v>0</v>
      </c>
      <c r="M147" s="5">
        <v>21</v>
      </c>
    </row>
    <row r="148" spans="1:13" x14ac:dyDescent="0.25">
      <c r="A148" s="4">
        <v>42886</v>
      </c>
      <c r="B148" s="5">
        <v>774.26</v>
      </c>
      <c r="C148" s="5">
        <v>8</v>
      </c>
      <c r="D148" s="5">
        <v>8</v>
      </c>
      <c r="E148" s="5">
        <v>0</v>
      </c>
      <c r="F148" s="5">
        <v>0</v>
      </c>
      <c r="G148" s="5">
        <v>20</v>
      </c>
      <c r="H148" s="5">
        <v>20</v>
      </c>
      <c r="I148" s="5">
        <v>0</v>
      </c>
      <c r="J148" s="5">
        <v>930.68</v>
      </c>
      <c r="K148" s="5">
        <v>18</v>
      </c>
      <c r="L148" s="5">
        <v>0</v>
      </c>
      <c r="M148" s="5">
        <v>18</v>
      </c>
    </row>
    <row r="149" spans="1:13" x14ac:dyDescent="0.25">
      <c r="A149" s="4">
        <v>42916</v>
      </c>
      <c r="B149" s="5">
        <v>1803.18</v>
      </c>
      <c r="C149" s="5">
        <v>10</v>
      </c>
      <c r="D149" s="5">
        <v>9</v>
      </c>
      <c r="E149" s="5">
        <v>1</v>
      </c>
      <c r="F149" s="5">
        <v>0</v>
      </c>
      <c r="G149" s="5">
        <v>18</v>
      </c>
      <c r="H149" s="5">
        <v>18</v>
      </c>
      <c r="I149" s="5">
        <v>0</v>
      </c>
      <c r="J149" s="5">
        <v>954.52</v>
      </c>
      <c r="K149" s="5">
        <v>18</v>
      </c>
      <c r="L149" s="5">
        <v>0</v>
      </c>
      <c r="M149" s="5">
        <v>18</v>
      </c>
    </row>
    <row r="150" spans="1:13" x14ac:dyDescent="0.25">
      <c r="A150" s="4">
        <v>42947</v>
      </c>
      <c r="B150" s="5">
        <v>1992.66</v>
      </c>
      <c r="C150" s="5">
        <v>27</v>
      </c>
      <c r="D150" s="5">
        <v>20</v>
      </c>
      <c r="E150" s="5">
        <v>7</v>
      </c>
      <c r="F150" s="5">
        <v>0</v>
      </c>
      <c r="G150" s="5">
        <v>14</v>
      </c>
      <c r="H150" s="5">
        <v>14</v>
      </c>
      <c r="I150" s="5">
        <v>0</v>
      </c>
      <c r="J150" s="5">
        <v>1098.99</v>
      </c>
      <c r="K150" s="5">
        <v>16</v>
      </c>
      <c r="L150" s="5">
        <v>0</v>
      </c>
      <c r="M150" s="5">
        <v>16</v>
      </c>
    </row>
    <row r="151" spans="1:13" x14ac:dyDescent="0.25">
      <c r="A151" s="4">
        <v>42978</v>
      </c>
      <c r="B151" s="5">
        <v>50.15</v>
      </c>
      <c r="C151" s="5">
        <v>2</v>
      </c>
      <c r="D151" s="5">
        <v>1</v>
      </c>
      <c r="E151" s="5">
        <v>1</v>
      </c>
      <c r="F151" s="5">
        <v>0</v>
      </c>
      <c r="G151" s="5">
        <v>18</v>
      </c>
      <c r="H151" s="5">
        <v>18</v>
      </c>
      <c r="I151" s="5">
        <v>0</v>
      </c>
      <c r="J151" s="5">
        <v>1039.4100000000001</v>
      </c>
      <c r="K151" s="5">
        <v>19</v>
      </c>
      <c r="L151" s="5">
        <v>0</v>
      </c>
      <c r="M151" s="5">
        <v>19</v>
      </c>
    </row>
    <row r="152" spans="1:13" x14ac:dyDescent="0.25">
      <c r="A152" s="4">
        <v>43008</v>
      </c>
      <c r="B152" s="5">
        <v>1971.81</v>
      </c>
      <c r="C152" s="5">
        <v>9</v>
      </c>
      <c r="D152" s="5">
        <v>5</v>
      </c>
      <c r="E152" s="5">
        <v>4</v>
      </c>
      <c r="F152" s="5">
        <v>0</v>
      </c>
      <c r="G152" s="5">
        <v>21</v>
      </c>
      <c r="H152" s="5">
        <v>21</v>
      </c>
      <c r="I152" s="5">
        <v>0</v>
      </c>
      <c r="J152" s="5">
        <v>1178.1400000000001</v>
      </c>
      <c r="K152" s="5">
        <v>16</v>
      </c>
      <c r="L152" s="5">
        <v>0</v>
      </c>
      <c r="M152" s="5">
        <v>16</v>
      </c>
    </row>
    <row r="153" spans="1:13" x14ac:dyDescent="0.25">
      <c r="A153" s="4">
        <v>43039</v>
      </c>
      <c r="B153" s="5">
        <v>200.21</v>
      </c>
      <c r="C153" s="5">
        <v>15</v>
      </c>
      <c r="D153" s="5">
        <v>11</v>
      </c>
      <c r="E153" s="5">
        <v>4</v>
      </c>
      <c r="F153" s="5">
        <v>0</v>
      </c>
      <c r="G153" s="5">
        <v>13</v>
      </c>
      <c r="H153" s="5">
        <v>13</v>
      </c>
      <c r="I153" s="5">
        <v>0</v>
      </c>
      <c r="J153" s="5">
        <v>865.37</v>
      </c>
      <c r="K153" s="5">
        <v>14</v>
      </c>
      <c r="L153" s="5">
        <v>0</v>
      </c>
      <c r="M153" s="5">
        <v>14</v>
      </c>
    </row>
    <row r="154" spans="1:13" x14ac:dyDescent="0.25">
      <c r="A154" s="4">
        <v>43069</v>
      </c>
      <c r="B154" s="5">
        <v>3272.08</v>
      </c>
      <c r="C154" s="5">
        <v>17</v>
      </c>
      <c r="D154" s="5">
        <v>11</v>
      </c>
      <c r="E154" s="5">
        <v>6</v>
      </c>
      <c r="F154" s="5">
        <v>0</v>
      </c>
      <c r="G154" s="5">
        <v>20</v>
      </c>
      <c r="H154" s="5">
        <v>20</v>
      </c>
      <c r="I154" s="5">
        <v>0</v>
      </c>
      <c r="J154" s="5">
        <v>911.63</v>
      </c>
      <c r="K154" s="5">
        <v>16</v>
      </c>
      <c r="L154" s="5">
        <v>0</v>
      </c>
      <c r="M154" s="5">
        <v>16</v>
      </c>
    </row>
    <row r="155" spans="1:13" x14ac:dyDescent="0.25">
      <c r="A155" s="4">
        <v>43100</v>
      </c>
      <c r="B155" s="5">
        <v>1446.93</v>
      </c>
      <c r="C155" s="5">
        <v>22</v>
      </c>
      <c r="D155" s="5">
        <v>18</v>
      </c>
      <c r="E155" s="5">
        <v>4</v>
      </c>
      <c r="F155" s="5">
        <v>0</v>
      </c>
      <c r="G155" s="5">
        <v>8</v>
      </c>
      <c r="H155" s="5">
        <v>8</v>
      </c>
      <c r="I155" s="5">
        <v>0</v>
      </c>
      <c r="J155" s="5">
        <v>1499.63</v>
      </c>
      <c r="K155" s="5">
        <v>15</v>
      </c>
      <c r="L155" s="5">
        <v>0</v>
      </c>
      <c r="M155" s="5">
        <v>15</v>
      </c>
    </row>
    <row r="156" spans="1:13" x14ac:dyDescent="0.25">
      <c r="A156" s="4">
        <v>43131</v>
      </c>
      <c r="B156" s="5">
        <v>1910.43</v>
      </c>
      <c r="C156" s="5">
        <v>28</v>
      </c>
      <c r="D156" s="5">
        <v>21</v>
      </c>
      <c r="E156" s="5">
        <v>7</v>
      </c>
      <c r="F156" s="5">
        <v>0</v>
      </c>
      <c r="G156" s="5">
        <v>7</v>
      </c>
      <c r="H156" s="5">
        <v>7</v>
      </c>
      <c r="I156" s="5">
        <v>0</v>
      </c>
      <c r="J156" s="5">
        <v>911.51</v>
      </c>
      <c r="K156" s="5">
        <v>8</v>
      </c>
      <c r="L156" s="5">
        <v>0</v>
      </c>
      <c r="M156" s="5">
        <v>8</v>
      </c>
    </row>
    <row r="157" spans="1:13" x14ac:dyDescent="0.25">
      <c r="A157" s="4">
        <v>43159</v>
      </c>
      <c r="B157" s="5">
        <v>698.23</v>
      </c>
      <c r="C157" s="5">
        <v>17</v>
      </c>
      <c r="D157" s="5">
        <v>16</v>
      </c>
      <c r="E157" s="5">
        <v>1</v>
      </c>
      <c r="F157" s="5">
        <v>0</v>
      </c>
      <c r="G157" s="5">
        <v>7</v>
      </c>
      <c r="H157" s="5">
        <v>7</v>
      </c>
      <c r="I157" s="5">
        <v>0</v>
      </c>
      <c r="J157" s="5">
        <v>1128.28</v>
      </c>
      <c r="K157" s="5">
        <v>5</v>
      </c>
      <c r="L157" s="5">
        <v>0</v>
      </c>
      <c r="M157" s="5">
        <v>5</v>
      </c>
    </row>
    <row r="158" spans="1:13" x14ac:dyDescent="0.25">
      <c r="A158" s="4">
        <v>43190</v>
      </c>
      <c r="B158" s="5">
        <v>455.14</v>
      </c>
      <c r="C158" s="5">
        <v>17</v>
      </c>
      <c r="D158" s="5">
        <v>17</v>
      </c>
      <c r="E158" s="5">
        <v>0</v>
      </c>
      <c r="F158" s="5">
        <v>0</v>
      </c>
      <c r="G158" s="5">
        <v>4</v>
      </c>
      <c r="H158" s="5">
        <v>4</v>
      </c>
      <c r="I158" s="5">
        <v>0</v>
      </c>
      <c r="J158" s="5">
        <v>989.92</v>
      </c>
      <c r="K158" s="5">
        <v>6</v>
      </c>
      <c r="L158" s="5">
        <v>0</v>
      </c>
      <c r="M158" s="5">
        <v>6</v>
      </c>
    </row>
    <row r="159" spans="1:13" x14ac:dyDescent="0.25">
      <c r="A159" s="4">
        <v>43220</v>
      </c>
      <c r="B159" s="5">
        <v>68.64</v>
      </c>
      <c r="C159" s="5">
        <v>8</v>
      </c>
      <c r="D159" s="5">
        <v>6</v>
      </c>
      <c r="E159" s="5">
        <v>2</v>
      </c>
      <c r="F159" s="5">
        <v>0</v>
      </c>
      <c r="G159" s="5">
        <v>7</v>
      </c>
      <c r="H159" s="5">
        <v>7</v>
      </c>
      <c r="I159" s="5">
        <v>0</v>
      </c>
      <c r="J159" s="5">
        <v>81.7</v>
      </c>
      <c r="K159" s="5">
        <v>2</v>
      </c>
      <c r="L159" s="5">
        <v>0</v>
      </c>
      <c r="M159" s="5">
        <v>2</v>
      </c>
    </row>
    <row r="160" spans="1:13" x14ac:dyDescent="0.25">
      <c r="A160" s="4">
        <v>43251</v>
      </c>
      <c r="B160" s="5">
        <v>1380.49</v>
      </c>
      <c r="C160" s="5">
        <v>15</v>
      </c>
      <c r="D160" s="5">
        <v>11</v>
      </c>
      <c r="E160" s="5">
        <v>4</v>
      </c>
      <c r="F160" s="5">
        <v>0</v>
      </c>
      <c r="G160" s="5">
        <v>4</v>
      </c>
      <c r="H160" s="5">
        <v>4</v>
      </c>
      <c r="I160" s="5">
        <v>0</v>
      </c>
      <c r="J160" s="5">
        <v>357.49</v>
      </c>
      <c r="K160" s="5">
        <v>4</v>
      </c>
      <c r="L160" s="5">
        <v>0</v>
      </c>
      <c r="M160" s="5">
        <v>4</v>
      </c>
    </row>
    <row r="161" spans="1:13" x14ac:dyDescent="0.25">
      <c r="A161" s="4">
        <v>43281</v>
      </c>
      <c r="B161" s="5">
        <v>1977.95</v>
      </c>
      <c r="C161" s="5">
        <v>13</v>
      </c>
      <c r="D161" s="5">
        <v>11</v>
      </c>
      <c r="E161" s="5">
        <v>2</v>
      </c>
      <c r="F161" s="5">
        <v>0</v>
      </c>
      <c r="G161" s="5">
        <v>7</v>
      </c>
      <c r="H161" s="5">
        <v>7</v>
      </c>
      <c r="I161" s="5">
        <v>0</v>
      </c>
      <c r="J161" s="5">
        <v>1009.36</v>
      </c>
      <c r="K161" s="5">
        <v>2</v>
      </c>
      <c r="L161" s="5">
        <v>0</v>
      </c>
      <c r="M161" s="5">
        <v>2</v>
      </c>
    </row>
    <row r="162" spans="1:13" x14ac:dyDescent="0.25">
      <c r="A162" s="4">
        <v>43312</v>
      </c>
      <c r="B162" s="5">
        <v>6762.2</v>
      </c>
      <c r="C162" s="5">
        <v>34</v>
      </c>
      <c r="D162" s="5">
        <v>32</v>
      </c>
      <c r="E162" s="5">
        <v>2</v>
      </c>
      <c r="F162" s="5">
        <v>0</v>
      </c>
      <c r="G162" s="5">
        <v>6</v>
      </c>
      <c r="H162" s="5">
        <v>6</v>
      </c>
      <c r="I162" s="5">
        <v>0</v>
      </c>
      <c r="J162" s="5">
        <v>49.93</v>
      </c>
      <c r="K162" s="5">
        <v>1</v>
      </c>
      <c r="L162" s="5">
        <v>0</v>
      </c>
      <c r="M162" s="5">
        <v>1</v>
      </c>
    </row>
    <row r="163" spans="1:13" x14ac:dyDescent="0.25">
      <c r="A163" s="4">
        <v>43343</v>
      </c>
      <c r="B163" s="5">
        <v>9247.83</v>
      </c>
      <c r="C163" s="5">
        <v>8</v>
      </c>
      <c r="D163" s="5">
        <v>7</v>
      </c>
      <c r="E163" s="5">
        <v>1</v>
      </c>
      <c r="F163" s="5">
        <v>0</v>
      </c>
      <c r="G163" s="5">
        <v>4</v>
      </c>
      <c r="H163" s="5">
        <v>4</v>
      </c>
      <c r="I163" s="5">
        <v>0</v>
      </c>
      <c r="J163" s="5">
        <v>262.26</v>
      </c>
      <c r="K163" s="5">
        <v>2</v>
      </c>
      <c r="L163" s="5">
        <v>0</v>
      </c>
      <c r="M163" s="5">
        <v>2</v>
      </c>
    </row>
    <row r="164" spans="1:13" x14ac:dyDescent="0.25">
      <c r="A164" s="4">
        <v>43373</v>
      </c>
      <c r="B164" s="5">
        <v>6521.18</v>
      </c>
      <c r="C164" s="5">
        <v>15</v>
      </c>
      <c r="D164" s="5">
        <v>13</v>
      </c>
      <c r="E164" s="5">
        <v>2</v>
      </c>
      <c r="F164" s="5">
        <v>0</v>
      </c>
      <c r="G164" s="5">
        <v>5</v>
      </c>
      <c r="H164" s="5">
        <v>5</v>
      </c>
      <c r="I164" s="5">
        <v>0</v>
      </c>
      <c r="J164" s="5">
        <v>1165.76</v>
      </c>
      <c r="K164" s="5">
        <v>6</v>
      </c>
      <c r="L164" s="5">
        <v>0</v>
      </c>
      <c r="M164" s="5">
        <v>6</v>
      </c>
    </row>
    <row r="165" spans="1:13" x14ac:dyDescent="0.25">
      <c r="A165" s="4">
        <v>43404</v>
      </c>
      <c r="B165" s="5">
        <v>1705.05</v>
      </c>
      <c r="C165" s="5">
        <v>18</v>
      </c>
      <c r="D165" s="5">
        <v>15</v>
      </c>
      <c r="E165" s="5">
        <v>3</v>
      </c>
      <c r="F165" s="5">
        <v>0</v>
      </c>
      <c r="G165" s="5">
        <v>1</v>
      </c>
      <c r="H165" s="5">
        <v>1</v>
      </c>
      <c r="I165" s="5">
        <v>0</v>
      </c>
      <c r="J165" s="5">
        <v>1283.27</v>
      </c>
      <c r="K165" s="5">
        <v>4</v>
      </c>
      <c r="L165" s="5">
        <v>0</v>
      </c>
      <c r="M165" s="5">
        <v>4</v>
      </c>
    </row>
    <row r="166" spans="1:13" x14ac:dyDescent="0.25">
      <c r="A166" s="4">
        <v>43434</v>
      </c>
      <c r="B166" s="5">
        <v>687.32</v>
      </c>
      <c r="C166" s="5">
        <v>10</v>
      </c>
      <c r="D166" s="5">
        <v>8</v>
      </c>
      <c r="E166" s="5">
        <v>2</v>
      </c>
      <c r="F166" s="5">
        <v>0</v>
      </c>
      <c r="G166" s="5">
        <v>3</v>
      </c>
      <c r="H166" s="5">
        <v>3</v>
      </c>
      <c r="I166" s="5">
        <v>0</v>
      </c>
      <c r="J166" s="5">
        <v>339.34</v>
      </c>
      <c r="K166" s="5">
        <v>5</v>
      </c>
      <c r="L166" s="5">
        <v>0</v>
      </c>
      <c r="M166" s="5">
        <v>5</v>
      </c>
    </row>
    <row r="167" spans="1:13" x14ac:dyDescent="0.25">
      <c r="A167" s="4">
        <v>43465</v>
      </c>
      <c r="B167" s="5">
        <v>3335.16</v>
      </c>
      <c r="C167" s="5">
        <v>22</v>
      </c>
      <c r="D167" s="5">
        <v>21</v>
      </c>
      <c r="E167" s="5">
        <v>1</v>
      </c>
      <c r="F167" s="5">
        <v>0</v>
      </c>
      <c r="G167" s="5">
        <v>2</v>
      </c>
      <c r="H167" s="5">
        <v>2</v>
      </c>
      <c r="I167" s="5">
        <v>0</v>
      </c>
      <c r="J167" s="5">
        <v>187.26</v>
      </c>
      <c r="K167" s="5">
        <v>3</v>
      </c>
      <c r="L167" s="5">
        <v>0</v>
      </c>
      <c r="M167" s="5">
        <v>3</v>
      </c>
    </row>
    <row r="168" spans="1:13" x14ac:dyDescent="0.25">
      <c r="A168" s="4">
        <v>43496</v>
      </c>
      <c r="B168" s="5">
        <v>525.67999999999995</v>
      </c>
      <c r="C168" s="5">
        <v>11</v>
      </c>
      <c r="D168" s="5">
        <v>10</v>
      </c>
      <c r="E168" s="5">
        <v>1</v>
      </c>
      <c r="F168" s="5">
        <v>0</v>
      </c>
      <c r="G168" s="5">
        <v>8</v>
      </c>
      <c r="H168" s="5">
        <v>8</v>
      </c>
      <c r="I168" s="5">
        <v>0</v>
      </c>
      <c r="J168" s="5">
        <v>803.95</v>
      </c>
      <c r="K168" s="5">
        <v>6</v>
      </c>
      <c r="L168" s="5">
        <v>0</v>
      </c>
      <c r="M168" s="5">
        <v>6</v>
      </c>
    </row>
    <row r="169" spans="1:13" x14ac:dyDescent="0.25">
      <c r="A169" s="4">
        <v>43524</v>
      </c>
      <c r="B169" s="5">
        <v>869.44</v>
      </c>
      <c r="C169" s="5">
        <v>9</v>
      </c>
      <c r="D169" s="5">
        <v>8</v>
      </c>
      <c r="E169" s="5">
        <v>1</v>
      </c>
      <c r="F169" s="5">
        <v>0</v>
      </c>
      <c r="G169" s="5">
        <v>2</v>
      </c>
      <c r="H169" s="5">
        <v>2</v>
      </c>
      <c r="I169" s="5">
        <v>0</v>
      </c>
      <c r="J169" s="5">
        <v>431.55</v>
      </c>
      <c r="K169" s="5">
        <v>4</v>
      </c>
      <c r="L169" s="5">
        <v>0</v>
      </c>
      <c r="M169" s="5">
        <v>4</v>
      </c>
    </row>
    <row r="170" spans="1:13" x14ac:dyDescent="0.25">
      <c r="A170" s="4">
        <v>43555</v>
      </c>
      <c r="B170" s="5">
        <v>1292.78</v>
      </c>
      <c r="C170" s="5">
        <v>16</v>
      </c>
      <c r="D170" s="5">
        <v>12</v>
      </c>
      <c r="E170" s="5">
        <v>4</v>
      </c>
      <c r="F170" s="5">
        <v>0</v>
      </c>
      <c r="G170" s="5">
        <v>2</v>
      </c>
      <c r="H170" s="5">
        <v>2</v>
      </c>
      <c r="I170" s="5">
        <v>0</v>
      </c>
      <c r="J170" s="5">
        <v>1019.87</v>
      </c>
      <c r="K170" s="5">
        <v>9</v>
      </c>
      <c r="L170" s="5">
        <v>0</v>
      </c>
      <c r="M170" s="5">
        <v>9</v>
      </c>
    </row>
    <row r="171" spans="1:13" x14ac:dyDescent="0.25">
      <c r="A171" s="4">
        <v>43585</v>
      </c>
      <c r="B171" s="5">
        <v>1481.01</v>
      </c>
      <c r="C171" s="5">
        <v>7</v>
      </c>
      <c r="D171" s="5">
        <v>6</v>
      </c>
      <c r="E171" s="5">
        <v>1</v>
      </c>
      <c r="F171" s="5">
        <v>0</v>
      </c>
      <c r="G171" s="5">
        <v>4</v>
      </c>
      <c r="H171" s="5">
        <v>4</v>
      </c>
      <c r="I171" s="5">
        <v>0</v>
      </c>
      <c r="J171" s="5">
        <v>718.57</v>
      </c>
      <c r="K171" s="5">
        <v>6</v>
      </c>
      <c r="L171" s="5">
        <v>0</v>
      </c>
      <c r="M171" s="5">
        <v>6</v>
      </c>
    </row>
    <row r="172" spans="1:13" x14ac:dyDescent="0.25">
      <c r="A172" s="4">
        <v>43616</v>
      </c>
      <c r="B172" s="5">
        <v>1468.8</v>
      </c>
      <c r="C172" s="5">
        <v>13</v>
      </c>
      <c r="D172" s="5">
        <v>10</v>
      </c>
      <c r="E172" s="5">
        <v>3</v>
      </c>
      <c r="F172" s="5">
        <v>0</v>
      </c>
      <c r="G172" s="5">
        <v>5</v>
      </c>
      <c r="H172" s="5">
        <v>5</v>
      </c>
      <c r="I172" s="5">
        <v>0</v>
      </c>
      <c r="J172" s="5">
        <v>731.55</v>
      </c>
      <c r="K172" s="5">
        <v>8</v>
      </c>
      <c r="L172" s="5">
        <v>0</v>
      </c>
      <c r="M172" s="5">
        <v>8</v>
      </c>
    </row>
    <row r="173" spans="1:13" x14ac:dyDescent="0.25">
      <c r="A173" s="4">
        <v>43646</v>
      </c>
      <c r="B173" s="5">
        <v>3508.2</v>
      </c>
      <c r="C173" s="5">
        <v>18</v>
      </c>
      <c r="D173" s="5">
        <v>17</v>
      </c>
      <c r="E173" s="5">
        <v>1</v>
      </c>
      <c r="F173" s="5">
        <v>0</v>
      </c>
      <c r="G173" s="5">
        <v>6</v>
      </c>
      <c r="H173" s="5">
        <v>6</v>
      </c>
      <c r="I173" s="5">
        <v>0</v>
      </c>
      <c r="J173" s="5">
        <v>347.74</v>
      </c>
      <c r="K173" s="5">
        <v>4</v>
      </c>
      <c r="L173" s="5">
        <v>0</v>
      </c>
      <c r="M173" s="5">
        <v>4</v>
      </c>
    </row>
    <row r="174" spans="1:13" x14ac:dyDescent="0.25">
      <c r="A174" s="4">
        <v>43677</v>
      </c>
      <c r="B174" s="5">
        <v>1650.1</v>
      </c>
      <c r="C174" s="5">
        <v>15</v>
      </c>
      <c r="D174" s="5">
        <v>13</v>
      </c>
      <c r="E174" s="5">
        <v>2</v>
      </c>
      <c r="F174" s="5">
        <v>6092.02</v>
      </c>
      <c r="G174" s="5">
        <v>32</v>
      </c>
      <c r="H174" s="5">
        <v>32</v>
      </c>
      <c r="I174" s="5">
        <v>0</v>
      </c>
      <c r="J174" s="5">
        <v>385.42</v>
      </c>
      <c r="K174" s="5">
        <v>5</v>
      </c>
      <c r="L174" s="5">
        <v>0</v>
      </c>
      <c r="M174" s="5">
        <v>5</v>
      </c>
    </row>
    <row r="175" spans="1:13" x14ac:dyDescent="0.25">
      <c r="A175" s="4">
        <v>43708</v>
      </c>
      <c r="B175" s="5">
        <v>16.57</v>
      </c>
      <c r="C175" s="5">
        <v>1</v>
      </c>
      <c r="D175" s="5">
        <v>1</v>
      </c>
      <c r="E175" s="5">
        <v>0</v>
      </c>
      <c r="F175" s="5">
        <v>972.33</v>
      </c>
      <c r="G175" s="5">
        <v>9</v>
      </c>
      <c r="H175" s="5">
        <v>9</v>
      </c>
      <c r="I175" s="5">
        <v>0</v>
      </c>
      <c r="J175" s="5">
        <v>2550.11</v>
      </c>
      <c r="K175" s="5">
        <v>6</v>
      </c>
      <c r="L175" s="5">
        <v>0</v>
      </c>
      <c r="M175" s="5">
        <v>6</v>
      </c>
    </row>
    <row r="176" spans="1:13" x14ac:dyDescent="0.25">
      <c r="A176" s="4">
        <v>43738</v>
      </c>
      <c r="B176" s="5">
        <v>6241.68</v>
      </c>
      <c r="C176" s="5">
        <v>6</v>
      </c>
      <c r="D176" s="5">
        <v>2</v>
      </c>
      <c r="E176" s="5">
        <v>4</v>
      </c>
      <c r="F176" s="5">
        <v>914.67</v>
      </c>
      <c r="G176" s="5">
        <v>6</v>
      </c>
      <c r="H176" s="5">
        <v>6</v>
      </c>
      <c r="I176" s="5">
        <v>0</v>
      </c>
      <c r="J176" s="5">
        <v>467.86</v>
      </c>
      <c r="K176" s="5">
        <v>5</v>
      </c>
      <c r="L176" s="5">
        <v>0</v>
      </c>
      <c r="M176" s="5">
        <v>5</v>
      </c>
    </row>
    <row r="177" spans="1:13" x14ac:dyDescent="0.25">
      <c r="A177" s="4">
        <v>43769</v>
      </c>
      <c r="B177" s="5">
        <v>1974.76</v>
      </c>
      <c r="C177" s="5">
        <v>21</v>
      </c>
      <c r="D177" s="5">
        <v>18</v>
      </c>
      <c r="E177" s="5">
        <v>3</v>
      </c>
      <c r="F177" s="5">
        <v>2756.34</v>
      </c>
      <c r="G177" s="5">
        <v>11</v>
      </c>
      <c r="H177" s="5">
        <v>11</v>
      </c>
      <c r="I177" s="5">
        <v>0</v>
      </c>
      <c r="J177" s="5">
        <v>414.05</v>
      </c>
      <c r="K177" s="5">
        <v>5</v>
      </c>
      <c r="L177" s="5">
        <v>0</v>
      </c>
      <c r="M177" s="5">
        <v>5</v>
      </c>
    </row>
    <row r="178" spans="1:13" x14ac:dyDescent="0.25">
      <c r="A178" s="4">
        <v>43799</v>
      </c>
      <c r="B178" s="5">
        <v>16351.69</v>
      </c>
      <c r="C178" s="5">
        <v>26</v>
      </c>
      <c r="D178" s="5">
        <v>22</v>
      </c>
      <c r="E178" s="5">
        <v>4</v>
      </c>
      <c r="F178" s="5">
        <v>4845.99</v>
      </c>
      <c r="G178" s="5">
        <v>19</v>
      </c>
      <c r="H178" s="5">
        <v>19</v>
      </c>
      <c r="I178" s="5">
        <v>0</v>
      </c>
      <c r="J178" s="5">
        <v>875.73</v>
      </c>
      <c r="K178" s="5">
        <v>12</v>
      </c>
      <c r="L178" s="5">
        <v>0</v>
      </c>
      <c r="M178" s="5">
        <v>12</v>
      </c>
    </row>
    <row r="179" spans="1:13" x14ac:dyDescent="0.25">
      <c r="A179" s="4">
        <v>43830</v>
      </c>
      <c r="B179" s="5">
        <v>3366.56</v>
      </c>
      <c r="C179" s="5">
        <v>18</v>
      </c>
      <c r="D179" s="5">
        <v>17</v>
      </c>
      <c r="E179" s="5">
        <v>1</v>
      </c>
      <c r="F179" s="5">
        <v>6071.81</v>
      </c>
      <c r="G179" s="5">
        <v>19</v>
      </c>
      <c r="H179" s="5">
        <v>19</v>
      </c>
      <c r="I179" s="5">
        <v>0</v>
      </c>
      <c r="J179" s="5">
        <v>582.4</v>
      </c>
      <c r="K179" s="5">
        <v>8</v>
      </c>
      <c r="L179" s="5">
        <v>0</v>
      </c>
      <c r="M179" s="5">
        <v>8</v>
      </c>
    </row>
    <row r="180" spans="1:13" x14ac:dyDescent="0.25">
      <c r="A180" s="4">
        <v>43861</v>
      </c>
      <c r="B180" s="5">
        <v>1144.58</v>
      </c>
      <c r="C180" s="5">
        <v>22</v>
      </c>
      <c r="D180" s="5">
        <v>19</v>
      </c>
      <c r="E180" s="5">
        <v>3</v>
      </c>
      <c r="F180" s="5">
        <v>6282.98</v>
      </c>
      <c r="G180" s="5">
        <v>12</v>
      </c>
      <c r="H180" s="5">
        <v>12</v>
      </c>
      <c r="I180" s="5">
        <v>0</v>
      </c>
      <c r="J180" s="5">
        <v>337.95</v>
      </c>
      <c r="K180" s="5">
        <v>5</v>
      </c>
      <c r="L180" s="5">
        <v>0</v>
      </c>
      <c r="M180" s="5">
        <v>5</v>
      </c>
    </row>
    <row r="181" spans="1:13" x14ac:dyDescent="0.25">
      <c r="A181" s="4">
        <v>43890</v>
      </c>
      <c r="B181" s="5">
        <v>32.07</v>
      </c>
      <c r="C181" s="5">
        <v>2</v>
      </c>
      <c r="D181" s="5">
        <v>1</v>
      </c>
      <c r="E181" s="5">
        <v>1</v>
      </c>
      <c r="F181" s="5">
        <v>3452.52</v>
      </c>
      <c r="G181" s="5">
        <v>17</v>
      </c>
      <c r="H181" s="5">
        <v>17</v>
      </c>
      <c r="I181" s="5">
        <v>0</v>
      </c>
      <c r="J181" s="5">
        <v>328.44</v>
      </c>
      <c r="K181" s="5">
        <v>5</v>
      </c>
      <c r="L181" s="5">
        <v>0</v>
      </c>
      <c r="M181" s="5">
        <v>5</v>
      </c>
    </row>
    <row r="182" spans="1:13" x14ac:dyDescent="0.25">
      <c r="A182" s="4">
        <v>43921</v>
      </c>
      <c r="B182" s="5">
        <v>670.34</v>
      </c>
      <c r="C182" s="5">
        <v>13</v>
      </c>
      <c r="D182" s="5">
        <v>11</v>
      </c>
      <c r="E182" s="5">
        <v>2</v>
      </c>
      <c r="F182" s="5">
        <v>708.56</v>
      </c>
      <c r="G182" s="5">
        <v>6</v>
      </c>
      <c r="H182" s="5">
        <v>6</v>
      </c>
      <c r="I182" s="5">
        <v>0</v>
      </c>
      <c r="J182" s="5">
        <v>697.89</v>
      </c>
      <c r="K182" s="5">
        <v>7</v>
      </c>
      <c r="L182" s="5">
        <v>0</v>
      </c>
      <c r="M182" s="5">
        <v>7</v>
      </c>
    </row>
    <row r="183" spans="1:13" x14ac:dyDescent="0.25">
      <c r="A183" s="4">
        <v>43951</v>
      </c>
      <c r="B183" s="5">
        <v>483.8</v>
      </c>
      <c r="C183" s="5">
        <v>7</v>
      </c>
      <c r="D183" s="5">
        <v>5</v>
      </c>
      <c r="E183" s="5">
        <v>2</v>
      </c>
      <c r="F183" s="5">
        <v>1800.76</v>
      </c>
      <c r="G183" s="5">
        <v>13</v>
      </c>
      <c r="H183" s="5">
        <v>13</v>
      </c>
      <c r="I183" s="5">
        <v>0</v>
      </c>
      <c r="J183" s="5">
        <v>910.71</v>
      </c>
      <c r="K183" s="5">
        <v>11</v>
      </c>
      <c r="L183" s="5">
        <v>0</v>
      </c>
      <c r="M183" s="5">
        <v>11</v>
      </c>
    </row>
    <row r="184" spans="1:13" x14ac:dyDescent="0.25">
      <c r="A184" s="4">
        <v>43982</v>
      </c>
      <c r="B184" s="5">
        <v>947.88</v>
      </c>
      <c r="C184" s="5">
        <v>7</v>
      </c>
      <c r="D184" s="5">
        <v>4</v>
      </c>
      <c r="E184" s="5">
        <v>3</v>
      </c>
      <c r="F184" s="5">
        <v>1332.35</v>
      </c>
      <c r="G184" s="5">
        <v>9</v>
      </c>
      <c r="H184" s="5">
        <v>9</v>
      </c>
      <c r="I184" s="5">
        <v>0</v>
      </c>
      <c r="J184" s="5">
        <v>913.7</v>
      </c>
      <c r="K184" s="5">
        <v>9</v>
      </c>
      <c r="L184" s="5">
        <v>0</v>
      </c>
      <c r="M184" s="5">
        <v>9</v>
      </c>
    </row>
    <row r="185" spans="1:13" x14ac:dyDescent="0.25">
      <c r="A185" s="4">
        <v>44012</v>
      </c>
      <c r="B185" s="5">
        <v>8612.7099999999991</v>
      </c>
      <c r="C185" s="5">
        <v>8</v>
      </c>
      <c r="D185" s="5">
        <v>8</v>
      </c>
      <c r="E185" s="5">
        <v>0</v>
      </c>
      <c r="F185" s="5">
        <v>2970.56</v>
      </c>
      <c r="G185" s="5">
        <v>17</v>
      </c>
      <c r="H185" s="5">
        <v>17</v>
      </c>
      <c r="I185" s="5">
        <v>0</v>
      </c>
      <c r="J185" s="5">
        <v>717.04</v>
      </c>
      <c r="K185" s="5">
        <v>8</v>
      </c>
      <c r="L185" s="5">
        <v>0</v>
      </c>
      <c r="M185" s="5">
        <v>8</v>
      </c>
    </row>
    <row r="186" spans="1:13" x14ac:dyDescent="0.25">
      <c r="A186" s="4">
        <v>44043</v>
      </c>
      <c r="B186" s="5">
        <v>5635.75</v>
      </c>
      <c r="C186" s="5">
        <v>24</v>
      </c>
      <c r="D186" s="5">
        <v>22</v>
      </c>
      <c r="E186" s="5">
        <v>2</v>
      </c>
      <c r="F186" s="5">
        <v>12252.04</v>
      </c>
      <c r="G186" s="5">
        <v>34</v>
      </c>
      <c r="H186" s="5">
        <v>34</v>
      </c>
      <c r="I186" s="5">
        <v>0</v>
      </c>
      <c r="J186" s="5">
        <v>1141.24</v>
      </c>
      <c r="K186" s="5">
        <v>16</v>
      </c>
      <c r="L186" s="5">
        <v>0</v>
      </c>
      <c r="M186" s="5">
        <v>16</v>
      </c>
    </row>
    <row r="187" spans="1:13" x14ac:dyDescent="0.25">
      <c r="A187" s="4">
        <v>44074</v>
      </c>
      <c r="B187" s="5">
        <v>1650.64</v>
      </c>
      <c r="C187" s="5">
        <v>3</v>
      </c>
      <c r="D187" s="5">
        <v>3</v>
      </c>
      <c r="E187" s="5">
        <v>0</v>
      </c>
      <c r="F187" s="5">
        <v>6816.3</v>
      </c>
      <c r="G187" s="5">
        <v>36</v>
      </c>
      <c r="H187" s="5">
        <v>36</v>
      </c>
      <c r="I187" s="5">
        <v>0</v>
      </c>
      <c r="J187" s="5">
        <v>3405.95</v>
      </c>
      <c r="K187" s="5">
        <v>23</v>
      </c>
      <c r="L187" s="5">
        <v>0</v>
      </c>
      <c r="M187" s="5">
        <v>23</v>
      </c>
    </row>
    <row r="188" spans="1:13" x14ac:dyDescent="0.25">
      <c r="A188" s="4">
        <v>44104</v>
      </c>
      <c r="B188" s="5">
        <v>8590.33</v>
      </c>
      <c r="C188" s="5">
        <v>13</v>
      </c>
      <c r="D188" s="5">
        <v>12</v>
      </c>
      <c r="E188" s="5">
        <v>1</v>
      </c>
      <c r="F188" s="5">
        <v>4555.1499999999996</v>
      </c>
      <c r="G188" s="5">
        <v>36</v>
      </c>
      <c r="H188" s="5">
        <v>36</v>
      </c>
      <c r="I188" s="5">
        <v>0</v>
      </c>
      <c r="J188" s="5">
        <v>3255.79</v>
      </c>
      <c r="K188" s="5">
        <v>31</v>
      </c>
      <c r="L188" s="5">
        <v>0</v>
      </c>
      <c r="M188" s="5">
        <v>31</v>
      </c>
    </row>
    <row r="189" spans="1:13" x14ac:dyDescent="0.25">
      <c r="A189" s="4">
        <v>44135</v>
      </c>
      <c r="B189" s="5">
        <v>3987.17</v>
      </c>
      <c r="C189" s="5">
        <v>15</v>
      </c>
      <c r="D189" s="5">
        <v>14</v>
      </c>
      <c r="E189" s="5">
        <v>1</v>
      </c>
      <c r="F189" s="5">
        <v>2703.12</v>
      </c>
      <c r="G189" s="5">
        <v>14</v>
      </c>
      <c r="H189" s="5">
        <v>14</v>
      </c>
      <c r="I189" s="5">
        <v>0</v>
      </c>
      <c r="J189" s="5">
        <v>3193.29</v>
      </c>
      <c r="K189" s="5">
        <v>12</v>
      </c>
      <c r="L189" s="5">
        <v>0</v>
      </c>
      <c r="M189" s="5">
        <v>12</v>
      </c>
    </row>
    <row r="190" spans="1:13" x14ac:dyDescent="0.25">
      <c r="A190" s="4">
        <v>44165</v>
      </c>
      <c r="B190" s="5">
        <v>7451.26</v>
      </c>
      <c r="C190" s="5">
        <v>11</v>
      </c>
      <c r="D190" s="5">
        <v>11</v>
      </c>
      <c r="E190" s="5">
        <v>0</v>
      </c>
      <c r="F190" s="5">
        <v>0</v>
      </c>
      <c r="G190" s="5">
        <v>10</v>
      </c>
      <c r="H190" s="5">
        <v>10</v>
      </c>
      <c r="I190" s="5">
        <v>0</v>
      </c>
      <c r="J190" s="5">
        <v>1169.19</v>
      </c>
      <c r="K190" s="5">
        <v>11</v>
      </c>
      <c r="L190" s="5">
        <v>0</v>
      </c>
      <c r="M190" s="5">
        <v>11</v>
      </c>
    </row>
    <row r="191" spans="1:13" x14ac:dyDescent="0.25">
      <c r="A191" s="4">
        <v>44196</v>
      </c>
      <c r="B191" s="5">
        <v>10877.97</v>
      </c>
      <c r="C191" s="5">
        <v>19</v>
      </c>
      <c r="D191" s="5">
        <v>19</v>
      </c>
      <c r="E191" s="5">
        <v>0</v>
      </c>
      <c r="F191" s="5">
        <v>4538.07</v>
      </c>
      <c r="G191" s="5">
        <v>30</v>
      </c>
      <c r="H191" s="5">
        <v>30</v>
      </c>
      <c r="I191" s="5">
        <v>0</v>
      </c>
      <c r="J191" s="5">
        <v>2523.52</v>
      </c>
      <c r="K191" s="5">
        <v>23</v>
      </c>
      <c r="L191" s="5">
        <v>0</v>
      </c>
      <c r="M191" s="5">
        <v>23</v>
      </c>
    </row>
    <row r="192" spans="1:13" x14ac:dyDescent="0.25">
      <c r="A192" s="4">
        <v>44227</v>
      </c>
      <c r="B192" s="5">
        <v>1372.03</v>
      </c>
      <c r="C192" s="5">
        <v>14</v>
      </c>
      <c r="D192" s="5">
        <v>14</v>
      </c>
      <c r="E192" s="5">
        <v>0</v>
      </c>
      <c r="F192" s="5">
        <v>2158.6999999999998</v>
      </c>
      <c r="G192" s="5">
        <v>14</v>
      </c>
      <c r="H192" s="5">
        <v>14</v>
      </c>
      <c r="I192" s="5">
        <v>0</v>
      </c>
      <c r="J192" s="5">
        <v>1344.97</v>
      </c>
      <c r="K192" s="5">
        <v>19</v>
      </c>
      <c r="L192" s="5">
        <v>0</v>
      </c>
      <c r="M192" s="5">
        <v>19</v>
      </c>
    </row>
    <row r="193" spans="1:13" x14ac:dyDescent="0.25">
      <c r="A193" s="4">
        <v>44255</v>
      </c>
      <c r="B193" s="5">
        <v>7897.51</v>
      </c>
      <c r="C193" s="5">
        <v>7</v>
      </c>
      <c r="D193" s="5">
        <v>7</v>
      </c>
      <c r="E193" s="5">
        <v>0</v>
      </c>
      <c r="F193" s="5">
        <v>2320.25</v>
      </c>
      <c r="G193" s="5">
        <v>16</v>
      </c>
      <c r="H193" s="5">
        <v>16</v>
      </c>
      <c r="I193" s="5">
        <v>0</v>
      </c>
      <c r="J193" s="5">
        <v>939.59</v>
      </c>
      <c r="K193" s="5">
        <v>12</v>
      </c>
      <c r="L193" s="5">
        <v>0</v>
      </c>
      <c r="M193" s="5">
        <v>12</v>
      </c>
    </row>
    <row r="194" spans="1:13" x14ac:dyDescent="0.25">
      <c r="A194" s="4">
        <v>44286</v>
      </c>
      <c r="B194" s="5">
        <v>7924.01</v>
      </c>
      <c r="C194" s="5">
        <v>11</v>
      </c>
      <c r="D194" s="5">
        <v>11</v>
      </c>
      <c r="E194" s="5">
        <v>0</v>
      </c>
      <c r="F194" s="5">
        <v>3186.17</v>
      </c>
      <c r="G194" s="5">
        <v>27</v>
      </c>
      <c r="H194" s="5">
        <v>27</v>
      </c>
      <c r="I194" s="5">
        <v>0</v>
      </c>
      <c r="J194" s="5">
        <v>1173.51</v>
      </c>
      <c r="K194" s="5">
        <v>12</v>
      </c>
      <c r="L194" s="5">
        <v>0</v>
      </c>
      <c r="M194" s="5">
        <v>12</v>
      </c>
    </row>
    <row r="195" spans="1:13" x14ac:dyDescent="0.25">
      <c r="A195" s="4">
        <v>44316</v>
      </c>
      <c r="B195" s="5">
        <v>2701.41</v>
      </c>
      <c r="C195" s="5">
        <v>3</v>
      </c>
      <c r="D195" s="5">
        <v>3</v>
      </c>
      <c r="E195" s="5">
        <v>0</v>
      </c>
      <c r="F195" s="5">
        <v>2141.8000000000002</v>
      </c>
      <c r="G195" s="5">
        <v>28</v>
      </c>
      <c r="H195" s="5">
        <v>28</v>
      </c>
      <c r="I195" s="5">
        <v>0</v>
      </c>
      <c r="J195" s="5">
        <v>3722.03</v>
      </c>
      <c r="K195" s="5">
        <v>27</v>
      </c>
      <c r="L195" s="5">
        <v>0</v>
      </c>
      <c r="M195" s="5">
        <v>27</v>
      </c>
    </row>
    <row r="196" spans="1:13" x14ac:dyDescent="0.25">
      <c r="A196" s="4">
        <v>44347</v>
      </c>
      <c r="B196" s="5">
        <v>3874.73</v>
      </c>
      <c r="C196" s="5">
        <v>3</v>
      </c>
      <c r="D196" s="5">
        <v>3</v>
      </c>
      <c r="E196" s="5">
        <v>0</v>
      </c>
      <c r="F196" s="5">
        <v>4808.32</v>
      </c>
      <c r="G196" s="5">
        <v>27</v>
      </c>
      <c r="H196" s="5">
        <v>27</v>
      </c>
      <c r="I196" s="5">
        <v>0</v>
      </c>
      <c r="J196" s="5">
        <v>1415.48</v>
      </c>
      <c r="K196" s="5">
        <v>14</v>
      </c>
      <c r="L196" s="5">
        <v>0</v>
      </c>
      <c r="M196" s="5">
        <v>14</v>
      </c>
    </row>
    <row r="197" spans="1:13" x14ac:dyDescent="0.25">
      <c r="A197" s="4">
        <v>44377</v>
      </c>
      <c r="B197" s="5">
        <v>2900.38</v>
      </c>
      <c r="C197" s="5">
        <v>7</v>
      </c>
      <c r="D197" s="5">
        <v>7</v>
      </c>
      <c r="E197" s="5">
        <v>0</v>
      </c>
      <c r="F197" s="5">
        <v>7357.13</v>
      </c>
      <c r="G197" s="5">
        <v>28</v>
      </c>
      <c r="H197" s="5">
        <v>28</v>
      </c>
      <c r="I197" s="5">
        <v>0</v>
      </c>
      <c r="J197" s="5">
        <v>1417.57</v>
      </c>
      <c r="K197" s="5">
        <v>21</v>
      </c>
      <c r="L197" s="5">
        <v>0</v>
      </c>
      <c r="M197" s="5">
        <v>21</v>
      </c>
    </row>
    <row r="198" spans="1:13" x14ac:dyDescent="0.25">
      <c r="A198" s="4">
        <v>44408</v>
      </c>
      <c r="B198" s="5">
        <v>5548.89</v>
      </c>
      <c r="C198" s="5">
        <v>20</v>
      </c>
      <c r="D198" s="5">
        <v>20</v>
      </c>
      <c r="E198" s="5">
        <v>0</v>
      </c>
      <c r="F198" s="5">
        <v>3107.1</v>
      </c>
      <c r="G198" s="5">
        <v>26</v>
      </c>
      <c r="H198" s="5">
        <v>26</v>
      </c>
      <c r="I198" s="5">
        <v>0</v>
      </c>
      <c r="J198" s="5">
        <v>1853.82</v>
      </c>
      <c r="K198" s="5">
        <v>22</v>
      </c>
      <c r="L198" s="5">
        <v>0</v>
      </c>
      <c r="M198" s="5">
        <v>22</v>
      </c>
    </row>
    <row r="199" spans="1:13" x14ac:dyDescent="0.25">
      <c r="A199" s="4">
        <v>44439</v>
      </c>
      <c r="B199" s="5">
        <v>2082.94</v>
      </c>
      <c r="C199" s="5">
        <v>3</v>
      </c>
      <c r="D199" s="5">
        <v>3</v>
      </c>
      <c r="E199" s="5">
        <v>0</v>
      </c>
      <c r="F199" s="5">
        <v>12350.26</v>
      </c>
      <c r="G199" s="5">
        <v>20</v>
      </c>
      <c r="H199" s="5">
        <v>20</v>
      </c>
      <c r="I199" s="5">
        <v>0</v>
      </c>
      <c r="J199" s="5">
        <v>2473.83</v>
      </c>
      <c r="K199" s="5">
        <v>20</v>
      </c>
      <c r="L199" s="5">
        <v>0</v>
      </c>
      <c r="M199" s="5">
        <v>20</v>
      </c>
    </row>
    <row r="200" spans="1:13" x14ac:dyDescent="0.25">
      <c r="A200" s="4">
        <v>44469</v>
      </c>
      <c r="B200" s="5">
        <v>1858.52</v>
      </c>
      <c r="C200" s="5">
        <v>4</v>
      </c>
      <c r="D200" s="5">
        <v>3</v>
      </c>
      <c r="E200" s="5">
        <v>1</v>
      </c>
      <c r="F200" s="5">
        <v>3183.96</v>
      </c>
      <c r="G200" s="5">
        <v>14</v>
      </c>
      <c r="H200" s="5">
        <v>14</v>
      </c>
      <c r="I200" s="5">
        <v>0</v>
      </c>
      <c r="J200" s="5">
        <v>1835.34</v>
      </c>
      <c r="K200" s="5">
        <v>25</v>
      </c>
      <c r="L200" s="5">
        <v>0</v>
      </c>
      <c r="M200" s="5">
        <v>25</v>
      </c>
    </row>
    <row r="201" spans="1:13" x14ac:dyDescent="0.25">
      <c r="A201" s="4">
        <v>44500</v>
      </c>
      <c r="B201" s="5">
        <v>626.78</v>
      </c>
      <c r="C201" s="5">
        <v>3</v>
      </c>
      <c r="D201" s="5">
        <v>3</v>
      </c>
      <c r="E201" s="5">
        <v>0</v>
      </c>
      <c r="F201" s="5">
        <v>3652.36</v>
      </c>
      <c r="G201" s="5">
        <v>15</v>
      </c>
      <c r="H201" s="5">
        <v>15</v>
      </c>
      <c r="I201" s="5">
        <v>0</v>
      </c>
      <c r="J201" s="5">
        <v>2997.11</v>
      </c>
      <c r="K201" s="5">
        <v>17</v>
      </c>
      <c r="L201" s="5">
        <v>0</v>
      </c>
      <c r="M201" s="5">
        <v>17</v>
      </c>
    </row>
    <row r="202" spans="1:13" x14ac:dyDescent="0.25">
      <c r="A202" s="4">
        <v>44530</v>
      </c>
      <c r="B202" s="5">
        <v>1020.1</v>
      </c>
      <c r="C202" s="5">
        <v>7</v>
      </c>
      <c r="D202" s="5">
        <v>7</v>
      </c>
      <c r="E202" s="5">
        <v>0</v>
      </c>
      <c r="F202" s="5">
        <v>3365.18</v>
      </c>
      <c r="G202" s="5">
        <v>14</v>
      </c>
      <c r="H202" s="5">
        <v>14</v>
      </c>
      <c r="I202" s="5">
        <v>0</v>
      </c>
      <c r="J202" s="5">
        <v>2259.1799999999998</v>
      </c>
      <c r="K202" s="5">
        <v>18</v>
      </c>
      <c r="L202" s="5">
        <v>0</v>
      </c>
      <c r="M202" s="5">
        <v>18</v>
      </c>
    </row>
    <row r="203" spans="1:13" x14ac:dyDescent="0.25">
      <c r="A203" s="4">
        <v>44561</v>
      </c>
      <c r="B203" s="5">
        <v>3940.5</v>
      </c>
      <c r="C203" s="5">
        <v>14</v>
      </c>
      <c r="D203" s="5">
        <v>14</v>
      </c>
      <c r="E203" s="5">
        <v>0</v>
      </c>
      <c r="F203" s="5">
        <v>8762.2800000000007</v>
      </c>
      <c r="G203" s="5">
        <v>20</v>
      </c>
      <c r="H203" s="5">
        <v>20</v>
      </c>
      <c r="I203" s="5">
        <v>0</v>
      </c>
      <c r="J203" s="5">
        <v>4758.82</v>
      </c>
      <c r="K203" s="5">
        <v>25</v>
      </c>
      <c r="L203" s="5">
        <v>0</v>
      </c>
      <c r="M203" s="5">
        <v>25</v>
      </c>
    </row>
    <row r="204" spans="1:13" x14ac:dyDescent="0.25">
      <c r="A204" s="4">
        <v>44592</v>
      </c>
      <c r="B204" s="5">
        <v>744.68</v>
      </c>
      <c r="C204" s="5">
        <v>4</v>
      </c>
      <c r="D204" s="5">
        <v>4</v>
      </c>
      <c r="E204" s="5">
        <v>0</v>
      </c>
      <c r="F204" s="5">
        <v>13206.77</v>
      </c>
      <c r="G204" s="5">
        <v>13</v>
      </c>
      <c r="H204" s="5">
        <v>13</v>
      </c>
      <c r="I204" s="5">
        <v>0</v>
      </c>
      <c r="J204" s="5">
        <v>3407.06</v>
      </c>
      <c r="K204" s="5">
        <v>16</v>
      </c>
      <c r="L204" s="5">
        <v>0</v>
      </c>
      <c r="M204" s="5">
        <v>16</v>
      </c>
    </row>
    <row r="205" spans="1:13" x14ac:dyDescent="0.25">
      <c r="A205" s="4">
        <v>44620</v>
      </c>
      <c r="B205" s="5">
        <v>438.86</v>
      </c>
      <c r="C205" s="5">
        <v>3</v>
      </c>
      <c r="D205" s="5">
        <v>3</v>
      </c>
      <c r="E205" s="5">
        <v>0</v>
      </c>
      <c r="F205" s="5">
        <v>1792.77</v>
      </c>
      <c r="G205" s="5">
        <v>7</v>
      </c>
      <c r="H205" s="5">
        <v>7</v>
      </c>
      <c r="I205" s="5">
        <v>0</v>
      </c>
      <c r="J205" s="5">
        <v>1932.26</v>
      </c>
      <c r="K205" s="5">
        <v>8</v>
      </c>
      <c r="L205" s="5">
        <v>0</v>
      </c>
      <c r="M205" s="5">
        <v>8</v>
      </c>
    </row>
    <row r="206" spans="1:13" x14ac:dyDescent="0.25">
      <c r="A206" s="4">
        <v>44651</v>
      </c>
      <c r="B206" s="5">
        <v>715.34</v>
      </c>
      <c r="C206" s="5">
        <v>6</v>
      </c>
      <c r="D206" s="5">
        <v>5</v>
      </c>
      <c r="E206" s="5">
        <v>1</v>
      </c>
      <c r="F206" s="5">
        <v>3349.12</v>
      </c>
      <c r="G206" s="5">
        <v>17</v>
      </c>
      <c r="H206" s="5">
        <v>17</v>
      </c>
      <c r="I206" s="5">
        <v>0</v>
      </c>
      <c r="J206" s="5">
        <v>4460.8999999999996</v>
      </c>
      <c r="K206" s="5">
        <v>17</v>
      </c>
      <c r="L206" s="5">
        <v>0</v>
      </c>
      <c r="M206" s="5">
        <v>17</v>
      </c>
    </row>
    <row r="207" spans="1:13" x14ac:dyDescent="0.25">
      <c r="A207" s="4">
        <v>44681</v>
      </c>
      <c r="B207" s="5">
        <v>25.77</v>
      </c>
      <c r="C207" s="5">
        <v>2</v>
      </c>
      <c r="D207" s="5">
        <v>2</v>
      </c>
      <c r="E207" s="5">
        <v>0</v>
      </c>
      <c r="F207" s="5">
        <v>9254.7800000000007</v>
      </c>
      <c r="G207" s="5">
        <v>18</v>
      </c>
      <c r="H207" s="5">
        <v>18</v>
      </c>
      <c r="I207" s="5">
        <v>0</v>
      </c>
      <c r="J207" s="5">
        <v>2704.77</v>
      </c>
      <c r="K207" s="5">
        <v>17</v>
      </c>
      <c r="L207" s="5">
        <v>0</v>
      </c>
      <c r="M207" s="5">
        <v>17</v>
      </c>
    </row>
    <row r="208" spans="1:13" x14ac:dyDescent="0.25">
      <c r="A208" s="4">
        <v>44712</v>
      </c>
      <c r="B208" s="5">
        <v>121.92</v>
      </c>
      <c r="C208" s="5">
        <v>1</v>
      </c>
      <c r="D208" s="5">
        <v>1</v>
      </c>
      <c r="E208" s="5">
        <v>0</v>
      </c>
      <c r="F208" s="5">
        <v>1492.2</v>
      </c>
      <c r="G208" s="5">
        <v>6</v>
      </c>
      <c r="H208" s="5">
        <v>6</v>
      </c>
      <c r="I208" s="5">
        <v>0</v>
      </c>
      <c r="J208" s="5">
        <v>703.9</v>
      </c>
      <c r="K208" s="5">
        <v>7</v>
      </c>
      <c r="L208" s="5">
        <v>0</v>
      </c>
      <c r="M208" s="5">
        <v>7</v>
      </c>
    </row>
    <row r="209" spans="1:13" x14ac:dyDescent="0.25">
      <c r="A209" s="4">
        <v>44742</v>
      </c>
      <c r="B209" s="5">
        <v>310.61</v>
      </c>
      <c r="C209" s="5">
        <v>6</v>
      </c>
      <c r="D209" s="5">
        <v>6</v>
      </c>
      <c r="E209" s="5">
        <v>0</v>
      </c>
      <c r="F209" s="5">
        <v>3399.08</v>
      </c>
      <c r="G209" s="5">
        <v>8</v>
      </c>
      <c r="H209" s="5">
        <v>8</v>
      </c>
      <c r="I209" s="5">
        <v>0</v>
      </c>
      <c r="J209" s="5">
        <v>2077.04</v>
      </c>
      <c r="K209" s="5">
        <v>16</v>
      </c>
      <c r="L209" s="5">
        <v>0</v>
      </c>
      <c r="M209" s="5">
        <v>16</v>
      </c>
    </row>
    <row r="210" spans="1:13" x14ac:dyDescent="0.25">
      <c r="A210" s="4">
        <v>44773</v>
      </c>
      <c r="B210" s="5">
        <v>2353.37</v>
      </c>
      <c r="C210" s="5">
        <v>15</v>
      </c>
      <c r="D210" s="5">
        <v>14</v>
      </c>
      <c r="E210" s="5">
        <v>1</v>
      </c>
      <c r="F210" s="5">
        <v>3455.31</v>
      </c>
      <c r="G210" s="5">
        <v>15</v>
      </c>
      <c r="H210" s="5">
        <v>15</v>
      </c>
      <c r="I210" s="5">
        <v>0</v>
      </c>
      <c r="J210" s="5">
        <v>1999.81</v>
      </c>
      <c r="K210" s="5">
        <v>13</v>
      </c>
      <c r="L210" s="5">
        <v>0</v>
      </c>
      <c r="M210" s="5">
        <v>13</v>
      </c>
    </row>
    <row r="211" spans="1:13" x14ac:dyDescent="0.25">
      <c r="A211" s="4">
        <v>44804</v>
      </c>
      <c r="B211" s="5">
        <v>2572.1</v>
      </c>
      <c r="C211" s="5">
        <v>5</v>
      </c>
      <c r="D211" s="5">
        <v>4</v>
      </c>
      <c r="E211" s="5">
        <v>1</v>
      </c>
      <c r="F211" s="5">
        <v>6494.83</v>
      </c>
      <c r="G211" s="5">
        <v>19</v>
      </c>
      <c r="H211" s="5">
        <v>19</v>
      </c>
      <c r="I211" s="5">
        <v>0</v>
      </c>
      <c r="J211" s="5">
        <v>3987.01</v>
      </c>
      <c r="K211" s="5">
        <v>26</v>
      </c>
      <c r="L211" s="5">
        <v>0</v>
      </c>
      <c r="M211" s="5">
        <v>26</v>
      </c>
    </row>
    <row r="212" spans="1:13" x14ac:dyDescent="0.25">
      <c r="A212" s="4">
        <v>44834</v>
      </c>
      <c r="B212" s="5">
        <v>1948.68</v>
      </c>
      <c r="C212" s="5">
        <v>7</v>
      </c>
      <c r="D212" s="5">
        <v>7</v>
      </c>
      <c r="E212" s="5">
        <v>0</v>
      </c>
      <c r="F212" s="5">
        <v>4452.54</v>
      </c>
      <c r="G212" s="5">
        <v>16</v>
      </c>
      <c r="H212" s="5">
        <v>16</v>
      </c>
      <c r="I212" s="5">
        <v>0</v>
      </c>
      <c r="J212" s="5">
        <v>4109.3900000000003</v>
      </c>
      <c r="K212" s="5">
        <v>26</v>
      </c>
      <c r="L212" s="5">
        <v>0</v>
      </c>
      <c r="M212" s="5">
        <v>26</v>
      </c>
    </row>
    <row r="213" spans="1:13" x14ac:dyDescent="0.25">
      <c r="A213" s="4">
        <v>44865</v>
      </c>
      <c r="B213" s="5">
        <v>1451.2</v>
      </c>
      <c r="C213" s="5">
        <v>6</v>
      </c>
      <c r="D213" s="5">
        <v>6</v>
      </c>
      <c r="E213" s="5">
        <v>0</v>
      </c>
      <c r="F213" s="5">
        <v>2326.63</v>
      </c>
      <c r="G213" s="5">
        <v>13</v>
      </c>
      <c r="H213" s="5">
        <v>13</v>
      </c>
      <c r="I213" s="5">
        <v>0</v>
      </c>
      <c r="J213" s="5">
        <v>1310.3399999999999</v>
      </c>
      <c r="K213" s="5">
        <v>11</v>
      </c>
      <c r="L213" s="5">
        <v>0</v>
      </c>
      <c r="M213" s="5">
        <v>11</v>
      </c>
    </row>
    <row r="214" spans="1:13" x14ac:dyDescent="0.25">
      <c r="A214" s="4">
        <v>44895</v>
      </c>
      <c r="B214" s="5">
        <v>346.93</v>
      </c>
      <c r="C214" s="5">
        <v>7</v>
      </c>
      <c r="D214" s="5">
        <v>7</v>
      </c>
      <c r="E214" s="5">
        <v>0</v>
      </c>
      <c r="F214" s="5">
        <v>918.77</v>
      </c>
      <c r="G214" s="5">
        <v>7</v>
      </c>
      <c r="H214" s="5">
        <v>7</v>
      </c>
      <c r="I214" s="5">
        <v>0</v>
      </c>
      <c r="J214" s="5">
        <v>2883.21</v>
      </c>
      <c r="K214" s="5">
        <v>17</v>
      </c>
      <c r="L214" s="5">
        <v>0</v>
      </c>
      <c r="M214" s="5">
        <v>17</v>
      </c>
    </row>
    <row r="215" spans="1:13" x14ac:dyDescent="0.25">
      <c r="A215" s="4">
        <v>44926</v>
      </c>
      <c r="B215" s="5">
        <v>2151.6799999999998</v>
      </c>
      <c r="C215" s="5">
        <v>18</v>
      </c>
      <c r="D215" s="5">
        <v>17</v>
      </c>
      <c r="E215" s="5">
        <v>1</v>
      </c>
      <c r="F215" s="5">
        <v>3667.74</v>
      </c>
      <c r="G215" s="5">
        <v>15</v>
      </c>
      <c r="H215" s="5">
        <v>15</v>
      </c>
      <c r="I215" s="5">
        <v>0</v>
      </c>
      <c r="J215" s="5">
        <v>1845.93</v>
      </c>
      <c r="K215" s="5">
        <v>13</v>
      </c>
      <c r="L215" s="5">
        <v>0</v>
      </c>
      <c r="M215" s="5">
        <v>13</v>
      </c>
    </row>
    <row r="216" spans="1:13" x14ac:dyDescent="0.25">
      <c r="A216" s="4">
        <v>44957</v>
      </c>
      <c r="B216" s="5">
        <v>462.24</v>
      </c>
      <c r="C216" s="5">
        <v>10</v>
      </c>
      <c r="D216" s="5">
        <v>9</v>
      </c>
      <c r="E216" s="5">
        <v>1</v>
      </c>
      <c r="F216" s="5">
        <v>825.49</v>
      </c>
      <c r="G216" s="5">
        <v>5</v>
      </c>
      <c r="H216" s="5">
        <v>5</v>
      </c>
      <c r="I216" s="5">
        <v>0</v>
      </c>
      <c r="J216" s="5">
        <v>120.27</v>
      </c>
      <c r="K216" s="5">
        <v>1</v>
      </c>
      <c r="L216" s="5">
        <v>0</v>
      </c>
      <c r="M216" s="5">
        <v>1</v>
      </c>
    </row>
    <row r="217" spans="1:13" x14ac:dyDescent="0.25">
      <c r="A217" s="4">
        <v>44985</v>
      </c>
      <c r="B217" s="5">
        <v>0</v>
      </c>
      <c r="C217" s="5">
        <v>0</v>
      </c>
      <c r="D217" s="5">
        <v>0</v>
      </c>
      <c r="E217" s="5">
        <v>0</v>
      </c>
      <c r="F217" s="5">
        <v>1089.8399999999999</v>
      </c>
      <c r="G217" s="5">
        <v>6</v>
      </c>
      <c r="H217" s="5">
        <v>6</v>
      </c>
      <c r="I217" s="5">
        <v>0</v>
      </c>
      <c r="J217" s="5">
        <v>2354.6799999999998</v>
      </c>
      <c r="K217" s="5">
        <v>9</v>
      </c>
      <c r="L217" s="5">
        <v>0</v>
      </c>
      <c r="M217" s="5">
        <v>9</v>
      </c>
    </row>
    <row r="218" spans="1:13" x14ac:dyDescent="0.25">
      <c r="A218" s="4">
        <v>45016</v>
      </c>
      <c r="B218" s="5">
        <v>338.96</v>
      </c>
      <c r="C218" s="5">
        <v>7</v>
      </c>
      <c r="D218" s="5">
        <v>7</v>
      </c>
      <c r="E218" s="5">
        <v>0</v>
      </c>
      <c r="F218" s="5">
        <v>2314.46</v>
      </c>
      <c r="G218" s="5">
        <v>12</v>
      </c>
      <c r="H218" s="5">
        <v>12</v>
      </c>
      <c r="I218" s="5">
        <v>0</v>
      </c>
      <c r="J218" s="5">
        <v>2224.9699999999998</v>
      </c>
      <c r="K218" s="5">
        <v>13</v>
      </c>
      <c r="L218" s="5">
        <v>0</v>
      </c>
      <c r="M218" s="5">
        <v>13</v>
      </c>
    </row>
    <row r="219" spans="1:13" x14ac:dyDescent="0.25">
      <c r="A219" s="4">
        <v>45046</v>
      </c>
      <c r="B219" s="5">
        <v>784.21</v>
      </c>
      <c r="C219" s="5">
        <v>3</v>
      </c>
      <c r="D219" s="5">
        <v>3</v>
      </c>
      <c r="E219" s="5">
        <v>0</v>
      </c>
      <c r="F219" s="5">
        <v>4097.22</v>
      </c>
      <c r="G219" s="5">
        <v>15</v>
      </c>
      <c r="H219" s="5">
        <v>15</v>
      </c>
      <c r="I219" s="5">
        <v>0</v>
      </c>
      <c r="J219" s="5">
        <v>2902.4</v>
      </c>
      <c r="K219" s="5">
        <v>13</v>
      </c>
      <c r="L219" s="5">
        <v>0</v>
      </c>
      <c r="M219" s="5">
        <v>13</v>
      </c>
    </row>
    <row r="220" spans="1:13" x14ac:dyDescent="0.25">
      <c r="A220" s="4">
        <v>45077</v>
      </c>
      <c r="B220" s="5">
        <v>327.42</v>
      </c>
      <c r="C220" s="5">
        <v>5</v>
      </c>
      <c r="D220" s="5">
        <v>5</v>
      </c>
      <c r="E220" s="5">
        <v>0</v>
      </c>
      <c r="F220" s="5">
        <v>4317.1000000000004</v>
      </c>
      <c r="G220" s="5">
        <v>10</v>
      </c>
      <c r="H220" s="5">
        <v>10</v>
      </c>
      <c r="I220" s="5">
        <v>0</v>
      </c>
      <c r="J220" s="5">
        <v>1982.15</v>
      </c>
      <c r="K220" s="5">
        <v>14</v>
      </c>
      <c r="L220" s="5">
        <v>0</v>
      </c>
      <c r="M220" s="5">
        <v>14</v>
      </c>
    </row>
    <row r="221" spans="1:13" x14ac:dyDescent="0.25">
      <c r="A221" s="4">
        <v>45107</v>
      </c>
      <c r="B221" s="5">
        <v>0</v>
      </c>
      <c r="C221" s="5">
        <v>0</v>
      </c>
      <c r="D221" s="5">
        <v>0</v>
      </c>
      <c r="E221" s="5">
        <v>0</v>
      </c>
      <c r="F221" s="5">
        <v>3640.88</v>
      </c>
      <c r="G221" s="5">
        <v>14</v>
      </c>
      <c r="H221" s="5">
        <v>14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2" width="9.7109375" bestFit="1" customWidth="1"/>
  </cols>
  <sheetData>
    <row r="1" spans="1:6" x14ac:dyDescent="0.25">
      <c r="D1" t="s">
        <v>60</v>
      </c>
      <c r="E1" t="s">
        <v>61</v>
      </c>
      <c r="F1" t="s">
        <v>51</v>
      </c>
    </row>
    <row r="2" spans="1:6" x14ac:dyDescent="0.25">
      <c r="A2" s="7">
        <v>41364</v>
      </c>
      <c r="B2" s="13">
        <v>2013</v>
      </c>
      <c r="C2" t="s">
        <v>56</v>
      </c>
      <c r="D2">
        <v>10</v>
      </c>
      <c r="E2">
        <v>1</v>
      </c>
      <c r="F2">
        <f>SUM(D2:E2)</f>
        <v>11</v>
      </c>
    </row>
    <row r="3" spans="1:6" x14ac:dyDescent="0.25">
      <c r="A3" s="7">
        <v>41455</v>
      </c>
      <c r="B3" s="7"/>
      <c r="C3" t="s">
        <v>57</v>
      </c>
      <c r="D3">
        <v>6</v>
      </c>
      <c r="E3">
        <v>5</v>
      </c>
      <c r="F3">
        <f t="shared" ref="F3:F43" si="0">SUM(D3:E3)</f>
        <v>11</v>
      </c>
    </row>
    <row r="4" spans="1:6" x14ac:dyDescent="0.25">
      <c r="A4" s="7">
        <v>41547</v>
      </c>
      <c r="C4" t="s">
        <v>58</v>
      </c>
      <c r="D4">
        <v>16</v>
      </c>
      <c r="E4">
        <v>5</v>
      </c>
      <c r="F4">
        <f t="shared" si="0"/>
        <v>21</v>
      </c>
    </row>
    <row r="5" spans="1:6" x14ac:dyDescent="0.25">
      <c r="A5" s="7">
        <v>41639</v>
      </c>
      <c r="C5" t="s">
        <v>59</v>
      </c>
      <c r="D5">
        <v>49</v>
      </c>
      <c r="E5">
        <v>12</v>
      </c>
      <c r="F5">
        <f t="shared" si="0"/>
        <v>61</v>
      </c>
    </row>
    <row r="6" spans="1:6" x14ac:dyDescent="0.25">
      <c r="A6" s="7">
        <v>41729</v>
      </c>
      <c r="B6" s="13">
        <v>2014</v>
      </c>
      <c r="C6" t="s">
        <v>56</v>
      </c>
      <c r="D6">
        <v>18</v>
      </c>
      <c r="E6">
        <v>5</v>
      </c>
      <c r="F6">
        <f t="shared" si="0"/>
        <v>23</v>
      </c>
    </row>
    <row r="7" spans="1:6" x14ac:dyDescent="0.25">
      <c r="A7" s="7">
        <v>41820</v>
      </c>
      <c r="B7" s="7"/>
      <c r="C7" t="s">
        <v>57</v>
      </c>
      <c r="D7">
        <v>24</v>
      </c>
      <c r="E7">
        <v>1</v>
      </c>
      <c r="F7">
        <f t="shared" si="0"/>
        <v>25</v>
      </c>
    </row>
    <row r="8" spans="1:6" x14ac:dyDescent="0.25">
      <c r="A8" s="7">
        <v>41912</v>
      </c>
      <c r="C8" t="s">
        <v>58</v>
      </c>
      <c r="D8">
        <v>27</v>
      </c>
      <c r="E8">
        <v>8</v>
      </c>
      <c r="F8">
        <f t="shared" si="0"/>
        <v>35</v>
      </c>
    </row>
    <row r="9" spans="1:6" x14ac:dyDescent="0.25">
      <c r="A9" s="7">
        <v>42004</v>
      </c>
      <c r="C9" t="s">
        <v>59</v>
      </c>
      <c r="D9">
        <v>27</v>
      </c>
      <c r="E9">
        <v>5</v>
      </c>
      <c r="F9">
        <f t="shared" si="0"/>
        <v>32</v>
      </c>
    </row>
    <row r="10" spans="1:6" x14ac:dyDescent="0.25">
      <c r="A10" s="7">
        <v>42094</v>
      </c>
      <c r="B10" s="13">
        <v>2015</v>
      </c>
      <c r="C10" t="s">
        <v>56</v>
      </c>
      <c r="D10">
        <v>16</v>
      </c>
      <c r="E10">
        <v>9</v>
      </c>
      <c r="F10">
        <f t="shared" si="0"/>
        <v>25</v>
      </c>
    </row>
    <row r="11" spans="1:6" x14ac:dyDescent="0.25">
      <c r="A11" s="7">
        <v>42185</v>
      </c>
      <c r="B11" s="7"/>
      <c r="C11" t="s">
        <v>57</v>
      </c>
      <c r="D11">
        <v>16</v>
      </c>
      <c r="E11">
        <v>5</v>
      </c>
      <c r="F11">
        <f t="shared" si="0"/>
        <v>21</v>
      </c>
    </row>
    <row r="12" spans="1:6" x14ac:dyDescent="0.25">
      <c r="A12" s="7">
        <v>42277</v>
      </c>
      <c r="C12" t="s">
        <v>58</v>
      </c>
      <c r="D12">
        <v>19</v>
      </c>
      <c r="E12">
        <v>7</v>
      </c>
      <c r="F12">
        <f t="shared" si="0"/>
        <v>26</v>
      </c>
    </row>
    <row r="13" spans="1:6" x14ac:dyDescent="0.25">
      <c r="A13" s="7">
        <v>42369</v>
      </c>
      <c r="C13" t="s">
        <v>59</v>
      </c>
      <c r="D13">
        <v>39</v>
      </c>
      <c r="E13">
        <v>13</v>
      </c>
      <c r="F13">
        <f t="shared" si="0"/>
        <v>52</v>
      </c>
    </row>
    <row r="14" spans="1:6" x14ac:dyDescent="0.25">
      <c r="A14" s="7">
        <v>42460</v>
      </c>
      <c r="B14" s="13">
        <v>2016</v>
      </c>
      <c r="C14" t="s">
        <v>56</v>
      </c>
      <c r="D14">
        <v>13</v>
      </c>
      <c r="E14">
        <v>6</v>
      </c>
      <c r="F14">
        <f t="shared" si="0"/>
        <v>19</v>
      </c>
    </row>
    <row r="15" spans="1:6" x14ac:dyDescent="0.25">
      <c r="A15" s="7">
        <v>42551</v>
      </c>
      <c r="B15" s="7"/>
      <c r="C15" t="s">
        <v>57</v>
      </c>
      <c r="D15">
        <v>11</v>
      </c>
      <c r="E15">
        <v>9</v>
      </c>
      <c r="F15">
        <f t="shared" si="0"/>
        <v>20</v>
      </c>
    </row>
    <row r="16" spans="1:6" x14ac:dyDescent="0.25">
      <c r="A16" s="7">
        <v>42643</v>
      </c>
      <c r="C16" t="s">
        <v>58</v>
      </c>
      <c r="D16">
        <v>22</v>
      </c>
      <c r="E16">
        <v>10</v>
      </c>
      <c r="F16">
        <f t="shared" si="0"/>
        <v>32</v>
      </c>
    </row>
    <row r="17" spans="1:6" x14ac:dyDescent="0.25">
      <c r="A17" s="7">
        <v>42735</v>
      </c>
      <c r="C17" t="s">
        <v>59</v>
      </c>
      <c r="D17">
        <v>29</v>
      </c>
      <c r="E17">
        <v>20</v>
      </c>
      <c r="F17">
        <f t="shared" si="0"/>
        <v>49</v>
      </c>
    </row>
    <row r="18" spans="1:6" x14ac:dyDescent="0.25">
      <c r="A18" s="7">
        <v>42825</v>
      </c>
      <c r="B18" s="13">
        <v>2017</v>
      </c>
      <c r="C18" t="s">
        <v>56</v>
      </c>
      <c r="D18">
        <v>20</v>
      </c>
      <c r="E18">
        <v>19</v>
      </c>
      <c r="F18">
        <f t="shared" si="0"/>
        <v>39</v>
      </c>
    </row>
    <row r="19" spans="1:6" x14ac:dyDescent="0.25">
      <c r="A19" s="7">
        <v>42916</v>
      </c>
      <c r="B19" s="7"/>
      <c r="C19" t="s">
        <v>57</v>
      </c>
      <c r="D19">
        <v>13</v>
      </c>
      <c r="E19">
        <v>16</v>
      </c>
      <c r="F19">
        <f t="shared" si="0"/>
        <v>29</v>
      </c>
    </row>
    <row r="20" spans="1:6" x14ac:dyDescent="0.25">
      <c r="A20" s="7">
        <v>43008</v>
      </c>
      <c r="C20" t="s">
        <v>58</v>
      </c>
      <c r="D20">
        <v>18</v>
      </c>
      <c r="E20">
        <v>20</v>
      </c>
      <c r="F20">
        <f t="shared" si="0"/>
        <v>38</v>
      </c>
    </row>
    <row r="21" spans="1:6" x14ac:dyDescent="0.25">
      <c r="A21" s="7">
        <v>43100</v>
      </c>
      <c r="C21" t="s">
        <v>59</v>
      </c>
      <c r="D21">
        <v>30</v>
      </c>
      <c r="E21">
        <v>25</v>
      </c>
      <c r="F21">
        <f t="shared" si="0"/>
        <v>55</v>
      </c>
    </row>
    <row r="22" spans="1:6" x14ac:dyDescent="0.25">
      <c r="A22" s="7">
        <v>43190</v>
      </c>
      <c r="B22" s="13">
        <v>2018</v>
      </c>
      <c r="C22" t="s">
        <v>56</v>
      </c>
      <c r="D22">
        <v>31</v>
      </c>
      <c r="E22">
        <v>33</v>
      </c>
      <c r="F22">
        <f t="shared" si="0"/>
        <v>64</v>
      </c>
    </row>
    <row r="23" spans="1:6" x14ac:dyDescent="0.25">
      <c r="A23" s="7">
        <v>43281</v>
      </c>
      <c r="B23" s="7"/>
      <c r="C23" t="s">
        <v>57</v>
      </c>
      <c r="D23">
        <v>20</v>
      </c>
      <c r="E23">
        <v>17</v>
      </c>
      <c r="F23">
        <f t="shared" si="0"/>
        <v>37</v>
      </c>
    </row>
    <row r="24" spans="1:6" x14ac:dyDescent="0.25">
      <c r="A24" s="7">
        <v>43373</v>
      </c>
      <c r="C24" t="s">
        <v>58</v>
      </c>
      <c r="D24">
        <v>40</v>
      </c>
      <c r="E24">
        <v>17</v>
      </c>
      <c r="F24">
        <f t="shared" si="0"/>
        <v>57</v>
      </c>
    </row>
    <row r="25" spans="1:6" x14ac:dyDescent="0.25">
      <c r="A25" s="7">
        <v>43465</v>
      </c>
      <c r="C25" t="s">
        <v>59</v>
      </c>
      <c r="D25">
        <v>42</v>
      </c>
      <c r="E25">
        <v>8</v>
      </c>
      <c r="F25">
        <f t="shared" si="0"/>
        <v>50</v>
      </c>
    </row>
    <row r="26" spans="1:6" x14ac:dyDescent="0.25">
      <c r="A26" s="7">
        <v>43555</v>
      </c>
      <c r="B26" s="13">
        <v>2019</v>
      </c>
      <c r="C26" t="s">
        <v>56</v>
      </c>
      <c r="D26">
        <v>32</v>
      </c>
      <c r="E26">
        <v>5</v>
      </c>
      <c r="F26">
        <f t="shared" si="0"/>
        <v>37</v>
      </c>
    </row>
    <row r="27" spans="1:6" x14ac:dyDescent="0.25">
      <c r="A27" s="7">
        <v>43646</v>
      </c>
      <c r="B27" s="7"/>
      <c r="C27" t="s">
        <v>57</v>
      </c>
      <c r="D27">
        <v>38</v>
      </c>
      <c r="E27">
        <v>1</v>
      </c>
      <c r="F27">
        <f t="shared" si="0"/>
        <v>39</v>
      </c>
    </row>
    <row r="28" spans="1:6" x14ac:dyDescent="0.25">
      <c r="A28" s="7">
        <v>43738</v>
      </c>
      <c r="C28" t="s">
        <v>58</v>
      </c>
      <c r="D28">
        <v>20</v>
      </c>
      <c r="E28">
        <v>2</v>
      </c>
      <c r="F28">
        <f t="shared" si="0"/>
        <v>22</v>
      </c>
    </row>
    <row r="29" spans="1:6" x14ac:dyDescent="0.25">
      <c r="A29" s="7">
        <v>43830</v>
      </c>
      <c r="C29" t="s">
        <v>59</v>
      </c>
      <c r="D29">
        <v>59</v>
      </c>
      <c r="E29">
        <v>7</v>
      </c>
      <c r="F29">
        <f t="shared" si="0"/>
        <v>66</v>
      </c>
    </row>
    <row r="30" spans="1:6" x14ac:dyDescent="0.25">
      <c r="A30" s="7">
        <v>43921</v>
      </c>
      <c r="B30" s="13">
        <v>2020</v>
      </c>
      <c r="C30" t="s">
        <v>56</v>
      </c>
      <c r="D30">
        <v>35</v>
      </c>
      <c r="E30">
        <v>2</v>
      </c>
      <c r="F30">
        <f t="shared" si="0"/>
        <v>37</v>
      </c>
    </row>
    <row r="31" spans="1:6" x14ac:dyDescent="0.25">
      <c r="A31" s="7">
        <v>44012</v>
      </c>
      <c r="B31" s="7"/>
      <c r="C31" t="s">
        <v>57</v>
      </c>
      <c r="D31">
        <v>19</v>
      </c>
      <c r="E31">
        <v>3</v>
      </c>
      <c r="F31">
        <f t="shared" si="0"/>
        <v>22</v>
      </c>
    </row>
    <row r="32" spans="1:6" x14ac:dyDescent="0.25">
      <c r="A32" s="7">
        <v>44104</v>
      </c>
      <c r="C32" t="s">
        <v>58</v>
      </c>
      <c r="D32">
        <v>38</v>
      </c>
      <c r="E32">
        <v>2</v>
      </c>
      <c r="F32">
        <f t="shared" si="0"/>
        <v>40</v>
      </c>
    </row>
    <row r="33" spans="1:6" x14ac:dyDescent="0.25">
      <c r="A33" s="7">
        <v>44196</v>
      </c>
      <c r="C33" t="s">
        <v>59</v>
      </c>
      <c r="D33">
        <v>46</v>
      </c>
      <c r="E33">
        <v>1</v>
      </c>
      <c r="F33">
        <f t="shared" si="0"/>
        <v>47</v>
      </c>
    </row>
    <row r="34" spans="1:6" x14ac:dyDescent="0.25">
      <c r="A34" s="7">
        <v>44286</v>
      </c>
      <c r="B34" s="13">
        <v>2021</v>
      </c>
      <c r="C34" t="s">
        <v>56</v>
      </c>
      <c r="D34">
        <v>31</v>
      </c>
      <c r="E34">
        <v>1</v>
      </c>
      <c r="F34">
        <f t="shared" si="0"/>
        <v>32</v>
      </c>
    </row>
    <row r="35" spans="1:6" x14ac:dyDescent="0.25">
      <c r="A35" s="7">
        <v>44377</v>
      </c>
      <c r="B35" s="7"/>
      <c r="C35" t="s">
        <v>57</v>
      </c>
      <c r="D35">
        <v>14</v>
      </c>
      <c r="E35">
        <v>0</v>
      </c>
      <c r="F35">
        <f t="shared" si="0"/>
        <v>14</v>
      </c>
    </row>
    <row r="36" spans="1:6" x14ac:dyDescent="0.25">
      <c r="A36" s="7">
        <v>44469</v>
      </c>
      <c r="C36" t="s">
        <v>58</v>
      </c>
      <c r="D36">
        <v>27</v>
      </c>
      <c r="E36">
        <v>0</v>
      </c>
      <c r="F36">
        <f t="shared" si="0"/>
        <v>27</v>
      </c>
    </row>
    <row r="37" spans="1:6" x14ac:dyDescent="0.25">
      <c r="A37" s="7">
        <v>44561</v>
      </c>
      <c r="C37" t="s">
        <v>59</v>
      </c>
      <c r="D37">
        <v>24</v>
      </c>
      <c r="E37">
        <v>0</v>
      </c>
      <c r="F37">
        <f t="shared" si="0"/>
        <v>24</v>
      </c>
    </row>
    <row r="38" spans="1:6" x14ac:dyDescent="0.25">
      <c r="A38" s="7">
        <v>44651</v>
      </c>
      <c r="B38" s="13">
        <v>2022</v>
      </c>
      <c r="C38" t="s">
        <v>56</v>
      </c>
      <c r="D38">
        <v>15</v>
      </c>
      <c r="E38">
        <v>0</v>
      </c>
      <c r="F38">
        <f t="shared" si="0"/>
        <v>15</v>
      </c>
    </row>
    <row r="39" spans="1:6" x14ac:dyDescent="0.25">
      <c r="A39" s="7">
        <v>44742</v>
      </c>
      <c r="B39" s="7"/>
      <c r="C39" t="s">
        <v>57</v>
      </c>
      <c r="D39">
        <v>9</v>
      </c>
      <c r="E39">
        <v>0</v>
      </c>
      <c r="F39">
        <f t="shared" si="0"/>
        <v>9</v>
      </c>
    </row>
    <row r="40" spans="1:6" x14ac:dyDescent="0.25">
      <c r="A40" s="7">
        <v>44834</v>
      </c>
      <c r="C40" t="s">
        <v>58</v>
      </c>
      <c r="D40">
        <v>27</v>
      </c>
      <c r="E40">
        <v>0</v>
      </c>
      <c r="F40">
        <f t="shared" si="0"/>
        <v>27</v>
      </c>
    </row>
    <row r="41" spans="1:6" x14ac:dyDescent="0.25">
      <c r="A41" s="7">
        <v>44926</v>
      </c>
      <c r="C41" t="s">
        <v>59</v>
      </c>
      <c r="D41">
        <v>24</v>
      </c>
      <c r="E41">
        <v>0</v>
      </c>
      <c r="F41">
        <f t="shared" si="0"/>
        <v>24</v>
      </c>
    </row>
    <row r="42" spans="1:6" x14ac:dyDescent="0.25">
      <c r="A42" s="7">
        <v>45016</v>
      </c>
      <c r="B42" s="13">
        <v>2023</v>
      </c>
      <c r="C42" t="s">
        <v>56</v>
      </c>
      <c r="D42">
        <v>18</v>
      </c>
      <c r="E42">
        <v>0</v>
      </c>
      <c r="F42">
        <f t="shared" si="0"/>
        <v>18</v>
      </c>
    </row>
    <row r="43" spans="1:6" x14ac:dyDescent="0.25">
      <c r="A43" s="7">
        <v>45107</v>
      </c>
      <c r="B43" s="7"/>
      <c r="C43" t="s">
        <v>57</v>
      </c>
      <c r="D43">
        <v>13</v>
      </c>
      <c r="E43">
        <v>0</v>
      </c>
      <c r="F43">
        <f t="shared" si="0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"/>
  <sheetViews>
    <sheetView showGridLines="0" tabSelected="1" topLeftCell="H1" zoomScale="85" zoomScaleNormal="85" workbookViewId="0">
      <selection activeCell="T36" sqref="T36"/>
    </sheetView>
  </sheetViews>
  <sheetFormatPr defaultRowHeight="15" x14ac:dyDescent="0.25"/>
  <cols>
    <col min="1" max="1" width="10.7109375" bestFit="1" customWidth="1"/>
    <col min="8" max="8" width="10.5703125" bestFit="1" customWidth="1"/>
    <col min="10" max="10" width="10.7109375" bestFit="1" customWidth="1"/>
    <col min="11" max="11" width="10.7109375" customWidth="1"/>
    <col min="12" max="12" width="11.5703125" bestFit="1" customWidth="1"/>
    <col min="13" max="15" width="11.5703125" customWidth="1"/>
  </cols>
  <sheetData>
    <row r="1" spans="1:21" x14ac:dyDescent="0.25">
      <c r="A1" t="s">
        <v>66</v>
      </c>
      <c r="B1" t="s">
        <v>53</v>
      </c>
      <c r="C1">
        <v>7.8</v>
      </c>
    </row>
    <row r="2" spans="1:21" x14ac:dyDescent="0.25">
      <c r="B2" s="6" t="s">
        <v>68</v>
      </c>
      <c r="C2" s="6" t="s">
        <v>67</v>
      </c>
      <c r="L2" s="6" t="s">
        <v>54</v>
      </c>
      <c r="M2" s="6" t="s">
        <v>69</v>
      </c>
      <c r="N2" s="6"/>
      <c r="O2" s="6"/>
      <c r="P2" s="6" t="s">
        <v>52</v>
      </c>
    </row>
    <row r="3" spans="1:21" x14ac:dyDescent="0.25">
      <c r="B3" t="s">
        <v>48</v>
      </c>
      <c r="C3" t="s">
        <v>49</v>
      </c>
      <c r="D3" t="s">
        <v>50</v>
      </c>
      <c r="E3" t="s">
        <v>51</v>
      </c>
      <c r="F3" t="s">
        <v>62</v>
      </c>
      <c r="J3" s="7">
        <v>41274</v>
      </c>
      <c r="K3" s="7"/>
      <c r="L3" t="s">
        <v>64</v>
      </c>
      <c r="M3" t="s">
        <v>63</v>
      </c>
      <c r="N3" t="s">
        <v>70</v>
      </c>
      <c r="O3" t="s">
        <v>71</v>
      </c>
      <c r="P3" t="s">
        <v>49</v>
      </c>
      <c r="Q3" t="s">
        <v>50</v>
      </c>
      <c r="R3" t="s">
        <v>65</v>
      </c>
    </row>
    <row r="4" spans="1:21" x14ac:dyDescent="0.25">
      <c r="A4" s="7">
        <f>WIND!A96</f>
        <v>41305</v>
      </c>
      <c r="B4" s="8">
        <f>WIND!B96*$C$1/100</f>
        <v>41.760419999999996</v>
      </c>
      <c r="C4">
        <f>WIND!D96</f>
        <v>4</v>
      </c>
      <c r="D4">
        <f>WIND!E96</f>
        <v>0</v>
      </c>
      <c r="E4">
        <f>WIND!C96</f>
        <v>4</v>
      </c>
      <c r="F4" s="12">
        <f>B4/E4</f>
        <v>10.440104999999999</v>
      </c>
      <c r="J4" s="7">
        <v>41639</v>
      </c>
      <c r="K4">
        <v>2013</v>
      </c>
      <c r="L4" s="8">
        <f t="shared" ref="L4:L13" si="0">SUMIFS(B$4:B$129,$A$4:$A$129,"&gt;"&amp;$J3,$A$4:$A$129,"&lt;="&amp;$J4)</f>
        <v>1615.4135399999998</v>
      </c>
      <c r="M4">
        <f>SUMIFS(DDT!$F$2:$F$43,DDT!$A$2:$A$43,"&gt;"&amp;$J3,DDT!$A$2:$A$43,"&lt;="&amp;$J4)</f>
        <v>104</v>
      </c>
      <c r="N4">
        <f>SUMIFS(DDT!$D$2:$D$43,DDT!$A$2:$A$43,"&gt;"&amp;$J3,DDT!$A$2:$A$43,"&lt;="&amp;$J4)</f>
        <v>81</v>
      </c>
      <c r="O4">
        <f>SUMIFS(DDT!$E$2:$E$43,DDT!$A$2:$A$43,"&gt;"&amp;$J3,DDT!$A$2:$A$43,"&lt;="&amp;$J4)</f>
        <v>23</v>
      </c>
      <c r="P4">
        <f t="shared" ref="P4:P14" si="1">M4-Q4</f>
        <v>100</v>
      </c>
      <c r="Q4">
        <f>SUMIFS(D$4:D$129,$A$4:$A$129,"&gt;"&amp;$J3,$A$4:$A$129,"&lt;="&amp;$J4)</f>
        <v>4</v>
      </c>
      <c r="R4" s="11">
        <f t="shared" ref="R4:R14" si="2">P4/M4</f>
        <v>0.96153846153846156</v>
      </c>
    </row>
    <row r="5" spans="1:21" x14ac:dyDescent="0.25">
      <c r="A5" s="7">
        <f>WIND!A97</f>
        <v>41333</v>
      </c>
      <c r="B5" s="8">
        <f>WIND!B97*$C$1/100</f>
        <v>20.69886</v>
      </c>
      <c r="C5">
        <f>WIND!D97</f>
        <v>3</v>
      </c>
      <c r="D5">
        <f>WIND!E97</f>
        <v>0</v>
      </c>
      <c r="E5">
        <f>WIND!C97</f>
        <v>3</v>
      </c>
      <c r="F5" s="12">
        <f t="shared" ref="F5:F68" si="3">B5/E5</f>
        <v>6.8996199999999996</v>
      </c>
      <c r="J5" s="7">
        <v>42004</v>
      </c>
      <c r="K5">
        <v>2014</v>
      </c>
      <c r="L5" s="8">
        <f t="shared" si="0"/>
        <v>2235.2569200000003</v>
      </c>
      <c r="M5">
        <f>SUMIFS(DDT!$F$2:$F$43,DDT!$A$2:$A$43,"&gt;"&amp;$J4,DDT!$A$2:$A$43,"&lt;="&amp;$J5)</f>
        <v>115</v>
      </c>
      <c r="N5">
        <f>SUMIFS(DDT!$D$2:$D$43,DDT!$A$2:$A$43,"&gt;"&amp;$J4,DDT!$A$2:$A$43,"&lt;="&amp;$J5)</f>
        <v>96</v>
      </c>
      <c r="O5">
        <f>SUMIFS(DDT!$E$2:$E$43,DDT!$A$2:$A$43,"&gt;"&amp;$J4,DDT!$A$2:$A$43,"&lt;="&amp;$J5)</f>
        <v>19</v>
      </c>
      <c r="P5">
        <f t="shared" si="1"/>
        <v>113</v>
      </c>
      <c r="Q5">
        <f>SUMIFS(D$4:D$129,$A$4:$A$129,"&gt;"&amp;$J4,$A$4:$A$129,"&lt;="&amp;$J5)</f>
        <v>2</v>
      </c>
      <c r="R5" s="11">
        <f t="shared" si="2"/>
        <v>0.9826086956521739</v>
      </c>
    </row>
    <row r="6" spans="1:21" x14ac:dyDescent="0.25">
      <c r="A6" s="7">
        <f>WIND!A98</f>
        <v>41364</v>
      </c>
      <c r="B6" s="8">
        <f>WIND!B98*$C$1/100</f>
        <v>18.240300000000001</v>
      </c>
      <c r="C6">
        <f>WIND!D98</f>
        <v>3</v>
      </c>
      <c r="D6">
        <f>WIND!E98</f>
        <v>0</v>
      </c>
      <c r="E6">
        <f>WIND!C98</f>
        <v>3</v>
      </c>
      <c r="F6" s="12">
        <f t="shared" si="3"/>
        <v>6.0801000000000007</v>
      </c>
      <c r="J6" s="7">
        <v>42369</v>
      </c>
      <c r="K6">
        <v>2015</v>
      </c>
      <c r="L6" s="8">
        <f t="shared" si="0"/>
        <v>2484.7157399999996</v>
      </c>
      <c r="M6">
        <f>SUMIFS(DDT!$F$2:$F$43,DDT!$A$2:$A$43,"&gt;"&amp;$J5,DDT!$A$2:$A$43,"&lt;="&amp;$J6)</f>
        <v>124</v>
      </c>
      <c r="N6">
        <f>SUMIFS(DDT!$D$2:$D$43,DDT!$A$2:$A$43,"&gt;"&amp;$J5,DDT!$A$2:$A$43,"&lt;="&amp;$J6)</f>
        <v>90</v>
      </c>
      <c r="O6">
        <f>SUMIFS(DDT!$E$2:$E$43,DDT!$A$2:$A$43,"&gt;"&amp;$J5,DDT!$A$2:$A$43,"&lt;="&amp;$J6)</f>
        <v>34</v>
      </c>
      <c r="P6">
        <f t="shared" si="1"/>
        <v>119</v>
      </c>
      <c r="Q6">
        <f>SUMIFS(D$4:D$129,$A$4:$A$129,"&gt;"&amp;$J5,$A$4:$A$129,"&lt;="&amp;$J6)</f>
        <v>5</v>
      </c>
      <c r="R6" s="11">
        <f t="shared" si="2"/>
        <v>0.95967741935483875</v>
      </c>
    </row>
    <row r="7" spans="1:21" x14ac:dyDescent="0.25">
      <c r="A7" s="7">
        <f>WIND!A99</f>
        <v>41394</v>
      </c>
      <c r="B7" s="8">
        <f>WIND!B99*$C$1/100</f>
        <v>0.30887999999999999</v>
      </c>
      <c r="C7">
        <f>WIND!D99</f>
        <v>1</v>
      </c>
      <c r="D7">
        <f>WIND!E99</f>
        <v>0</v>
      </c>
      <c r="E7">
        <f>WIND!C99</f>
        <v>1</v>
      </c>
      <c r="F7" s="12">
        <f t="shared" si="3"/>
        <v>0.30887999999999999</v>
      </c>
      <c r="J7" s="7">
        <v>42735</v>
      </c>
      <c r="K7">
        <v>2016</v>
      </c>
      <c r="L7" s="8">
        <f t="shared" si="0"/>
        <v>1874.52018</v>
      </c>
      <c r="M7">
        <f>SUMIFS(DDT!$F$2:$F$43,DDT!$A$2:$A$43,"&gt;"&amp;$J6,DDT!$A$2:$A$43,"&lt;="&amp;$J7)</f>
        <v>120</v>
      </c>
      <c r="N7">
        <f>SUMIFS(DDT!$D$2:$D$43,DDT!$A$2:$A$43,"&gt;"&amp;$J6,DDT!$A$2:$A$43,"&lt;="&amp;$J7)</f>
        <v>75</v>
      </c>
      <c r="O7">
        <f>SUMIFS(DDT!$E$2:$E$43,DDT!$A$2:$A$43,"&gt;"&amp;$J6,DDT!$A$2:$A$43,"&lt;="&amp;$J7)</f>
        <v>45</v>
      </c>
      <c r="P7">
        <f t="shared" si="1"/>
        <v>109</v>
      </c>
      <c r="Q7">
        <f>SUMIFS(D$4:D$129,$A$4:$A$129,"&gt;"&amp;$J6,$A$4:$A$129,"&lt;="&amp;$J7)</f>
        <v>11</v>
      </c>
      <c r="R7" s="11">
        <f t="shared" si="2"/>
        <v>0.90833333333333333</v>
      </c>
    </row>
    <row r="8" spans="1:21" x14ac:dyDescent="0.25">
      <c r="A8" s="7">
        <f>WIND!A100</f>
        <v>41425</v>
      </c>
      <c r="B8" s="8">
        <f>WIND!B100*$C$1/100</f>
        <v>273.02261999999996</v>
      </c>
      <c r="C8">
        <f>WIND!D100</f>
        <v>6</v>
      </c>
      <c r="D8">
        <f>WIND!E100</f>
        <v>0</v>
      </c>
      <c r="E8">
        <f>WIND!C100</f>
        <v>6</v>
      </c>
      <c r="F8" s="12">
        <f t="shared" si="3"/>
        <v>45.503769999999996</v>
      </c>
      <c r="J8" s="7">
        <v>43100</v>
      </c>
      <c r="K8">
        <v>2017</v>
      </c>
      <c r="L8" s="8">
        <f t="shared" si="0"/>
        <v>1222.2951</v>
      </c>
      <c r="M8">
        <f>SUMIFS(DDT!$F$2:$F$43,DDT!$A$2:$A$43,"&gt;"&amp;$J7,DDT!$A$2:$A$43,"&lt;="&amp;$J8)</f>
        <v>161</v>
      </c>
      <c r="N8">
        <f>SUMIFS(DDT!$D$2:$D$43,DDT!$A$2:$A$43,"&gt;"&amp;$J7,DDT!$A$2:$A$43,"&lt;="&amp;$J8)</f>
        <v>81</v>
      </c>
      <c r="O8">
        <f>SUMIFS(DDT!$E$2:$E$43,DDT!$A$2:$A$43,"&gt;"&amp;$J7,DDT!$A$2:$A$43,"&lt;="&amp;$J8)</f>
        <v>80</v>
      </c>
      <c r="P8">
        <f t="shared" si="1"/>
        <v>130</v>
      </c>
      <c r="Q8">
        <f>SUMIFS(D$4:D$129,$A$4:$A$129,"&gt;"&amp;$J7,$A$4:$A$129,"&lt;="&amp;$J8)</f>
        <v>31</v>
      </c>
      <c r="R8" s="11">
        <f t="shared" si="2"/>
        <v>0.80745341614906829</v>
      </c>
    </row>
    <row r="9" spans="1:21" x14ac:dyDescent="0.25">
      <c r="A9" s="7">
        <f>WIND!A101</f>
        <v>41455</v>
      </c>
      <c r="B9" s="8">
        <f>WIND!B101*$C$1/100</f>
        <v>39.567059999999998</v>
      </c>
      <c r="C9">
        <f>WIND!D101</f>
        <v>4</v>
      </c>
      <c r="D9">
        <f>WIND!E101</f>
        <v>0</v>
      </c>
      <c r="E9">
        <f>WIND!C101</f>
        <v>4</v>
      </c>
      <c r="F9" s="12">
        <f t="shared" si="3"/>
        <v>9.8917649999999995</v>
      </c>
      <c r="I9" s="12"/>
      <c r="J9" s="7">
        <v>43465</v>
      </c>
      <c r="K9">
        <v>2018</v>
      </c>
      <c r="L9" s="8">
        <f t="shared" si="0"/>
        <v>2710.4703599999998</v>
      </c>
      <c r="M9">
        <f>SUMIFS(DDT!$F$2:$F$43,DDT!$A$2:$A$43,"&gt;"&amp;$J8,DDT!$A$2:$A$43,"&lt;="&amp;$J9)</f>
        <v>208</v>
      </c>
      <c r="N9">
        <f>SUMIFS(DDT!$D$2:$D$43,DDT!$A$2:$A$43,"&gt;"&amp;$J8,DDT!$A$2:$A$43,"&lt;="&amp;$J9)</f>
        <v>133</v>
      </c>
      <c r="O9">
        <f>SUMIFS(DDT!$E$2:$E$43,DDT!$A$2:$A$43,"&gt;"&amp;$J8,DDT!$A$2:$A$43,"&lt;="&amp;$J9)</f>
        <v>75</v>
      </c>
      <c r="P9">
        <f t="shared" si="1"/>
        <v>181</v>
      </c>
      <c r="Q9">
        <f t="shared" ref="Q9:Q14" si="4">SUMIFS(D$4:D$129,$A$4:$A$129,"&gt;"&amp;$J8,$A$4:$A$129,"&lt;="&amp;$J9)</f>
        <v>27</v>
      </c>
      <c r="R9" s="11">
        <f t="shared" si="2"/>
        <v>0.87019230769230771</v>
      </c>
    </row>
    <row r="10" spans="1:21" x14ac:dyDescent="0.25">
      <c r="A10" s="7">
        <f>WIND!A102</f>
        <v>41486</v>
      </c>
      <c r="B10" s="8">
        <f>WIND!B102*$C$1/100</f>
        <v>50.086139999999993</v>
      </c>
      <c r="C10">
        <f>WIND!D102</f>
        <v>7</v>
      </c>
      <c r="D10">
        <f>WIND!E102</f>
        <v>2</v>
      </c>
      <c r="E10">
        <f>WIND!C102</f>
        <v>9</v>
      </c>
      <c r="F10" s="12">
        <f t="shared" si="3"/>
        <v>5.5651266666666661</v>
      </c>
      <c r="J10" s="7">
        <v>43830</v>
      </c>
      <c r="K10">
        <v>2019</v>
      </c>
      <c r="L10" s="8">
        <f t="shared" si="0"/>
        <v>3022.2870600000001</v>
      </c>
      <c r="M10">
        <f>SUMIFS(DDT!$F$2:$F$43,DDT!$A$2:$A$43,"&gt;"&amp;$J9,DDT!$A$2:$A$43,"&lt;="&amp;$J10)</f>
        <v>164</v>
      </c>
      <c r="N10">
        <f>SUMIFS(DDT!$D$2:$D$43,DDT!$A$2:$A$43,"&gt;"&amp;$J9,DDT!$A$2:$A$43,"&lt;="&amp;$J10)</f>
        <v>149</v>
      </c>
      <c r="O10">
        <f>SUMIFS(DDT!$E$2:$E$43,DDT!$A$2:$A$43,"&gt;"&amp;$J9,DDT!$A$2:$A$43,"&lt;="&amp;$J10)</f>
        <v>15</v>
      </c>
      <c r="P10">
        <f t="shared" si="1"/>
        <v>139</v>
      </c>
      <c r="Q10">
        <f t="shared" si="4"/>
        <v>25</v>
      </c>
      <c r="R10" s="11">
        <f t="shared" si="2"/>
        <v>0.84756097560975607</v>
      </c>
    </row>
    <row r="11" spans="1:21" x14ac:dyDescent="0.25">
      <c r="A11" s="7">
        <f>WIND!A103</f>
        <v>41517</v>
      </c>
      <c r="B11" s="8">
        <f>WIND!B103*$C$1/100</f>
        <v>1.6192800000000001</v>
      </c>
      <c r="C11">
        <f>WIND!D103</f>
        <v>2</v>
      </c>
      <c r="D11">
        <f>WIND!E103</f>
        <v>0</v>
      </c>
      <c r="E11">
        <f>WIND!C103</f>
        <v>2</v>
      </c>
      <c r="F11" s="12">
        <f t="shared" si="3"/>
        <v>0.80964000000000003</v>
      </c>
      <c r="J11" s="7">
        <v>44196</v>
      </c>
      <c r="K11">
        <v>2020</v>
      </c>
      <c r="L11" s="8">
        <f t="shared" si="0"/>
        <v>3906.5909999999999</v>
      </c>
      <c r="M11">
        <f>SUMIFS(DDT!$F$2:$F$43,DDT!$A$2:$A$43,"&gt;"&amp;$J10,DDT!$A$2:$A$43,"&lt;="&amp;$J11)</f>
        <v>146</v>
      </c>
      <c r="N11">
        <f>SUMIFS(DDT!$D$2:$D$43,DDT!$A$2:$A$43,"&gt;"&amp;$J10,DDT!$A$2:$A$43,"&lt;="&amp;$J11)</f>
        <v>138</v>
      </c>
      <c r="O11">
        <f>SUMIFS(DDT!$E$2:$E$43,DDT!$A$2:$A$43,"&gt;"&amp;$J10,DDT!$A$2:$A$43,"&lt;="&amp;$J11)</f>
        <v>8</v>
      </c>
      <c r="P11">
        <f t="shared" si="1"/>
        <v>131</v>
      </c>
      <c r="Q11">
        <f t="shared" si="4"/>
        <v>15</v>
      </c>
      <c r="R11" s="11">
        <f t="shared" si="2"/>
        <v>0.89726027397260277</v>
      </c>
    </row>
    <row r="12" spans="1:21" x14ac:dyDescent="0.25">
      <c r="A12" s="7">
        <f>WIND!A104</f>
        <v>41547</v>
      </c>
      <c r="B12" s="8">
        <f>WIND!B104*$C$1/100</f>
        <v>110.11103999999999</v>
      </c>
      <c r="C12">
        <f>WIND!D104</f>
        <v>8</v>
      </c>
      <c r="D12">
        <f>WIND!E104</f>
        <v>0</v>
      </c>
      <c r="E12">
        <f>WIND!C104</f>
        <v>8</v>
      </c>
      <c r="F12" s="12">
        <f t="shared" si="3"/>
        <v>13.763879999999999</v>
      </c>
      <c r="J12" s="7">
        <v>44561</v>
      </c>
      <c r="K12">
        <v>2021</v>
      </c>
      <c r="L12" s="8">
        <f t="shared" si="0"/>
        <v>3256.3283999999999</v>
      </c>
      <c r="M12">
        <f>SUMIFS(DDT!$F$2:$F$43,DDT!$A$2:$A$43,"&gt;"&amp;$J11,DDT!$A$2:$A$43,"&lt;="&amp;$J12)</f>
        <v>97</v>
      </c>
      <c r="N12">
        <f>SUMIFS(DDT!$D$2:$D$43,DDT!$A$2:$A$43,"&gt;"&amp;$J11,DDT!$A$2:$A$43,"&lt;="&amp;$J12)</f>
        <v>96</v>
      </c>
      <c r="O12">
        <f>SUMIFS(DDT!$E$2:$E$43,DDT!$A$2:$A$43,"&gt;"&amp;$J11,DDT!$A$2:$A$43,"&lt;="&amp;$J12)</f>
        <v>1</v>
      </c>
      <c r="P12">
        <f t="shared" si="1"/>
        <v>96</v>
      </c>
      <c r="Q12">
        <f t="shared" si="4"/>
        <v>1</v>
      </c>
      <c r="R12" s="11">
        <f t="shared" si="2"/>
        <v>0.98969072164948457</v>
      </c>
      <c r="T12" s="11">
        <f>M13/M9-1</f>
        <v>-0.63942307692307687</v>
      </c>
    </row>
    <row r="13" spans="1:21" x14ac:dyDescent="0.25">
      <c r="A13" s="7">
        <f>WIND!A105</f>
        <v>41578</v>
      </c>
      <c r="B13" s="8">
        <f>WIND!B105*$C$1/100</f>
        <v>94.160820000000001</v>
      </c>
      <c r="C13">
        <f>WIND!D105</f>
        <v>15</v>
      </c>
      <c r="D13">
        <f>WIND!E105</f>
        <v>1</v>
      </c>
      <c r="E13">
        <f>WIND!C105</f>
        <v>16</v>
      </c>
      <c r="F13" s="12">
        <f t="shared" si="3"/>
        <v>5.8850512500000001</v>
      </c>
      <c r="J13" s="7">
        <v>44926</v>
      </c>
      <c r="K13">
        <v>2022</v>
      </c>
      <c r="L13" s="8">
        <f t="shared" si="0"/>
        <v>1028.1289199999999</v>
      </c>
      <c r="M13">
        <f>SUMIFS(DDT!$F$2:$F$43,DDT!$A$2:$A$43,"&gt;"&amp;$J12,DDT!$A$2:$A$43,"&lt;="&amp;$J13)</f>
        <v>75</v>
      </c>
      <c r="N13">
        <f>SUMIFS(DDT!$D$2:$D$43,DDT!$A$2:$A$43,"&gt;"&amp;$J12,DDT!$A$2:$A$43,"&lt;="&amp;$J13)</f>
        <v>75</v>
      </c>
      <c r="O13">
        <f>SUMIFS(DDT!$E$2:$E$43,DDT!$A$2:$A$43,"&gt;"&amp;$J12,DDT!$A$2:$A$43,"&lt;="&amp;$J13)</f>
        <v>0</v>
      </c>
      <c r="P13">
        <f t="shared" si="1"/>
        <v>71</v>
      </c>
      <c r="Q13">
        <f t="shared" si="4"/>
        <v>4</v>
      </c>
      <c r="R13" s="11">
        <f t="shared" si="2"/>
        <v>0.94666666666666666</v>
      </c>
      <c r="T13" s="11">
        <f>L13/L12-1</f>
        <v>-0.68426743445163574</v>
      </c>
      <c r="U13" s="11">
        <f>L13/L11-1</f>
        <v>-0.73682197086923096</v>
      </c>
    </row>
    <row r="14" spans="1:21" x14ac:dyDescent="0.25">
      <c r="A14" s="7">
        <f>WIND!A106</f>
        <v>41608</v>
      </c>
      <c r="B14" s="8">
        <f>WIND!B106*$C$1/100</f>
        <v>246.93317999999999</v>
      </c>
      <c r="C14">
        <f>WIND!D106</f>
        <v>13</v>
      </c>
      <c r="D14">
        <f>WIND!E106</f>
        <v>0</v>
      </c>
      <c r="E14">
        <f>WIND!C106</f>
        <v>13</v>
      </c>
      <c r="F14" s="12">
        <f t="shared" si="3"/>
        <v>18.994859999999999</v>
      </c>
      <c r="J14" s="7">
        <v>45107</v>
      </c>
      <c r="K14" s="10" t="s">
        <v>55</v>
      </c>
      <c r="L14" s="8">
        <v>178</v>
      </c>
      <c r="M14">
        <f>SUMIFS(DDT!$F$2:$F$43,DDT!$A$2:$A$43,"&gt;"&amp;$J13,DDT!$A$2:$A$43,"&lt;="&amp;$J14)</f>
        <v>31</v>
      </c>
      <c r="N14">
        <f>SUMIFS(DDT!$D$2:$D$43,DDT!$A$2:$A$43,"&gt;"&amp;$J13,DDT!$A$2:$A$43,"&lt;="&amp;$J14)</f>
        <v>31</v>
      </c>
      <c r="O14">
        <f>SUMIFS(DDT!$E$2:$E$43,DDT!$A$2:$A$43,"&gt;"&amp;$J13,DDT!$A$2:$A$43,"&lt;="&amp;$J14)</f>
        <v>0</v>
      </c>
      <c r="P14">
        <f t="shared" si="1"/>
        <v>30</v>
      </c>
      <c r="Q14">
        <f t="shared" si="4"/>
        <v>1</v>
      </c>
      <c r="R14" s="11">
        <f t="shared" si="2"/>
        <v>0.967741935483871</v>
      </c>
      <c r="T14" s="11"/>
    </row>
    <row r="15" spans="1:21" x14ac:dyDescent="0.25">
      <c r="A15" s="7">
        <f>WIND!A107</f>
        <v>41639</v>
      </c>
      <c r="B15" s="8">
        <f>WIND!B107*$C$1/100</f>
        <v>718.9049399999999</v>
      </c>
      <c r="C15">
        <f>WIND!D107</f>
        <v>27</v>
      </c>
      <c r="D15">
        <f>WIND!E107</f>
        <v>1</v>
      </c>
      <c r="E15">
        <f>WIND!C107</f>
        <v>28</v>
      </c>
      <c r="F15" s="12">
        <f t="shared" si="3"/>
        <v>25.675176428571426</v>
      </c>
    </row>
    <row r="16" spans="1:21" x14ac:dyDescent="0.25">
      <c r="A16" s="7">
        <f>WIND!A108</f>
        <v>41670</v>
      </c>
      <c r="B16" s="8">
        <f>WIND!B108*$C$1/100</f>
        <v>281.41776000000004</v>
      </c>
      <c r="C16">
        <f>WIND!D108</f>
        <v>12</v>
      </c>
      <c r="D16">
        <f>WIND!E108</f>
        <v>0</v>
      </c>
      <c r="E16">
        <f>WIND!C108</f>
        <v>12</v>
      </c>
      <c r="F16" s="12">
        <f t="shared" si="3"/>
        <v>23.451480000000004</v>
      </c>
    </row>
    <row r="17" spans="1:9" x14ac:dyDescent="0.25">
      <c r="A17" s="7">
        <f>WIND!A109</f>
        <v>41698</v>
      </c>
      <c r="B17" s="8">
        <f>WIND!B109*$C$1/100</f>
        <v>9.1462800000000009</v>
      </c>
      <c r="C17">
        <f>WIND!D109</f>
        <v>3</v>
      </c>
      <c r="D17">
        <f>WIND!E109</f>
        <v>0</v>
      </c>
      <c r="E17">
        <f>WIND!C109</f>
        <v>3</v>
      </c>
      <c r="F17" s="12">
        <f t="shared" si="3"/>
        <v>3.0487600000000001</v>
      </c>
    </row>
    <row r="18" spans="1:9" x14ac:dyDescent="0.25">
      <c r="A18" s="7">
        <f>WIND!A110</f>
        <v>41729</v>
      </c>
      <c r="B18" s="8">
        <f>WIND!B110*$C$1/100</f>
        <v>160.2276</v>
      </c>
      <c r="C18">
        <f>WIND!D110</f>
        <v>5</v>
      </c>
      <c r="D18">
        <f>WIND!E110</f>
        <v>0</v>
      </c>
      <c r="E18">
        <f>WIND!C110</f>
        <v>5</v>
      </c>
      <c r="F18" s="12">
        <f t="shared" si="3"/>
        <v>32.045519999999996</v>
      </c>
    </row>
    <row r="19" spans="1:9" x14ac:dyDescent="0.25">
      <c r="A19" s="7">
        <f>WIND!A111</f>
        <v>41759</v>
      </c>
      <c r="B19" s="8">
        <f>WIND!B111*$C$1/100</f>
        <v>17.156880000000001</v>
      </c>
      <c r="C19">
        <f>WIND!D111</f>
        <v>2</v>
      </c>
      <c r="D19">
        <f>WIND!E111</f>
        <v>0</v>
      </c>
      <c r="E19">
        <f>WIND!C111</f>
        <v>2</v>
      </c>
      <c r="F19" s="12">
        <f t="shared" si="3"/>
        <v>8.5784400000000005</v>
      </c>
    </row>
    <row r="20" spans="1:9" x14ac:dyDescent="0.25">
      <c r="A20" s="7">
        <f>WIND!A112</f>
        <v>41790</v>
      </c>
      <c r="B20" s="8">
        <f>WIND!B112*$C$1/100</f>
        <v>118.02882</v>
      </c>
      <c r="C20">
        <f>WIND!D112</f>
        <v>6</v>
      </c>
      <c r="D20">
        <f>WIND!E112</f>
        <v>0</v>
      </c>
      <c r="E20">
        <f>WIND!C112</f>
        <v>6</v>
      </c>
      <c r="F20" s="12">
        <f t="shared" si="3"/>
        <v>19.671469999999999</v>
      </c>
    </row>
    <row r="21" spans="1:9" x14ac:dyDescent="0.25">
      <c r="A21" s="7">
        <f>WIND!A113</f>
        <v>41820</v>
      </c>
      <c r="B21" s="8">
        <f>WIND!B113*$C$1/100</f>
        <v>203.08781999999999</v>
      </c>
      <c r="C21">
        <f>WIND!D113</f>
        <v>16</v>
      </c>
      <c r="D21">
        <f>WIND!E113</f>
        <v>0</v>
      </c>
      <c r="E21">
        <f>WIND!C113</f>
        <v>16</v>
      </c>
      <c r="F21" s="12">
        <f t="shared" si="3"/>
        <v>12.69298875</v>
      </c>
      <c r="I21" s="12"/>
    </row>
    <row r="22" spans="1:9" x14ac:dyDescent="0.25">
      <c r="A22" s="7">
        <f>WIND!A114</f>
        <v>41851</v>
      </c>
      <c r="B22" s="8">
        <f>WIND!B114*$C$1/100</f>
        <v>199.04508000000001</v>
      </c>
      <c r="C22">
        <f>WIND!D114</f>
        <v>22</v>
      </c>
      <c r="D22">
        <f>WIND!E114</f>
        <v>1</v>
      </c>
      <c r="E22">
        <f>WIND!C114</f>
        <v>23</v>
      </c>
      <c r="F22" s="12">
        <f t="shared" si="3"/>
        <v>8.6541339130434789</v>
      </c>
    </row>
    <row r="23" spans="1:9" x14ac:dyDescent="0.25">
      <c r="A23" s="7">
        <f>WIND!A115</f>
        <v>41882</v>
      </c>
      <c r="B23" s="8">
        <f>WIND!B115*$C$1/100</f>
        <v>205.77180000000001</v>
      </c>
      <c r="C23">
        <f>WIND!D115</f>
        <v>6</v>
      </c>
      <c r="D23">
        <f>WIND!E115</f>
        <v>0</v>
      </c>
      <c r="E23">
        <f>WIND!C115</f>
        <v>6</v>
      </c>
      <c r="F23" s="12">
        <f t="shared" si="3"/>
        <v>34.295300000000005</v>
      </c>
    </row>
    <row r="24" spans="1:9" x14ac:dyDescent="0.25">
      <c r="A24" s="7">
        <f>WIND!A116</f>
        <v>41912</v>
      </c>
      <c r="B24" s="8">
        <f>WIND!B116*$C$1/100</f>
        <v>48.607259999999997</v>
      </c>
      <c r="C24">
        <f>WIND!D116</f>
        <v>5</v>
      </c>
      <c r="D24">
        <f>WIND!E116</f>
        <v>0</v>
      </c>
      <c r="E24">
        <f>WIND!C116</f>
        <v>5</v>
      </c>
      <c r="F24" s="12">
        <f t="shared" si="3"/>
        <v>9.7214519999999993</v>
      </c>
    </row>
    <row r="25" spans="1:9" x14ac:dyDescent="0.25">
      <c r="A25" s="7">
        <f>WIND!A117</f>
        <v>41943</v>
      </c>
      <c r="B25" s="8">
        <f>WIND!B117*$C$1/100</f>
        <v>71.854380000000006</v>
      </c>
      <c r="C25">
        <f>WIND!D117</f>
        <v>8</v>
      </c>
      <c r="D25">
        <f>WIND!E117</f>
        <v>0</v>
      </c>
      <c r="E25">
        <f>WIND!C117</f>
        <v>8</v>
      </c>
      <c r="F25" s="12">
        <f t="shared" si="3"/>
        <v>8.9817975000000008</v>
      </c>
    </row>
    <row r="26" spans="1:9" x14ac:dyDescent="0.25">
      <c r="A26" s="7">
        <f>WIND!A118</f>
        <v>41973</v>
      </c>
      <c r="B26" s="8">
        <f>WIND!B118*$C$1/100</f>
        <v>24.826620000000002</v>
      </c>
      <c r="C26">
        <f>WIND!D118</f>
        <v>6</v>
      </c>
      <c r="D26">
        <f>WIND!E118</f>
        <v>0</v>
      </c>
      <c r="E26">
        <f>WIND!C118</f>
        <v>6</v>
      </c>
      <c r="F26" s="12">
        <f t="shared" si="3"/>
        <v>4.1377700000000006</v>
      </c>
    </row>
    <row r="27" spans="1:9" x14ac:dyDescent="0.25">
      <c r="A27" s="7">
        <f>WIND!A119</f>
        <v>42004</v>
      </c>
      <c r="B27" s="8">
        <f>WIND!B119*$C$1/100</f>
        <v>896.08662000000015</v>
      </c>
      <c r="C27">
        <f>WIND!D119</f>
        <v>16</v>
      </c>
      <c r="D27">
        <f>WIND!E119</f>
        <v>1</v>
      </c>
      <c r="E27">
        <f>WIND!C119</f>
        <v>17</v>
      </c>
      <c r="F27" s="12">
        <f t="shared" si="3"/>
        <v>52.710977647058833</v>
      </c>
    </row>
    <row r="28" spans="1:9" x14ac:dyDescent="0.25">
      <c r="A28" s="7">
        <f>WIND!A120</f>
        <v>42035</v>
      </c>
      <c r="B28" s="8">
        <f>WIND!B120*$C$1/100</f>
        <v>21.212879999999998</v>
      </c>
      <c r="C28">
        <f>WIND!D120</f>
        <v>11</v>
      </c>
      <c r="D28">
        <f>WIND!E120</f>
        <v>0</v>
      </c>
      <c r="E28">
        <f>WIND!C120</f>
        <v>11</v>
      </c>
      <c r="F28" s="12">
        <f t="shared" si="3"/>
        <v>1.9284436363636361</v>
      </c>
    </row>
    <row r="29" spans="1:9" x14ac:dyDescent="0.25">
      <c r="A29" s="7">
        <f>WIND!A121</f>
        <v>42063</v>
      </c>
      <c r="B29" s="8">
        <f>WIND!B121*$C$1/100</f>
        <v>3.26274</v>
      </c>
      <c r="C29">
        <f>WIND!D121</f>
        <v>4</v>
      </c>
      <c r="D29">
        <f>WIND!E121</f>
        <v>0</v>
      </c>
      <c r="E29">
        <f>WIND!C121</f>
        <v>4</v>
      </c>
      <c r="F29" s="12">
        <f t="shared" si="3"/>
        <v>0.81568499999999999</v>
      </c>
    </row>
    <row r="30" spans="1:9" x14ac:dyDescent="0.25">
      <c r="A30" s="7">
        <f>WIND!A122</f>
        <v>42094</v>
      </c>
      <c r="B30" s="8">
        <f>WIND!B122*$C$1/100</f>
        <v>102.96</v>
      </c>
      <c r="C30">
        <f>WIND!D122</f>
        <v>9</v>
      </c>
      <c r="D30">
        <f>WIND!E122</f>
        <v>1</v>
      </c>
      <c r="E30">
        <f>WIND!C122</f>
        <v>10</v>
      </c>
      <c r="F30" s="12">
        <f t="shared" si="3"/>
        <v>10.295999999999999</v>
      </c>
    </row>
    <row r="31" spans="1:9" x14ac:dyDescent="0.25">
      <c r="A31" s="7">
        <f>WIND!A123</f>
        <v>42124</v>
      </c>
      <c r="B31" s="8">
        <f>WIND!B123*$C$1/100</f>
        <v>351.71447999999998</v>
      </c>
      <c r="C31">
        <f>WIND!D123</f>
        <v>4</v>
      </c>
      <c r="D31">
        <f>WIND!E123</f>
        <v>1</v>
      </c>
      <c r="E31">
        <f>WIND!C123</f>
        <v>5</v>
      </c>
      <c r="F31" s="12">
        <f t="shared" si="3"/>
        <v>70.342895999999996</v>
      </c>
    </row>
    <row r="32" spans="1:9" x14ac:dyDescent="0.25">
      <c r="A32" s="7">
        <f>WIND!A124</f>
        <v>42155</v>
      </c>
      <c r="B32" s="8">
        <f>WIND!B124*$C$1/100</f>
        <v>26.621399999999998</v>
      </c>
      <c r="C32">
        <f>WIND!D124</f>
        <v>5</v>
      </c>
      <c r="D32">
        <f>WIND!E124</f>
        <v>0</v>
      </c>
      <c r="E32">
        <f>WIND!C124</f>
        <v>5</v>
      </c>
      <c r="F32" s="12">
        <f t="shared" si="3"/>
        <v>5.3242799999999999</v>
      </c>
    </row>
    <row r="33" spans="1:15" x14ac:dyDescent="0.25">
      <c r="A33" s="7">
        <f>WIND!A125</f>
        <v>42185</v>
      </c>
      <c r="B33" s="8">
        <f>WIND!B125*$C$1/100</f>
        <v>704.95463999999993</v>
      </c>
      <c r="C33">
        <f>WIND!D125</f>
        <v>10</v>
      </c>
      <c r="D33">
        <f>WIND!E125</f>
        <v>0</v>
      </c>
      <c r="E33">
        <f>WIND!C125</f>
        <v>10</v>
      </c>
      <c r="F33" s="12">
        <f t="shared" si="3"/>
        <v>70.495463999999998</v>
      </c>
      <c r="I33" s="12"/>
    </row>
    <row r="34" spans="1:15" x14ac:dyDescent="0.25">
      <c r="A34" s="7">
        <f>WIND!A126</f>
        <v>42216</v>
      </c>
      <c r="B34" s="8">
        <f>WIND!B126*$C$1/100</f>
        <v>139.58412000000001</v>
      </c>
      <c r="C34">
        <f>WIND!D126</f>
        <v>14</v>
      </c>
      <c r="D34">
        <f>WIND!E126</f>
        <v>1</v>
      </c>
      <c r="E34">
        <f>WIND!C126</f>
        <v>15</v>
      </c>
      <c r="F34" s="12">
        <f t="shared" si="3"/>
        <v>9.3056080000000012</v>
      </c>
      <c r="M34" t="s">
        <v>54</v>
      </c>
    </row>
    <row r="35" spans="1:15" x14ac:dyDescent="0.25">
      <c r="A35" s="7">
        <f>WIND!A127</f>
        <v>42247</v>
      </c>
      <c r="B35" s="8">
        <f>WIND!B127*$C$1/100</f>
        <v>114.76997999999999</v>
      </c>
      <c r="C35">
        <f>WIND!D127</f>
        <v>3</v>
      </c>
      <c r="D35">
        <f>WIND!E127</f>
        <v>0</v>
      </c>
      <c r="E35">
        <f>WIND!C127</f>
        <v>3</v>
      </c>
      <c r="F35" s="12">
        <f t="shared" si="3"/>
        <v>38.256659999999997</v>
      </c>
      <c r="K35">
        <v>31</v>
      </c>
      <c r="L35">
        <v>178</v>
      </c>
      <c r="M35" s="15">
        <f>L35/K35</f>
        <v>5.741935483870968</v>
      </c>
      <c r="N35" s="11">
        <f>M35/M36-1</f>
        <v>-0.22143247676325861</v>
      </c>
      <c r="O35" s="15"/>
    </row>
    <row r="36" spans="1:15" x14ac:dyDescent="0.25">
      <c r="A36" s="7">
        <f>WIND!A128</f>
        <v>42277</v>
      </c>
      <c r="B36" s="8">
        <f>WIND!B128*$C$1/100</f>
        <v>6.2111399999999994</v>
      </c>
      <c r="C36">
        <f>WIND!D128</f>
        <v>7</v>
      </c>
      <c r="D36">
        <f>WIND!E128</f>
        <v>0</v>
      </c>
      <c r="E36">
        <f>WIND!C128</f>
        <v>7</v>
      </c>
      <c r="F36" s="12">
        <f t="shared" si="3"/>
        <v>0.88730571428571425</v>
      </c>
      <c r="K36">
        <v>24</v>
      </c>
      <c r="L36">
        <v>177</v>
      </c>
      <c r="M36" s="15">
        <f>L36/K36</f>
        <v>7.375</v>
      </c>
      <c r="N36" s="15"/>
      <c r="O36" s="15"/>
    </row>
    <row r="37" spans="1:15" x14ac:dyDescent="0.25">
      <c r="A37" s="7">
        <f>WIND!A129</f>
        <v>42308</v>
      </c>
      <c r="B37" s="8">
        <f>WIND!B129*$C$1/100</f>
        <v>415.36637999999999</v>
      </c>
      <c r="C37">
        <f>WIND!D129</f>
        <v>13</v>
      </c>
      <c r="D37">
        <f>WIND!E129</f>
        <v>1</v>
      </c>
      <c r="E37">
        <f>WIND!C129</f>
        <v>14</v>
      </c>
      <c r="F37" s="12">
        <f t="shared" si="3"/>
        <v>29.669027142857143</v>
      </c>
    </row>
    <row r="38" spans="1:15" x14ac:dyDescent="0.25">
      <c r="A38" s="7">
        <f>WIND!A130</f>
        <v>42338</v>
      </c>
      <c r="B38" s="8">
        <f>WIND!B130*$C$1/100</f>
        <v>188.84034</v>
      </c>
      <c r="C38">
        <f>WIND!D130</f>
        <v>12</v>
      </c>
      <c r="D38">
        <f>WIND!E130</f>
        <v>0</v>
      </c>
      <c r="E38">
        <f>WIND!C130</f>
        <v>12</v>
      </c>
      <c r="F38" s="12">
        <f t="shared" si="3"/>
        <v>15.736694999999999</v>
      </c>
    </row>
    <row r="39" spans="1:15" x14ac:dyDescent="0.25">
      <c r="A39" s="7">
        <f>WIND!A131</f>
        <v>42369</v>
      </c>
      <c r="B39" s="8">
        <f>WIND!B131*$C$1/100</f>
        <v>409.21764000000002</v>
      </c>
      <c r="C39">
        <f>WIND!D131</f>
        <v>24</v>
      </c>
      <c r="D39">
        <f>WIND!E131</f>
        <v>1</v>
      </c>
      <c r="E39">
        <f>WIND!C131</f>
        <v>25</v>
      </c>
      <c r="F39" s="12">
        <f t="shared" si="3"/>
        <v>16.368705600000002</v>
      </c>
    </row>
    <row r="40" spans="1:15" x14ac:dyDescent="0.25">
      <c r="A40" s="7">
        <f>WIND!A132</f>
        <v>42400</v>
      </c>
      <c r="B40" s="8">
        <f>WIND!B132*$C$1/100</f>
        <v>45.79224</v>
      </c>
      <c r="C40">
        <f>WIND!D132</f>
        <v>8</v>
      </c>
      <c r="D40">
        <f>WIND!E132</f>
        <v>0</v>
      </c>
      <c r="E40">
        <f>WIND!C132</f>
        <v>8</v>
      </c>
      <c r="F40" s="12">
        <f t="shared" si="3"/>
        <v>5.72403</v>
      </c>
    </row>
    <row r="41" spans="1:15" x14ac:dyDescent="0.25">
      <c r="A41" s="7">
        <f>WIND!A133</f>
        <v>42429</v>
      </c>
      <c r="B41" s="8">
        <f>WIND!B133*$C$1/100</f>
        <v>0.84474000000000005</v>
      </c>
      <c r="C41">
        <f>WIND!D133</f>
        <v>2</v>
      </c>
      <c r="D41">
        <f>WIND!E133</f>
        <v>0</v>
      </c>
      <c r="E41">
        <f>WIND!C133</f>
        <v>2</v>
      </c>
      <c r="F41" s="12">
        <f t="shared" si="3"/>
        <v>0.42237000000000002</v>
      </c>
    </row>
    <row r="42" spans="1:15" x14ac:dyDescent="0.25">
      <c r="A42" s="7">
        <f>WIND!A134</f>
        <v>42460</v>
      </c>
      <c r="B42" s="8">
        <f>WIND!B134*$C$1/100</f>
        <v>236.29553999999996</v>
      </c>
      <c r="C42">
        <f>WIND!D134</f>
        <v>9</v>
      </c>
      <c r="D42">
        <f>WIND!E134</f>
        <v>0</v>
      </c>
      <c r="E42">
        <f>WIND!C134</f>
        <v>9</v>
      </c>
      <c r="F42" s="12">
        <f t="shared" si="3"/>
        <v>26.255059999999997</v>
      </c>
    </row>
    <row r="43" spans="1:15" x14ac:dyDescent="0.25">
      <c r="A43" s="7">
        <f>WIND!A135</f>
        <v>42490</v>
      </c>
      <c r="B43" s="8">
        <f>WIND!B135*$C$1/100</f>
        <v>23.381279999999997</v>
      </c>
      <c r="C43">
        <f>WIND!D135</f>
        <v>10</v>
      </c>
      <c r="D43">
        <f>WIND!E135</f>
        <v>0</v>
      </c>
      <c r="E43">
        <f>WIND!C135</f>
        <v>10</v>
      </c>
      <c r="F43" s="12">
        <f t="shared" si="3"/>
        <v>2.3381279999999998</v>
      </c>
    </row>
    <row r="44" spans="1:15" x14ac:dyDescent="0.25">
      <c r="A44" s="7">
        <f>WIND!A136</f>
        <v>42521</v>
      </c>
      <c r="B44" s="8">
        <f>WIND!B136*$C$1/100</f>
        <v>15.168659999999999</v>
      </c>
      <c r="C44">
        <f>WIND!D136</f>
        <v>4</v>
      </c>
      <c r="D44">
        <f>WIND!E136</f>
        <v>1</v>
      </c>
      <c r="E44">
        <f>WIND!C136</f>
        <v>5</v>
      </c>
      <c r="F44" s="12">
        <f t="shared" si="3"/>
        <v>3.0337319999999997</v>
      </c>
    </row>
    <row r="45" spans="1:15" x14ac:dyDescent="0.25">
      <c r="A45" s="7">
        <f>WIND!A137</f>
        <v>42551</v>
      </c>
      <c r="B45" s="8">
        <f>WIND!B137*$C$1/100</f>
        <v>49.466039999999992</v>
      </c>
      <c r="C45">
        <f>WIND!D137</f>
        <v>3</v>
      </c>
      <c r="D45">
        <f>WIND!E137</f>
        <v>1</v>
      </c>
      <c r="E45">
        <f>WIND!C137</f>
        <v>4</v>
      </c>
      <c r="F45" s="12">
        <f t="shared" si="3"/>
        <v>12.366509999999998</v>
      </c>
      <c r="I45" s="12"/>
    </row>
    <row r="46" spans="1:15" x14ac:dyDescent="0.25">
      <c r="A46" s="7">
        <f>WIND!A138</f>
        <v>42582</v>
      </c>
      <c r="B46" s="8">
        <f>WIND!B138*$C$1/100</f>
        <v>218.01</v>
      </c>
      <c r="C46">
        <f>WIND!D138</f>
        <v>18</v>
      </c>
      <c r="D46">
        <f>WIND!E138</f>
        <v>3</v>
      </c>
      <c r="E46">
        <f>WIND!C138</f>
        <v>21</v>
      </c>
      <c r="F46" s="12">
        <f t="shared" si="3"/>
        <v>10.381428571428572</v>
      </c>
    </row>
    <row r="47" spans="1:15" x14ac:dyDescent="0.25">
      <c r="A47" s="7">
        <f>WIND!A139</f>
        <v>42613</v>
      </c>
      <c r="B47" s="8">
        <f>WIND!B139*$C$1/100</f>
        <v>91.170299999999983</v>
      </c>
      <c r="C47">
        <f>WIND!D139</f>
        <v>3</v>
      </c>
      <c r="D47">
        <f>WIND!E139</f>
        <v>0</v>
      </c>
      <c r="E47">
        <f>WIND!C139</f>
        <v>3</v>
      </c>
      <c r="F47" s="12">
        <f t="shared" si="3"/>
        <v>30.390099999999993</v>
      </c>
    </row>
    <row r="48" spans="1:15" x14ac:dyDescent="0.25">
      <c r="A48" s="7">
        <f>WIND!A140</f>
        <v>42643</v>
      </c>
      <c r="B48" s="8">
        <f>WIND!B140*$C$1/100</f>
        <v>608.59733999999992</v>
      </c>
      <c r="C48">
        <f>WIND!D140</f>
        <v>6</v>
      </c>
      <c r="D48">
        <f>WIND!E140</f>
        <v>0</v>
      </c>
      <c r="E48">
        <f>WIND!C140</f>
        <v>6</v>
      </c>
      <c r="F48" s="12">
        <f t="shared" si="3"/>
        <v>101.43288999999999</v>
      </c>
    </row>
    <row r="49" spans="1:9" x14ac:dyDescent="0.25">
      <c r="A49" s="7">
        <f>WIND!A141</f>
        <v>42674</v>
      </c>
      <c r="B49" s="8">
        <f>WIND!B141*$C$1/100</f>
        <v>312.25662</v>
      </c>
      <c r="C49">
        <f>WIND!D141</f>
        <v>16</v>
      </c>
      <c r="D49">
        <f>WIND!E141</f>
        <v>1</v>
      </c>
      <c r="E49">
        <f>WIND!C141</f>
        <v>17</v>
      </c>
      <c r="F49" s="12">
        <f t="shared" si="3"/>
        <v>18.368036470588237</v>
      </c>
    </row>
    <row r="50" spans="1:9" x14ac:dyDescent="0.25">
      <c r="A50" s="7">
        <f>WIND!A142</f>
        <v>42704</v>
      </c>
      <c r="B50" s="8">
        <f>WIND!B142*$C$1/100</f>
        <v>109.27877999999998</v>
      </c>
      <c r="C50">
        <f>WIND!D142</f>
        <v>12</v>
      </c>
      <c r="D50">
        <f>WIND!E142</f>
        <v>3</v>
      </c>
      <c r="E50">
        <f>WIND!C142</f>
        <v>15</v>
      </c>
      <c r="F50" s="12">
        <f t="shared" si="3"/>
        <v>7.285251999999999</v>
      </c>
    </row>
    <row r="51" spans="1:9" x14ac:dyDescent="0.25">
      <c r="A51" s="7">
        <f>WIND!A143</f>
        <v>42735</v>
      </c>
      <c r="B51" s="8">
        <f>WIND!B143*$C$1/100</f>
        <v>164.25864000000001</v>
      </c>
      <c r="C51">
        <f>WIND!D143</f>
        <v>15</v>
      </c>
      <c r="D51">
        <f>WIND!E143</f>
        <v>2</v>
      </c>
      <c r="E51">
        <f>WIND!C143</f>
        <v>17</v>
      </c>
      <c r="F51" s="12">
        <f t="shared" si="3"/>
        <v>9.6622729411764716</v>
      </c>
    </row>
    <row r="52" spans="1:9" x14ac:dyDescent="0.25">
      <c r="A52" s="7">
        <f>WIND!A144</f>
        <v>42766</v>
      </c>
      <c r="B52" s="8">
        <f>WIND!B144*$C$1/100</f>
        <v>61.878960000000006</v>
      </c>
      <c r="C52">
        <f>WIND!D144</f>
        <v>16</v>
      </c>
      <c r="D52">
        <f>WIND!E144</f>
        <v>1</v>
      </c>
      <c r="E52">
        <f>WIND!C144</f>
        <v>17</v>
      </c>
      <c r="F52" s="12">
        <f t="shared" si="3"/>
        <v>3.6399388235294121</v>
      </c>
    </row>
    <row r="53" spans="1:9" x14ac:dyDescent="0.25">
      <c r="A53" s="7">
        <f>WIND!A145</f>
        <v>42794</v>
      </c>
      <c r="B53" s="8">
        <f>WIND!B145*$C$1/100</f>
        <v>28.587</v>
      </c>
      <c r="C53">
        <f>WIND!D145</f>
        <v>8</v>
      </c>
      <c r="D53">
        <f>WIND!E145</f>
        <v>1</v>
      </c>
      <c r="E53">
        <f>WIND!C145</f>
        <v>9</v>
      </c>
      <c r="F53" s="12">
        <f t="shared" si="3"/>
        <v>3.1763333333333335</v>
      </c>
    </row>
    <row r="54" spans="1:9" x14ac:dyDescent="0.25">
      <c r="A54" s="7">
        <f>WIND!A146</f>
        <v>42825</v>
      </c>
      <c r="B54" s="8">
        <f>WIND!B146*$C$1/100</f>
        <v>35.405760000000001</v>
      </c>
      <c r="C54">
        <f>WIND!D146</f>
        <v>11</v>
      </c>
      <c r="D54">
        <f>WIND!E146</f>
        <v>2</v>
      </c>
      <c r="E54">
        <f>WIND!C146</f>
        <v>13</v>
      </c>
      <c r="F54" s="12">
        <f t="shared" si="3"/>
        <v>2.7235200000000002</v>
      </c>
    </row>
    <row r="55" spans="1:9" x14ac:dyDescent="0.25">
      <c r="A55" s="7">
        <f>WIND!A147</f>
        <v>42855</v>
      </c>
      <c r="B55" s="8">
        <f>WIND!B147*$C$1/100</f>
        <v>198.54354000000001</v>
      </c>
      <c r="C55">
        <f>WIND!D147</f>
        <v>11</v>
      </c>
      <c r="D55">
        <f>WIND!E147</f>
        <v>0</v>
      </c>
      <c r="E55">
        <f>WIND!C147</f>
        <v>11</v>
      </c>
      <c r="F55" s="12">
        <f t="shared" si="3"/>
        <v>18.049412727272728</v>
      </c>
    </row>
    <row r="56" spans="1:9" x14ac:dyDescent="0.25">
      <c r="A56" s="7">
        <f>WIND!A148</f>
        <v>42886</v>
      </c>
      <c r="B56" s="8">
        <f>WIND!B148*$C$1/100</f>
        <v>60.39228</v>
      </c>
      <c r="C56">
        <f>WIND!D148</f>
        <v>8</v>
      </c>
      <c r="D56">
        <f>WIND!E148</f>
        <v>0</v>
      </c>
      <c r="E56">
        <f>WIND!C148</f>
        <v>8</v>
      </c>
      <c r="F56" s="12">
        <f t="shared" si="3"/>
        <v>7.5490349999999999</v>
      </c>
    </row>
    <row r="57" spans="1:9" x14ac:dyDescent="0.25">
      <c r="A57" s="7">
        <f>WIND!A149</f>
        <v>42916</v>
      </c>
      <c r="B57" s="8">
        <f>WIND!B149*$C$1/100</f>
        <v>140.64804000000001</v>
      </c>
      <c r="C57">
        <f>WIND!D149</f>
        <v>9</v>
      </c>
      <c r="D57">
        <f>WIND!E149</f>
        <v>1</v>
      </c>
      <c r="E57">
        <f>WIND!C149</f>
        <v>10</v>
      </c>
      <c r="F57" s="12">
        <f t="shared" si="3"/>
        <v>14.064804000000001</v>
      </c>
      <c r="I57" s="12"/>
    </row>
    <row r="58" spans="1:9" x14ac:dyDescent="0.25">
      <c r="A58" s="7">
        <f>WIND!A150</f>
        <v>42947</v>
      </c>
      <c r="B58" s="8">
        <f>WIND!B150*$C$1/100</f>
        <v>155.42748</v>
      </c>
      <c r="C58">
        <f>WIND!D150</f>
        <v>20</v>
      </c>
      <c r="D58">
        <f>WIND!E150</f>
        <v>7</v>
      </c>
      <c r="E58">
        <f>WIND!C150</f>
        <v>27</v>
      </c>
      <c r="F58" s="12">
        <f t="shared" si="3"/>
        <v>5.7565733333333338</v>
      </c>
    </row>
    <row r="59" spans="1:9" x14ac:dyDescent="0.25">
      <c r="A59" s="7">
        <f>WIND!A151</f>
        <v>42978</v>
      </c>
      <c r="B59" s="8">
        <f>WIND!B151*$C$1/100</f>
        <v>3.9116999999999997</v>
      </c>
      <c r="C59">
        <f>WIND!D151</f>
        <v>1</v>
      </c>
      <c r="D59">
        <f>WIND!E151</f>
        <v>1</v>
      </c>
      <c r="E59">
        <f>WIND!C151</f>
        <v>2</v>
      </c>
      <c r="F59" s="12">
        <f t="shared" si="3"/>
        <v>1.9558499999999999</v>
      </c>
    </row>
    <row r="60" spans="1:9" x14ac:dyDescent="0.25">
      <c r="A60" s="7">
        <f>WIND!A152</f>
        <v>43008</v>
      </c>
      <c r="B60" s="8">
        <f>WIND!B152*$C$1/100</f>
        <v>153.80117999999999</v>
      </c>
      <c r="C60">
        <f>WIND!D152</f>
        <v>5</v>
      </c>
      <c r="D60">
        <f>WIND!E152</f>
        <v>4</v>
      </c>
      <c r="E60">
        <f>WIND!C152</f>
        <v>9</v>
      </c>
      <c r="F60" s="12">
        <f t="shared" si="3"/>
        <v>17.089019999999998</v>
      </c>
    </row>
    <row r="61" spans="1:9" x14ac:dyDescent="0.25">
      <c r="A61" s="7">
        <f>WIND!A153</f>
        <v>43039</v>
      </c>
      <c r="B61" s="8">
        <f>WIND!B153*$C$1/100</f>
        <v>15.616379999999999</v>
      </c>
      <c r="C61">
        <f>WIND!D153</f>
        <v>11</v>
      </c>
      <c r="D61">
        <f>WIND!E153</f>
        <v>4</v>
      </c>
      <c r="E61">
        <f>WIND!C153</f>
        <v>15</v>
      </c>
      <c r="F61" s="12">
        <f t="shared" si="3"/>
        <v>1.0410919999999999</v>
      </c>
    </row>
    <row r="62" spans="1:9" x14ac:dyDescent="0.25">
      <c r="A62" s="7">
        <f>WIND!A154</f>
        <v>43069</v>
      </c>
      <c r="B62" s="8">
        <f>WIND!B154*$C$1/100</f>
        <v>255.22223999999997</v>
      </c>
      <c r="C62">
        <f>WIND!D154</f>
        <v>11</v>
      </c>
      <c r="D62">
        <f>WIND!E154</f>
        <v>6</v>
      </c>
      <c r="E62">
        <f>WIND!C154</f>
        <v>17</v>
      </c>
      <c r="F62" s="12">
        <f t="shared" si="3"/>
        <v>15.013072941176469</v>
      </c>
    </row>
    <row r="63" spans="1:9" x14ac:dyDescent="0.25">
      <c r="A63" s="7">
        <f>WIND!A155</f>
        <v>43100</v>
      </c>
      <c r="B63" s="8">
        <f>WIND!B155*$C$1/100</f>
        <v>112.86054</v>
      </c>
      <c r="C63">
        <f>WIND!D155</f>
        <v>18</v>
      </c>
      <c r="D63">
        <f>WIND!E155</f>
        <v>4</v>
      </c>
      <c r="E63">
        <f>WIND!C155</f>
        <v>22</v>
      </c>
      <c r="F63" s="12">
        <f t="shared" si="3"/>
        <v>5.1300245454545452</v>
      </c>
    </row>
    <row r="64" spans="1:9" x14ac:dyDescent="0.25">
      <c r="A64" s="7">
        <f>WIND!A156</f>
        <v>43131</v>
      </c>
      <c r="B64" s="8">
        <f>WIND!B156*$C$1/100</f>
        <v>149.01354000000001</v>
      </c>
      <c r="C64">
        <f>WIND!D156</f>
        <v>21</v>
      </c>
      <c r="D64">
        <f>WIND!E156</f>
        <v>7</v>
      </c>
      <c r="E64">
        <f>WIND!C156</f>
        <v>28</v>
      </c>
      <c r="F64" s="12">
        <f t="shared" si="3"/>
        <v>5.3219121428571432</v>
      </c>
    </row>
    <row r="65" spans="1:9" x14ac:dyDescent="0.25">
      <c r="A65" s="7">
        <f>WIND!A157</f>
        <v>43159</v>
      </c>
      <c r="B65" s="8">
        <f>WIND!B157*$C$1/100</f>
        <v>54.461940000000006</v>
      </c>
      <c r="C65">
        <f>WIND!D157</f>
        <v>16</v>
      </c>
      <c r="D65">
        <f>WIND!E157</f>
        <v>1</v>
      </c>
      <c r="E65">
        <f>WIND!C157</f>
        <v>17</v>
      </c>
      <c r="F65" s="12">
        <f t="shared" si="3"/>
        <v>3.2036435294117651</v>
      </c>
    </row>
    <row r="66" spans="1:9" x14ac:dyDescent="0.25">
      <c r="A66" s="7">
        <f>WIND!A158</f>
        <v>43190</v>
      </c>
      <c r="B66" s="8">
        <f>WIND!B158*$C$1/100</f>
        <v>35.500919999999994</v>
      </c>
      <c r="C66">
        <f>WIND!D158</f>
        <v>17</v>
      </c>
      <c r="D66">
        <f>WIND!E158</f>
        <v>0</v>
      </c>
      <c r="E66">
        <f>WIND!C158</f>
        <v>17</v>
      </c>
      <c r="F66" s="12">
        <f t="shared" si="3"/>
        <v>2.0882894117647055</v>
      </c>
    </row>
    <row r="67" spans="1:9" x14ac:dyDescent="0.25">
      <c r="A67" s="7">
        <f>WIND!A159</f>
        <v>43220</v>
      </c>
      <c r="B67" s="8">
        <f>WIND!B159*$C$1/100</f>
        <v>5.3539199999999996</v>
      </c>
      <c r="C67">
        <f>WIND!D159</f>
        <v>6</v>
      </c>
      <c r="D67">
        <f>WIND!E159</f>
        <v>2</v>
      </c>
      <c r="E67">
        <f>WIND!C159</f>
        <v>8</v>
      </c>
      <c r="F67" s="12">
        <f t="shared" si="3"/>
        <v>0.66923999999999995</v>
      </c>
    </row>
    <row r="68" spans="1:9" x14ac:dyDescent="0.25">
      <c r="A68" s="7">
        <f>WIND!A160</f>
        <v>43251</v>
      </c>
      <c r="B68" s="8">
        <f>WIND!B160*$C$1/100</f>
        <v>107.67822</v>
      </c>
      <c r="C68">
        <f>WIND!D160</f>
        <v>11</v>
      </c>
      <c r="D68">
        <f>WIND!E160</f>
        <v>4</v>
      </c>
      <c r="E68">
        <f>WIND!C160</f>
        <v>15</v>
      </c>
      <c r="F68" s="12">
        <f t="shared" si="3"/>
        <v>7.1785480000000002</v>
      </c>
    </row>
    <row r="69" spans="1:9" x14ac:dyDescent="0.25">
      <c r="A69" s="7">
        <f>WIND!A161</f>
        <v>43281</v>
      </c>
      <c r="B69" s="8">
        <f>WIND!B161*$C$1/100</f>
        <v>154.2801</v>
      </c>
      <c r="C69">
        <f>WIND!D161</f>
        <v>11</v>
      </c>
      <c r="D69">
        <f>WIND!E161</f>
        <v>2</v>
      </c>
      <c r="E69">
        <f>WIND!C161</f>
        <v>13</v>
      </c>
      <c r="F69" s="12">
        <f t="shared" ref="F69:F129" si="5">B69/E69</f>
        <v>11.867700000000001</v>
      </c>
      <c r="I69" s="12"/>
    </row>
    <row r="70" spans="1:9" x14ac:dyDescent="0.25">
      <c r="A70" s="7">
        <f>WIND!A162</f>
        <v>43312</v>
      </c>
      <c r="B70" s="8">
        <f>WIND!B162*$C$1/100</f>
        <v>527.45159999999998</v>
      </c>
      <c r="C70">
        <f>WIND!D162</f>
        <v>32</v>
      </c>
      <c r="D70">
        <f>WIND!E162</f>
        <v>2</v>
      </c>
      <c r="E70">
        <f>WIND!C162</f>
        <v>34</v>
      </c>
      <c r="F70" s="12">
        <f t="shared" si="5"/>
        <v>15.513282352941175</v>
      </c>
    </row>
    <row r="71" spans="1:9" x14ac:dyDescent="0.25">
      <c r="A71" s="7">
        <f>WIND!A163</f>
        <v>43343</v>
      </c>
      <c r="B71" s="8">
        <f>WIND!B163*$C$1/100</f>
        <v>721.33073999999988</v>
      </c>
      <c r="C71">
        <f>WIND!D163</f>
        <v>7</v>
      </c>
      <c r="D71">
        <f>WIND!E163</f>
        <v>1</v>
      </c>
      <c r="E71">
        <f>WIND!C163</f>
        <v>8</v>
      </c>
      <c r="F71" s="12">
        <f t="shared" si="5"/>
        <v>90.166342499999985</v>
      </c>
    </row>
    <row r="72" spans="1:9" x14ac:dyDescent="0.25">
      <c r="A72" s="7">
        <f>WIND!A164</f>
        <v>43373</v>
      </c>
      <c r="B72" s="8">
        <f>WIND!B164*$C$1/100</f>
        <v>508.65204</v>
      </c>
      <c r="C72">
        <f>WIND!D164</f>
        <v>13</v>
      </c>
      <c r="D72">
        <f>WIND!E164</f>
        <v>2</v>
      </c>
      <c r="E72">
        <f>WIND!C164</f>
        <v>15</v>
      </c>
      <c r="F72" s="12">
        <f t="shared" si="5"/>
        <v>33.910136000000001</v>
      </c>
    </row>
    <row r="73" spans="1:9" x14ac:dyDescent="0.25">
      <c r="A73" s="7">
        <f>WIND!A165</f>
        <v>43404</v>
      </c>
      <c r="B73" s="8">
        <f>WIND!B165*$C$1/100</f>
        <v>132.9939</v>
      </c>
      <c r="C73">
        <f>WIND!D165</f>
        <v>15</v>
      </c>
      <c r="D73">
        <f>WIND!E165</f>
        <v>3</v>
      </c>
      <c r="E73">
        <f>WIND!C165</f>
        <v>18</v>
      </c>
      <c r="F73" s="12">
        <f t="shared" si="5"/>
        <v>7.3885499999999995</v>
      </c>
    </row>
    <row r="74" spans="1:9" x14ac:dyDescent="0.25">
      <c r="A74" s="7">
        <f>WIND!A166</f>
        <v>43434</v>
      </c>
      <c r="B74" s="8">
        <f>WIND!B166*$C$1/100</f>
        <v>53.610960000000006</v>
      </c>
      <c r="C74">
        <f>WIND!D166</f>
        <v>8</v>
      </c>
      <c r="D74">
        <f>WIND!E166</f>
        <v>2</v>
      </c>
      <c r="E74">
        <f>WIND!C166</f>
        <v>10</v>
      </c>
      <c r="F74" s="12">
        <f t="shared" si="5"/>
        <v>5.3610960000000007</v>
      </c>
    </row>
    <row r="75" spans="1:9" x14ac:dyDescent="0.25">
      <c r="A75" s="7">
        <f>WIND!A167</f>
        <v>43465</v>
      </c>
      <c r="B75" s="8">
        <f>WIND!B167*$C$1/100</f>
        <v>260.14247999999998</v>
      </c>
      <c r="C75">
        <f>WIND!D167</f>
        <v>21</v>
      </c>
      <c r="D75">
        <f>WIND!E167</f>
        <v>1</v>
      </c>
      <c r="E75">
        <f>WIND!C167</f>
        <v>22</v>
      </c>
      <c r="F75" s="12">
        <f t="shared" si="5"/>
        <v>11.824658181818181</v>
      </c>
    </row>
    <row r="76" spans="1:9" x14ac:dyDescent="0.25">
      <c r="A76" s="7">
        <f>WIND!A168</f>
        <v>43496</v>
      </c>
      <c r="B76" s="8">
        <f>WIND!B168*$C$1/100</f>
        <v>41.003039999999991</v>
      </c>
      <c r="C76">
        <f>WIND!D168</f>
        <v>10</v>
      </c>
      <c r="D76">
        <f>WIND!E168</f>
        <v>1</v>
      </c>
      <c r="E76">
        <f>WIND!C168</f>
        <v>11</v>
      </c>
      <c r="F76" s="12">
        <f t="shared" si="5"/>
        <v>3.7275490909090903</v>
      </c>
    </row>
    <row r="77" spans="1:9" x14ac:dyDescent="0.25">
      <c r="A77" s="7">
        <f>WIND!A169</f>
        <v>43524</v>
      </c>
      <c r="B77" s="8">
        <f>WIND!B169*$C$1/100</f>
        <v>67.816320000000005</v>
      </c>
      <c r="C77">
        <f>WIND!D169</f>
        <v>8</v>
      </c>
      <c r="D77">
        <f>WIND!E169</f>
        <v>1</v>
      </c>
      <c r="E77">
        <f>WIND!C169</f>
        <v>9</v>
      </c>
      <c r="F77" s="12">
        <f t="shared" si="5"/>
        <v>7.5351466666666669</v>
      </c>
    </row>
    <row r="78" spans="1:9" x14ac:dyDescent="0.25">
      <c r="A78" s="7">
        <f>WIND!A170</f>
        <v>43555</v>
      </c>
      <c r="B78" s="8">
        <f>WIND!B170*$C$1/100</f>
        <v>100.83684</v>
      </c>
      <c r="C78">
        <f>WIND!D170</f>
        <v>12</v>
      </c>
      <c r="D78">
        <f>WIND!E170</f>
        <v>4</v>
      </c>
      <c r="E78">
        <f>WIND!C170</f>
        <v>16</v>
      </c>
      <c r="F78" s="12">
        <f t="shared" si="5"/>
        <v>6.3023024999999997</v>
      </c>
    </row>
    <row r="79" spans="1:9" x14ac:dyDescent="0.25">
      <c r="A79" s="7">
        <f>WIND!A171</f>
        <v>43585</v>
      </c>
      <c r="B79" s="8">
        <f>WIND!B171*$C$1/100</f>
        <v>115.51877999999999</v>
      </c>
      <c r="C79">
        <f>WIND!D171</f>
        <v>6</v>
      </c>
      <c r="D79">
        <f>WIND!E171</f>
        <v>1</v>
      </c>
      <c r="E79">
        <f>WIND!C171</f>
        <v>7</v>
      </c>
      <c r="F79" s="12">
        <f t="shared" si="5"/>
        <v>16.502682857142855</v>
      </c>
    </row>
    <row r="80" spans="1:9" x14ac:dyDescent="0.25">
      <c r="A80" s="7">
        <f>WIND!A172</f>
        <v>43616</v>
      </c>
      <c r="B80" s="8">
        <f>WIND!B172*$C$1/100</f>
        <v>114.56639999999999</v>
      </c>
      <c r="C80">
        <f>WIND!D172</f>
        <v>10</v>
      </c>
      <c r="D80">
        <f>WIND!E172</f>
        <v>3</v>
      </c>
      <c r="E80">
        <f>WIND!C172</f>
        <v>13</v>
      </c>
      <c r="F80" s="12">
        <f t="shared" si="5"/>
        <v>8.8127999999999993</v>
      </c>
    </row>
    <row r="81" spans="1:9" x14ac:dyDescent="0.25">
      <c r="A81" s="7">
        <f>WIND!A173</f>
        <v>43646</v>
      </c>
      <c r="B81" s="8">
        <f>WIND!B173*$C$1/100</f>
        <v>273.63959999999997</v>
      </c>
      <c r="C81">
        <f>WIND!D173</f>
        <v>17</v>
      </c>
      <c r="D81">
        <f>WIND!E173</f>
        <v>1</v>
      </c>
      <c r="E81">
        <f>WIND!C173</f>
        <v>18</v>
      </c>
      <c r="F81" s="12">
        <f t="shared" si="5"/>
        <v>15.202199999999998</v>
      </c>
      <c r="I81" s="12"/>
    </row>
    <row r="82" spans="1:9" x14ac:dyDescent="0.25">
      <c r="A82" s="7">
        <f>WIND!A174</f>
        <v>43677</v>
      </c>
      <c r="B82" s="8">
        <f>WIND!B174*$C$1/100</f>
        <v>128.70779999999999</v>
      </c>
      <c r="C82">
        <f>WIND!D174</f>
        <v>13</v>
      </c>
      <c r="D82">
        <f>WIND!E174</f>
        <v>2</v>
      </c>
      <c r="E82">
        <f>WIND!C174</f>
        <v>15</v>
      </c>
      <c r="F82" s="12">
        <f t="shared" si="5"/>
        <v>8.5805199999999999</v>
      </c>
    </row>
    <row r="83" spans="1:9" x14ac:dyDescent="0.25">
      <c r="A83" s="7">
        <f>WIND!A175</f>
        <v>43708</v>
      </c>
      <c r="B83" s="8">
        <f>WIND!B175*$C$1/100</f>
        <v>1.2924600000000002</v>
      </c>
      <c r="C83">
        <f>WIND!D175</f>
        <v>1</v>
      </c>
      <c r="D83">
        <f>WIND!E175</f>
        <v>0</v>
      </c>
      <c r="E83">
        <f>WIND!C175</f>
        <v>1</v>
      </c>
      <c r="F83" s="12">
        <f t="shared" si="5"/>
        <v>1.2924600000000002</v>
      </c>
    </row>
    <row r="84" spans="1:9" x14ac:dyDescent="0.25">
      <c r="A84" s="7">
        <f>WIND!A176</f>
        <v>43738</v>
      </c>
      <c r="B84" s="8">
        <f>WIND!B176*$C$1/100</f>
        <v>486.85104000000001</v>
      </c>
      <c r="C84">
        <f>WIND!D176</f>
        <v>2</v>
      </c>
      <c r="D84">
        <f>WIND!E176</f>
        <v>4</v>
      </c>
      <c r="E84">
        <f>WIND!C176</f>
        <v>6</v>
      </c>
      <c r="F84" s="12">
        <f t="shared" si="5"/>
        <v>81.141840000000002</v>
      </c>
    </row>
    <row r="85" spans="1:9" x14ac:dyDescent="0.25">
      <c r="A85" s="7">
        <f>WIND!A177</f>
        <v>43769</v>
      </c>
      <c r="B85" s="8">
        <f>WIND!B177*$C$1/100</f>
        <v>154.03127999999998</v>
      </c>
      <c r="C85">
        <f>WIND!D177</f>
        <v>18</v>
      </c>
      <c r="D85">
        <f>WIND!E177</f>
        <v>3</v>
      </c>
      <c r="E85">
        <f>WIND!C177</f>
        <v>21</v>
      </c>
      <c r="F85" s="12">
        <f t="shared" si="5"/>
        <v>7.3348228571428562</v>
      </c>
    </row>
    <row r="86" spans="1:9" x14ac:dyDescent="0.25">
      <c r="A86" s="7">
        <f>WIND!A178</f>
        <v>43799</v>
      </c>
      <c r="B86" s="8">
        <f>WIND!B178*$C$1/100</f>
        <v>1275.43182</v>
      </c>
      <c r="C86">
        <f>WIND!D178</f>
        <v>22</v>
      </c>
      <c r="D86">
        <f>WIND!E178</f>
        <v>4</v>
      </c>
      <c r="E86">
        <f>WIND!C178</f>
        <v>26</v>
      </c>
      <c r="F86" s="12">
        <f t="shared" si="5"/>
        <v>49.055070000000001</v>
      </c>
    </row>
    <row r="87" spans="1:9" x14ac:dyDescent="0.25">
      <c r="A87" s="7">
        <f>WIND!A179</f>
        <v>43830</v>
      </c>
      <c r="B87" s="8">
        <f>WIND!B179*$C$1/100</f>
        <v>262.59168</v>
      </c>
      <c r="C87">
        <f>WIND!D179</f>
        <v>17</v>
      </c>
      <c r="D87">
        <f>WIND!E179</f>
        <v>1</v>
      </c>
      <c r="E87">
        <f>WIND!C179</f>
        <v>18</v>
      </c>
      <c r="F87" s="12">
        <f t="shared" si="5"/>
        <v>14.588426666666667</v>
      </c>
    </row>
    <row r="88" spans="1:9" x14ac:dyDescent="0.25">
      <c r="A88" s="7">
        <f>WIND!A180</f>
        <v>43861</v>
      </c>
      <c r="B88" s="8">
        <f>WIND!B180*$C$1/100</f>
        <v>89.277239999999978</v>
      </c>
      <c r="C88">
        <f>WIND!D180</f>
        <v>19</v>
      </c>
      <c r="D88">
        <f>WIND!E180</f>
        <v>3</v>
      </c>
      <c r="E88">
        <f>WIND!C180</f>
        <v>22</v>
      </c>
      <c r="F88" s="12">
        <f t="shared" si="5"/>
        <v>4.0580563636363625</v>
      </c>
    </row>
    <row r="89" spans="1:9" x14ac:dyDescent="0.25">
      <c r="A89" s="7">
        <f>WIND!A181</f>
        <v>43890</v>
      </c>
      <c r="B89" s="8">
        <f>WIND!B181*$C$1/100</f>
        <v>2.5014599999999998</v>
      </c>
      <c r="C89">
        <f>WIND!D181</f>
        <v>1</v>
      </c>
      <c r="D89">
        <f>WIND!E181</f>
        <v>1</v>
      </c>
      <c r="E89">
        <f>WIND!C181</f>
        <v>2</v>
      </c>
      <c r="F89" s="12">
        <f t="shared" si="5"/>
        <v>1.2507299999999999</v>
      </c>
    </row>
    <row r="90" spans="1:9" x14ac:dyDescent="0.25">
      <c r="A90" s="7">
        <f>WIND!A182</f>
        <v>43921</v>
      </c>
      <c r="B90" s="8">
        <f>WIND!B182*$C$1/100</f>
        <v>52.286520000000003</v>
      </c>
      <c r="C90">
        <f>WIND!D182</f>
        <v>11</v>
      </c>
      <c r="D90">
        <f>WIND!E182</f>
        <v>2</v>
      </c>
      <c r="E90">
        <f>WIND!C182</f>
        <v>13</v>
      </c>
      <c r="F90" s="12">
        <f t="shared" si="5"/>
        <v>4.0220400000000005</v>
      </c>
    </row>
    <row r="91" spans="1:9" x14ac:dyDescent="0.25">
      <c r="A91" s="7">
        <f>WIND!A183</f>
        <v>43951</v>
      </c>
      <c r="B91" s="8">
        <f>WIND!B183*$C$1/100</f>
        <v>37.736399999999996</v>
      </c>
      <c r="C91">
        <f>WIND!D183</f>
        <v>5</v>
      </c>
      <c r="D91">
        <f>WIND!E183</f>
        <v>2</v>
      </c>
      <c r="E91">
        <f>WIND!C183</f>
        <v>7</v>
      </c>
      <c r="F91" s="12">
        <f t="shared" si="5"/>
        <v>5.3909142857142855</v>
      </c>
    </row>
    <row r="92" spans="1:9" x14ac:dyDescent="0.25">
      <c r="A92" s="7">
        <f>WIND!A184</f>
        <v>43982</v>
      </c>
      <c r="B92" s="8">
        <f>WIND!B184*$C$1/100</f>
        <v>73.934640000000002</v>
      </c>
      <c r="C92">
        <f>WIND!D184</f>
        <v>4</v>
      </c>
      <c r="D92">
        <f>WIND!E184</f>
        <v>3</v>
      </c>
      <c r="E92">
        <f>WIND!C184</f>
        <v>7</v>
      </c>
      <c r="F92" s="12">
        <f t="shared" si="5"/>
        <v>10.56209142857143</v>
      </c>
    </row>
    <row r="93" spans="1:9" x14ac:dyDescent="0.25">
      <c r="A93" s="7">
        <f>WIND!A185</f>
        <v>44012</v>
      </c>
      <c r="B93" s="8">
        <f>WIND!B185*$C$1/100</f>
        <v>671.79137999999989</v>
      </c>
      <c r="C93">
        <f>WIND!D185</f>
        <v>8</v>
      </c>
      <c r="D93">
        <f>WIND!E185</f>
        <v>0</v>
      </c>
      <c r="E93">
        <f>WIND!C185</f>
        <v>8</v>
      </c>
      <c r="F93" s="12">
        <f t="shared" si="5"/>
        <v>83.973922499999986</v>
      </c>
      <c r="I93" s="12"/>
    </row>
    <row r="94" spans="1:9" x14ac:dyDescent="0.25">
      <c r="A94" s="7">
        <f>WIND!A186</f>
        <v>44043</v>
      </c>
      <c r="B94" s="8">
        <f>WIND!B186*$C$1/100</f>
        <v>439.58850000000001</v>
      </c>
      <c r="C94">
        <f>WIND!D186</f>
        <v>22</v>
      </c>
      <c r="D94">
        <f>WIND!E186</f>
        <v>2</v>
      </c>
      <c r="E94">
        <f>WIND!C186</f>
        <v>24</v>
      </c>
      <c r="F94" s="12">
        <f t="shared" si="5"/>
        <v>18.316187500000002</v>
      </c>
    </row>
    <row r="95" spans="1:9" x14ac:dyDescent="0.25">
      <c r="A95" s="7">
        <f>WIND!A187</f>
        <v>44074</v>
      </c>
      <c r="B95" s="8">
        <f>WIND!B187*$C$1/100</f>
        <v>128.74992</v>
      </c>
      <c r="C95">
        <f>WIND!D187</f>
        <v>3</v>
      </c>
      <c r="D95">
        <f>WIND!E187</f>
        <v>0</v>
      </c>
      <c r="E95">
        <f>WIND!C187</f>
        <v>3</v>
      </c>
      <c r="F95" s="12">
        <f t="shared" si="5"/>
        <v>42.916640000000001</v>
      </c>
    </row>
    <row r="96" spans="1:9" x14ac:dyDescent="0.25">
      <c r="A96" s="7">
        <f>WIND!A188</f>
        <v>44104</v>
      </c>
      <c r="B96" s="8">
        <f>WIND!B188*$C$1/100</f>
        <v>670.04573999999991</v>
      </c>
      <c r="C96">
        <f>WIND!D188</f>
        <v>12</v>
      </c>
      <c r="D96">
        <f>WIND!E188</f>
        <v>1</v>
      </c>
      <c r="E96">
        <f>WIND!C188</f>
        <v>13</v>
      </c>
      <c r="F96" s="12">
        <f t="shared" si="5"/>
        <v>51.541979999999995</v>
      </c>
    </row>
    <row r="97" spans="1:9" x14ac:dyDescent="0.25">
      <c r="A97" s="7">
        <f>WIND!A189</f>
        <v>44135</v>
      </c>
      <c r="B97" s="8">
        <f>WIND!B189*$C$1/100</f>
        <v>310.99925999999999</v>
      </c>
      <c r="C97">
        <f>WIND!D189</f>
        <v>14</v>
      </c>
      <c r="D97">
        <f>WIND!E189</f>
        <v>1</v>
      </c>
      <c r="E97">
        <f>WIND!C189</f>
        <v>15</v>
      </c>
      <c r="F97" s="12">
        <f t="shared" si="5"/>
        <v>20.733284000000001</v>
      </c>
    </row>
    <row r="98" spans="1:9" x14ac:dyDescent="0.25">
      <c r="A98" s="7">
        <f>WIND!A190</f>
        <v>44165</v>
      </c>
      <c r="B98" s="8">
        <f>WIND!B190*$C$1/100</f>
        <v>581.19828000000007</v>
      </c>
      <c r="C98">
        <f>WIND!D190</f>
        <v>11</v>
      </c>
      <c r="D98">
        <f>WIND!E190</f>
        <v>0</v>
      </c>
      <c r="E98">
        <f>WIND!C190</f>
        <v>11</v>
      </c>
      <c r="F98" s="12">
        <f t="shared" si="5"/>
        <v>52.836207272727279</v>
      </c>
    </row>
    <row r="99" spans="1:9" x14ac:dyDescent="0.25">
      <c r="A99" s="7">
        <f>WIND!A191</f>
        <v>44196</v>
      </c>
      <c r="B99" s="8">
        <f>WIND!B191*$C$1/100</f>
        <v>848.48165999999992</v>
      </c>
      <c r="C99">
        <f>WIND!D191</f>
        <v>19</v>
      </c>
      <c r="D99">
        <f>WIND!E191</f>
        <v>0</v>
      </c>
      <c r="E99">
        <f>WIND!C191</f>
        <v>19</v>
      </c>
      <c r="F99" s="12">
        <f t="shared" si="5"/>
        <v>44.656929473684208</v>
      </c>
    </row>
    <row r="100" spans="1:9" x14ac:dyDescent="0.25">
      <c r="A100" s="7">
        <f>WIND!A192</f>
        <v>44227</v>
      </c>
      <c r="B100" s="8">
        <f>WIND!B192*$C$1/100</f>
        <v>107.01833999999999</v>
      </c>
      <c r="C100">
        <f>WIND!D192</f>
        <v>14</v>
      </c>
      <c r="D100">
        <f>WIND!E192</f>
        <v>0</v>
      </c>
      <c r="E100">
        <f>WIND!C192</f>
        <v>14</v>
      </c>
      <c r="F100" s="12">
        <f t="shared" si="5"/>
        <v>7.6441671428571425</v>
      </c>
    </row>
    <row r="101" spans="1:9" x14ac:dyDescent="0.25">
      <c r="A101" s="7">
        <f>WIND!A193</f>
        <v>44255</v>
      </c>
      <c r="B101" s="8">
        <f>WIND!B193*$C$1/100</f>
        <v>616.00577999999996</v>
      </c>
      <c r="C101">
        <f>WIND!D193</f>
        <v>7</v>
      </c>
      <c r="D101">
        <f>WIND!E193</f>
        <v>0</v>
      </c>
      <c r="E101">
        <f>WIND!C193</f>
        <v>7</v>
      </c>
      <c r="F101" s="12">
        <f t="shared" si="5"/>
        <v>88.00082571428571</v>
      </c>
    </row>
    <row r="102" spans="1:9" x14ac:dyDescent="0.25">
      <c r="A102" s="7">
        <f>WIND!A194</f>
        <v>44286</v>
      </c>
      <c r="B102" s="8">
        <f>WIND!B194*$C$1/100</f>
        <v>618.07277999999997</v>
      </c>
      <c r="C102">
        <f>WIND!D194</f>
        <v>11</v>
      </c>
      <c r="D102">
        <f>WIND!E194</f>
        <v>0</v>
      </c>
      <c r="E102">
        <f>WIND!C194</f>
        <v>11</v>
      </c>
      <c r="F102" s="12">
        <f t="shared" si="5"/>
        <v>56.188434545454541</v>
      </c>
    </row>
    <row r="103" spans="1:9" x14ac:dyDescent="0.25">
      <c r="A103" s="7">
        <f>WIND!A195</f>
        <v>44316</v>
      </c>
      <c r="B103" s="8">
        <f>WIND!B195*$C$1/100</f>
        <v>210.70998</v>
      </c>
      <c r="C103">
        <f>WIND!D195</f>
        <v>3</v>
      </c>
      <c r="D103">
        <f>WIND!E195</f>
        <v>0</v>
      </c>
      <c r="E103">
        <f>WIND!C195</f>
        <v>3</v>
      </c>
      <c r="F103" s="12">
        <f t="shared" si="5"/>
        <v>70.236660000000001</v>
      </c>
    </row>
    <row r="104" spans="1:9" x14ac:dyDescent="0.25">
      <c r="A104" s="7">
        <f>WIND!A196</f>
        <v>44347</v>
      </c>
      <c r="B104" s="8">
        <f>WIND!B196*$C$1/100</f>
        <v>302.22894000000002</v>
      </c>
      <c r="C104">
        <f>WIND!D196</f>
        <v>3</v>
      </c>
      <c r="D104">
        <f>WIND!E196</f>
        <v>0</v>
      </c>
      <c r="E104">
        <f>WIND!C196</f>
        <v>3</v>
      </c>
      <c r="F104" s="12">
        <f t="shared" si="5"/>
        <v>100.74298</v>
      </c>
    </row>
    <row r="105" spans="1:9" x14ac:dyDescent="0.25">
      <c r="A105" s="7">
        <f>WIND!A197</f>
        <v>44377</v>
      </c>
      <c r="B105" s="8">
        <f>WIND!B197*$C$1/100</f>
        <v>226.22963999999999</v>
      </c>
      <c r="C105">
        <f>WIND!D197</f>
        <v>7</v>
      </c>
      <c r="D105">
        <f>WIND!E197</f>
        <v>0</v>
      </c>
      <c r="E105">
        <f>WIND!C197</f>
        <v>7</v>
      </c>
      <c r="F105" s="12">
        <f t="shared" si="5"/>
        <v>32.318519999999999</v>
      </c>
      <c r="I105" s="12"/>
    </row>
    <row r="106" spans="1:9" x14ac:dyDescent="0.25">
      <c r="A106" s="7">
        <f>WIND!A198</f>
        <v>44408</v>
      </c>
      <c r="B106" s="8">
        <f>WIND!B198*$C$1/100</f>
        <v>432.81342000000006</v>
      </c>
      <c r="C106">
        <f>WIND!D198</f>
        <v>20</v>
      </c>
      <c r="D106">
        <f>WIND!E198</f>
        <v>0</v>
      </c>
      <c r="E106">
        <f>WIND!C198</f>
        <v>20</v>
      </c>
      <c r="F106" s="12">
        <f t="shared" si="5"/>
        <v>21.640671000000005</v>
      </c>
    </row>
    <row r="107" spans="1:9" x14ac:dyDescent="0.25">
      <c r="A107" s="7">
        <f>WIND!A199</f>
        <v>44439</v>
      </c>
      <c r="B107" s="8">
        <f>WIND!B199*$C$1/100</f>
        <v>162.46932000000001</v>
      </c>
      <c r="C107">
        <f>WIND!D199</f>
        <v>3</v>
      </c>
      <c r="D107">
        <f>WIND!E199</f>
        <v>0</v>
      </c>
      <c r="E107">
        <f>WIND!C199</f>
        <v>3</v>
      </c>
      <c r="F107" s="12">
        <f t="shared" si="5"/>
        <v>54.156440000000003</v>
      </c>
    </row>
    <row r="108" spans="1:9" x14ac:dyDescent="0.25">
      <c r="A108" s="7">
        <f>WIND!A200</f>
        <v>44469</v>
      </c>
      <c r="B108" s="8">
        <f>WIND!B200*$C$1/100</f>
        <v>144.96456000000001</v>
      </c>
      <c r="C108">
        <f>WIND!D200</f>
        <v>3</v>
      </c>
      <c r="D108">
        <f>WIND!E200</f>
        <v>1</v>
      </c>
      <c r="E108">
        <f>WIND!C200</f>
        <v>4</v>
      </c>
      <c r="F108" s="12">
        <f t="shared" si="5"/>
        <v>36.241140000000001</v>
      </c>
    </row>
    <row r="109" spans="1:9" x14ac:dyDescent="0.25">
      <c r="A109" s="7">
        <f>WIND!A201</f>
        <v>44500</v>
      </c>
      <c r="B109" s="8">
        <f>WIND!B201*$C$1/100</f>
        <v>48.888840000000002</v>
      </c>
      <c r="C109">
        <f>WIND!D201</f>
        <v>3</v>
      </c>
      <c r="D109">
        <f>WIND!E201</f>
        <v>0</v>
      </c>
      <c r="E109">
        <f>WIND!C201</f>
        <v>3</v>
      </c>
      <c r="F109" s="12">
        <f t="shared" si="5"/>
        <v>16.296279999999999</v>
      </c>
    </row>
    <row r="110" spans="1:9" x14ac:dyDescent="0.25">
      <c r="A110" s="7">
        <f>WIND!A202</f>
        <v>44530</v>
      </c>
      <c r="B110" s="8">
        <f>WIND!B202*$C$1/100</f>
        <v>79.567799999999991</v>
      </c>
      <c r="C110">
        <f>WIND!D202</f>
        <v>7</v>
      </c>
      <c r="D110">
        <f>WIND!E202</f>
        <v>0</v>
      </c>
      <c r="E110">
        <f>WIND!C202</f>
        <v>7</v>
      </c>
      <c r="F110" s="12">
        <f t="shared" si="5"/>
        <v>11.36682857142857</v>
      </c>
    </row>
    <row r="111" spans="1:9" x14ac:dyDescent="0.25">
      <c r="A111" s="7">
        <f>WIND!A203</f>
        <v>44561</v>
      </c>
      <c r="B111" s="8">
        <f>WIND!B203*$C$1/100</f>
        <v>307.35899999999998</v>
      </c>
      <c r="C111">
        <f>WIND!D203</f>
        <v>14</v>
      </c>
      <c r="D111">
        <f>WIND!E203</f>
        <v>0</v>
      </c>
      <c r="E111">
        <f>WIND!C203</f>
        <v>14</v>
      </c>
      <c r="F111" s="12">
        <f t="shared" si="5"/>
        <v>21.954214285714283</v>
      </c>
    </row>
    <row r="112" spans="1:9" x14ac:dyDescent="0.25">
      <c r="A112" s="7">
        <f>WIND!A204</f>
        <v>44592</v>
      </c>
      <c r="B112" s="8">
        <f>WIND!B204*$C$1/100</f>
        <v>58.085039999999999</v>
      </c>
      <c r="C112">
        <f>WIND!D204</f>
        <v>4</v>
      </c>
      <c r="D112">
        <f>WIND!E204</f>
        <v>0</v>
      </c>
      <c r="E112">
        <f>WIND!C204</f>
        <v>4</v>
      </c>
      <c r="F112" s="12">
        <f t="shared" si="5"/>
        <v>14.52126</v>
      </c>
    </row>
    <row r="113" spans="1:9" x14ac:dyDescent="0.25">
      <c r="A113" s="7">
        <f>WIND!A205</f>
        <v>44620</v>
      </c>
      <c r="B113" s="8">
        <f>WIND!B205*$C$1/100</f>
        <v>34.231079999999999</v>
      </c>
      <c r="C113">
        <f>WIND!D205</f>
        <v>3</v>
      </c>
      <c r="D113">
        <f>WIND!E205</f>
        <v>0</v>
      </c>
      <c r="E113">
        <f>WIND!C205</f>
        <v>3</v>
      </c>
      <c r="F113" s="12">
        <f t="shared" si="5"/>
        <v>11.410359999999999</v>
      </c>
    </row>
    <row r="114" spans="1:9" x14ac:dyDescent="0.25">
      <c r="A114" s="7">
        <f>WIND!A206</f>
        <v>44651</v>
      </c>
      <c r="B114" s="8">
        <f>WIND!B206*$C$1/100</f>
        <v>55.796520000000001</v>
      </c>
      <c r="C114">
        <f>WIND!D206</f>
        <v>5</v>
      </c>
      <c r="D114">
        <f>WIND!E206</f>
        <v>1</v>
      </c>
      <c r="E114">
        <f>WIND!C206</f>
        <v>6</v>
      </c>
      <c r="F114" s="12">
        <f t="shared" si="5"/>
        <v>9.2994199999999996</v>
      </c>
      <c r="G114">
        <f>SUM(E112:E114)</f>
        <v>13</v>
      </c>
    </row>
    <row r="115" spans="1:9" x14ac:dyDescent="0.25">
      <c r="A115" s="7">
        <f>WIND!A207</f>
        <v>44681</v>
      </c>
      <c r="B115" s="8">
        <f>WIND!B207*$C$1/100</f>
        <v>2.0100600000000002</v>
      </c>
      <c r="C115">
        <f>WIND!D207</f>
        <v>2</v>
      </c>
      <c r="D115">
        <f>WIND!E207</f>
        <v>0</v>
      </c>
      <c r="E115">
        <f>WIND!C207</f>
        <v>2</v>
      </c>
      <c r="F115" s="12">
        <f t="shared" si="5"/>
        <v>1.0050300000000001</v>
      </c>
    </row>
    <row r="116" spans="1:9" x14ac:dyDescent="0.25">
      <c r="A116" s="7">
        <f>WIND!A208</f>
        <v>44712</v>
      </c>
      <c r="B116" s="8">
        <f>WIND!B208*$C$1/100</f>
        <v>9.50976</v>
      </c>
      <c r="C116">
        <f>WIND!D208</f>
        <v>1</v>
      </c>
      <c r="D116">
        <f>WIND!E208</f>
        <v>0</v>
      </c>
      <c r="E116">
        <f>WIND!C208</f>
        <v>1</v>
      </c>
      <c r="F116" s="12">
        <f t="shared" si="5"/>
        <v>9.50976</v>
      </c>
    </row>
    <row r="117" spans="1:9" x14ac:dyDescent="0.25">
      <c r="A117" s="7">
        <f>WIND!A209</f>
        <v>44742</v>
      </c>
      <c r="B117" s="8">
        <f>WIND!B209*$C$1/100</f>
        <v>24.227580000000003</v>
      </c>
      <c r="C117">
        <f>WIND!D209</f>
        <v>6</v>
      </c>
      <c r="D117">
        <f>WIND!E209</f>
        <v>0</v>
      </c>
      <c r="E117">
        <f>WIND!C209</f>
        <v>6</v>
      </c>
      <c r="F117" s="12">
        <f t="shared" si="5"/>
        <v>4.0379300000000002</v>
      </c>
      <c r="G117">
        <f>SUM(E112:E117)</f>
        <v>22</v>
      </c>
      <c r="I117" s="12">
        <f>SUM(B112:B117)</f>
        <v>183.86004000000003</v>
      </c>
    </row>
    <row r="118" spans="1:9" x14ac:dyDescent="0.25">
      <c r="A118" s="7">
        <f>WIND!A210</f>
        <v>44773</v>
      </c>
      <c r="B118" s="8">
        <f>WIND!B210*$C$1/100</f>
        <v>183.56286</v>
      </c>
      <c r="C118">
        <f>WIND!D210</f>
        <v>14</v>
      </c>
      <c r="D118">
        <f>WIND!E210</f>
        <v>1</v>
      </c>
      <c r="E118">
        <f>WIND!C210</f>
        <v>15</v>
      </c>
      <c r="F118" s="12">
        <f t="shared" si="5"/>
        <v>12.237524000000001</v>
      </c>
    </row>
    <row r="119" spans="1:9" x14ac:dyDescent="0.25">
      <c r="A119" s="7">
        <f>WIND!A211</f>
        <v>44804</v>
      </c>
      <c r="B119" s="8">
        <f>WIND!B211*$C$1/100</f>
        <v>200.62379999999996</v>
      </c>
      <c r="C119">
        <f>WIND!D211</f>
        <v>4</v>
      </c>
      <c r="D119">
        <f>WIND!E211</f>
        <v>1</v>
      </c>
      <c r="E119">
        <f>WIND!C211</f>
        <v>5</v>
      </c>
      <c r="F119" s="12">
        <f t="shared" si="5"/>
        <v>40.124759999999995</v>
      </c>
    </row>
    <row r="120" spans="1:9" x14ac:dyDescent="0.25">
      <c r="A120" s="7">
        <f>WIND!A212</f>
        <v>44834</v>
      </c>
      <c r="B120" s="8">
        <f>WIND!B212*$C$1/100</f>
        <v>151.99704</v>
      </c>
      <c r="C120">
        <f>WIND!D212</f>
        <v>7</v>
      </c>
      <c r="D120">
        <f>WIND!E212</f>
        <v>0</v>
      </c>
      <c r="E120">
        <f>WIND!C212</f>
        <v>7</v>
      </c>
      <c r="F120" s="12">
        <f t="shared" si="5"/>
        <v>21.713862857142857</v>
      </c>
    </row>
    <row r="121" spans="1:9" x14ac:dyDescent="0.25">
      <c r="A121" s="7">
        <f>WIND!A213</f>
        <v>44865</v>
      </c>
      <c r="B121" s="8">
        <f>WIND!B213*$C$1/100</f>
        <v>113.1936</v>
      </c>
      <c r="C121">
        <f>WIND!D213</f>
        <v>6</v>
      </c>
      <c r="D121">
        <f>WIND!E213</f>
        <v>0</v>
      </c>
      <c r="E121">
        <f>WIND!C213</f>
        <v>6</v>
      </c>
      <c r="F121" s="12">
        <f t="shared" si="5"/>
        <v>18.865600000000001</v>
      </c>
    </row>
    <row r="122" spans="1:9" x14ac:dyDescent="0.25">
      <c r="A122" s="7">
        <f>WIND!A214</f>
        <v>44895</v>
      </c>
      <c r="B122" s="8">
        <f>WIND!B214*$C$1/100</f>
        <v>27.06054</v>
      </c>
      <c r="C122">
        <f>WIND!D214</f>
        <v>7</v>
      </c>
      <c r="D122">
        <f>WIND!E214</f>
        <v>0</v>
      </c>
      <c r="E122">
        <f>WIND!C214</f>
        <v>7</v>
      </c>
      <c r="F122" s="12">
        <f t="shared" si="5"/>
        <v>3.8657914285714283</v>
      </c>
    </row>
    <row r="123" spans="1:9" x14ac:dyDescent="0.25">
      <c r="A123" s="7">
        <f>WIND!A215</f>
        <v>44926</v>
      </c>
      <c r="B123" s="8">
        <f>WIND!B215*$C$1/100</f>
        <v>167.83104</v>
      </c>
      <c r="C123">
        <f>WIND!D215</f>
        <v>17</v>
      </c>
      <c r="D123">
        <f>WIND!E215</f>
        <v>1</v>
      </c>
      <c r="E123">
        <f>WIND!C215</f>
        <v>18</v>
      </c>
      <c r="F123" s="12">
        <f t="shared" si="5"/>
        <v>9.3239466666666662</v>
      </c>
    </row>
    <row r="124" spans="1:9" x14ac:dyDescent="0.25">
      <c r="A124" s="7">
        <f>WIND!A216</f>
        <v>44957</v>
      </c>
      <c r="B124" s="14">
        <f>WIND!B216*$C$1/100</f>
        <v>36.054720000000003</v>
      </c>
      <c r="C124">
        <f>WIND!D216</f>
        <v>9</v>
      </c>
      <c r="D124">
        <f>WIND!E216</f>
        <v>1</v>
      </c>
      <c r="E124">
        <f>WIND!C216</f>
        <v>10</v>
      </c>
      <c r="F124" s="12">
        <f t="shared" si="5"/>
        <v>3.6054720000000002</v>
      </c>
      <c r="H124" s="9"/>
    </row>
    <row r="125" spans="1:9" x14ac:dyDescent="0.25">
      <c r="A125" s="7">
        <f>WIND!A217</f>
        <v>44985</v>
      </c>
      <c r="B125" s="14">
        <f>WIND!B217*$C$1/100</f>
        <v>0</v>
      </c>
      <c r="C125">
        <f>WIND!D217</f>
        <v>0</v>
      </c>
      <c r="D125">
        <f>WIND!E217</f>
        <v>0</v>
      </c>
      <c r="E125">
        <f>WIND!C217</f>
        <v>0</v>
      </c>
      <c r="F125" s="12" t="e">
        <f t="shared" si="5"/>
        <v>#DIV/0!</v>
      </c>
    </row>
    <row r="126" spans="1:9" x14ac:dyDescent="0.25">
      <c r="A126" s="7">
        <f>WIND!A218</f>
        <v>45016</v>
      </c>
      <c r="B126" s="14">
        <f>WIND!B218*$C$1/100</f>
        <v>26.438879999999997</v>
      </c>
      <c r="C126">
        <f>WIND!D218</f>
        <v>7</v>
      </c>
      <c r="D126">
        <f>WIND!E218</f>
        <v>0</v>
      </c>
      <c r="E126">
        <f>WIND!C218</f>
        <v>7</v>
      </c>
      <c r="F126" s="12">
        <f t="shared" si="5"/>
        <v>3.776982857142857</v>
      </c>
      <c r="G126">
        <f>SUM(E124:E126)</f>
        <v>17</v>
      </c>
      <c r="H126" s="11">
        <f>G126/G114-1</f>
        <v>0.30769230769230771</v>
      </c>
    </row>
    <row r="127" spans="1:9" x14ac:dyDescent="0.25">
      <c r="A127" s="7">
        <f>WIND!A219</f>
        <v>45046</v>
      </c>
      <c r="B127" s="14">
        <f>WIND!B219*$C$1/100</f>
        <v>61.168379999999999</v>
      </c>
      <c r="C127">
        <f>WIND!D219</f>
        <v>3</v>
      </c>
      <c r="D127">
        <f>WIND!E219</f>
        <v>0</v>
      </c>
      <c r="E127">
        <f>WIND!C219</f>
        <v>3</v>
      </c>
      <c r="F127" s="12">
        <f t="shared" si="5"/>
        <v>20.38946</v>
      </c>
    </row>
    <row r="128" spans="1:9" x14ac:dyDescent="0.25">
      <c r="A128" s="7">
        <f>WIND!A220</f>
        <v>45077</v>
      </c>
      <c r="B128" s="14">
        <f>WIND!B220*$C$1/100</f>
        <v>25.538760000000003</v>
      </c>
      <c r="C128">
        <f>WIND!D220</f>
        <v>5</v>
      </c>
      <c r="D128">
        <f>WIND!E220</f>
        <v>0</v>
      </c>
      <c r="E128">
        <f>WIND!C220</f>
        <v>5</v>
      </c>
      <c r="F128" s="12">
        <f t="shared" si="5"/>
        <v>5.1077520000000005</v>
      </c>
    </row>
    <row r="129" spans="1:10" x14ac:dyDescent="0.25">
      <c r="A129" s="7">
        <f>WIND!A221</f>
        <v>45107</v>
      </c>
      <c r="B129" s="14">
        <f>WIND!B221*$C$1/100</f>
        <v>0</v>
      </c>
      <c r="C129">
        <f>WIND!D221</f>
        <v>0</v>
      </c>
      <c r="D129">
        <f>WIND!E221</f>
        <v>0</v>
      </c>
      <c r="E129">
        <f>WIND!C221</f>
        <v>0</v>
      </c>
      <c r="F129" s="12" t="e">
        <f t="shared" si="5"/>
        <v>#DIV/0!</v>
      </c>
      <c r="G129">
        <v>31</v>
      </c>
      <c r="H129" s="11">
        <f>G129/G117-1</f>
        <v>0.40909090909090917</v>
      </c>
      <c r="I129" s="12">
        <f>SUM(B124:B129)</f>
        <v>149.20074</v>
      </c>
      <c r="J129" s="11">
        <f>I129/I117-1</f>
        <v>-0.18850915076489716</v>
      </c>
    </row>
    <row r="130" spans="1:10" x14ac:dyDescent="0.25">
      <c r="A130" s="7"/>
      <c r="B130" s="8"/>
    </row>
    <row r="131" spans="1:10" x14ac:dyDescent="0.25">
      <c r="A131" s="7"/>
      <c r="B131" s="8"/>
    </row>
    <row r="132" spans="1:10" x14ac:dyDescent="0.25">
      <c r="A132" s="7"/>
      <c r="B132" s="8"/>
    </row>
    <row r="133" spans="1:10" x14ac:dyDescent="0.25">
      <c r="A133" s="7"/>
      <c r="B133" s="8"/>
    </row>
    <row r="134" spans="1:10" x14ac:dyDescent="0.25">
      <c r="A134" s="7"/>
      <c r="B134" s="8"/>
    </row>
    <row r="135" spans="1:10" x14ac:dyDescent="0.25">
      <c r="A135" s="7"/>
      <c r="B135" s="8"/>
    </row>
    <row r="136" spans="1:10" x14ac:dyDescent="0.25">
      <c r="A136" s="7"/>
      <c r="B136" s="8"/>
    </row>
    <row r="137" spans="1:10" x14ac:dyDescent="0.25">
      <c r="A137" s="7"/>
      <c r="B137" s="8"/>
    </row>
    <row r="138" spans="1:10" x14ac:dyDescent="0.25">
      <c r="A138" s="7"/>
      <c r="B138" s="8"/>
    </row>
    <row r="139" spans="1:10" x14ac:dyDescent="0.25">
      <c r="A139" s="7"/>
      <c r="B139" s="8"/>
    </row>
    <row r="140" spans="1:10" x14ac:dyDescent="0.25">
      <c r="A140" s="7"/>
      <c r="B140" s="8"/>
    </row>
    <row r="141" spans="1:10" x14ac:dyDescent="0.25">
      <c r="A141" s="7"/>
      <c r="B141" s="8"/>
    </row>
    <row r="142" spans="1:10" x14ac:dyDescent="0.25">
      <c r="A142" s="7"/>
      <c r="B142" s="8"/>
    </row>
    <row r="143" spans="1:10" x14ac:dyDescent="0.25">
      <c r="A143" s="7"/>
      <c r="B143" s="8"/>
    </row>
    <row r="144" spans="1:10" x14ac:dyDescent="0.25">
      <c r="A144" s="7"/>
      <c r="B144" s="8"/>
    </row>
    <row r="145" spans="1:2" x14ac:dyDescent="0.25">
      <c r="A145" s="7"/>
      <c r="B145" s="8"/>
    </row>
    <row r="146" spans="1:2" x14ac:dyDescent="0.25">
      <c r="A146" s="7"/>
      <c r="B146" s="8"/>
    </row>
    <row r="147" spans="1:2" x14ac:dyDescent="0.25">
      <c r="A147" s="7"/>
      <c r="B147" s="8"/>
    </row>
    <row r="148" spans="1:2" x14ac:dyDescent="0.25">
      <c r="A148" s="7"/>
      <c r="B148" s="8"/>
    </row>
    <row r="149" spans="1:2" x14ac:dyDescent="0.25">
      <c r="A149" s="7"/>
      <c r="B149" s="8"/>
    </row>
    <row r="150" spans="1:2" x14ac:dyDescent="0.25">
      <c r="A150" s="7"/>
      <c r="B150" s="8"/>
    </row>
    <row r="151" spans="1:2" x14ac:dyDescent="0.25">
      <c r="A151" s="7"/>
      <c r="B151" s="8"/>
    </row>
    <row r="152" spans="1:2" x14ac:dyDescent="0.25">
      <c r="A152" s="7"/>
      <c r="B152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WIND</vt:lpstr>
      <vt:lpstr>DDT</vt:lpstr>
      <vt:lpstr>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Lynn XL Geng/STR/HK/BOCI</cp:lastModifiedBy>
  <dcterms:created xsi:type="dcterms:W3CDTF">2023-07-21T01:58:15Z</dcterms:created>
  <dcterms:modified xsi:type="dcterms:W3CDTF">2023-07-21T10:08:51Z</dcterms:modified>
</cp:coreProperties>
</file>