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hao/IdeaProjects/USRA2021/"/>
    </mc:Choice>
  </mc:AlternateContent>
  <xr:revisionPtr revIDLastSave="0" documentId="13_ncr:1_{4D92C175-BF84-2C4B-BFA7-7692FC4FF4AC}" xr6:coauthVersionLast="47" xr6:coauthVersionMax="47" xr10:uidLastSave="{00000000-0000-0000-0000-000000000000}"/>
  <bookViews>
    <workbookView xWindow="1180" yWindow="1040" windowWidth="37220" windowHeight="20560" xr2:uid="{4AE96709-8D9D-584A-A784-62DAC4B3B382}"/>
  </bookViews>
  <sheets>
    <sheet name="Age_group" sheetId="3" r:id="rId1"/>
    <sheet name="Reg+HP" sheetId="4" r:id="rId2"/>
    <sheet name="Result" sheetId="5" r:id="rId3"/>
    <sheet name="Sheet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6" l="1"/>
  <c r="U22" i="6"/>
  <c r="U21" i="6"/>
  <c r="U20" i="6"/>
  <c r="U19" i="6"/>
  <c r="U18" i="6"/>
  <c r="U16" i="6"/>
  <c r="U15" i="6"/>
  <c r="P22" i="6"/>
  <c r="P21" i="6"/>
  <c r="P20" i="6"/>
  <c r="P19" i="6"/>
  <c r="P18" i="6"/>
  <c r="P17" i="6"/>
  <c r="P16" i="6"/>
  <c r="P15" i="6"/>
  <c r="U39" i="6"/>
  <c r="U44" i="6"/>
  <c r="U43" i="6"/>
  <c r="U42" i="6"/>
  <c r="U41" i="6"/>
  <c r="U40" i="6"/>
  <c r="U38" i="6"/>
  <c r="U37" i="6"/>
  <c r="P44" i="6"/>
  <c r="P43" i="6"/>
  <c r="P42" i="6"/>
  <c r="P41" i="6"/>
  <c r="P40" i="6"/>
  <c r="P39" i="6"/>
  <c r="P38" i="6"/>
  <c r="P37" i="6"/>
  <c r="K22" i="6"/>
  <c r="K21" i="6"/>
  <c r="K20" i="6"/>
  <c r="K19" i="6"/>
  <c r="K18" i="6"/>
  <c r="K17" i="6"/>
  <c r="K16" i="6"/>
  <c r="K15" i="6"/>
  <c r="K44" i="6"/>
  <c r="K43" i="6"/>
  <c r="K42" i="6"/>
  <c r="K41" i="6"/>
  <c r="K40" i="6"/>
  <c r="K39" i="6"/>
  <c r="K38" i="6"/>
  <c r="K37" i="6"/>
  <c r="U27" i="6"/>
  <c r="U33" i="6"/>
  <c r="U32" i="6"/>
  <c r="U31" i="6"/>
  <c r="U30" i="6"/>
  <c r="U29" i="6"/>
  <c r="U28" i="6"/>
  <c r="U26" i="6"/>
  <c r="P33" i="6"/>
  <c r="P32" i="6"/>
  <c r="P31" i="6"/>
  <c r="P30" i="6"/>
  <c r="P29" i="6"/>
  <c r="P28" i="6"/>
  <c r="P27" i="6"/>
  <c r="P26" i="6"/>
  <c r="K33" i="6"/>
  <c r="K32" i="6"/>
  <c r="K31" i="6"/>
  <c r="K30" i="6"/>
  <c r="K29" i="6"/>
  <c r="K28" i="6"/>
  <c r="K27" i="6"/>
  <c r="K26" i="6"/>
  <c r="U48" i="6"/>
  <c r="U55" i="6"/>
  <c r="U54" i="6"/>
  <c r="U53" i="6"/>
  <c r="U52" i="6"/>
  <c r="U51" i="6"/>
  <c r="U50" i="6"/>
  <c r="U49" i="6"/>
  <c r="K48" i="6"/>
  <c r="P48" i="6"/>
  <c r="P55" i="6"/>
  <c r="P54" i="6"/>
  <c r="P53" i="6"/>
  <c r="P52" i="6"/>
  <c r="P51" i="6"/>
  <c r="P50" i="6"/>
  <c r="P49" i="6"/>
  <c r="K55" i="6"/>
  <c r="K54" i="6"/>
  <c r="K53" i="6"/>
  <c r="K52" i="6"/>
  <c r="K51" i="6"/>
  <c r="K50" i="6"/>
  <c r="K49" i="6"/>
  <c r="U7" i="6"/>
  <c r="U9" i="6"/>
  <c r="U10" i="6"/>
  <c r="U11" i="6"/>
  <c r="U5" i="6"/>
  <c r="P6" i="6"/>
  <c r="P7" i="6"/>
  <c r="P9" i="6"/>
  <c r="P10" i="6"/>
  <c r="P11" i="6"/>
  <c r="P5" i="6"/>
  <c r="K6" i="6"/>
  <c r="K7" i="6"/>
  <c r="K8" i="6"/>
  <c r="K9" i="6"/>
  <c r="K10" i="6"/>
  <c r="K11" i="6"/>
  <c r="K5" i="6"/>
  <c r="C30" i="3"/>
  <c r="E27" i="3"/>
  <c r="J27" i="3"/>
  <c r="K27" i="3"/>
  <c r="H27" i="3"/>
  <c r="I27" i="3"/>
  <c r="F27" i="3"/>
  <c r="G27" i="3"/>
  <c r="B27" i="3"/>
  <c r="C27" i="3"/>
  <c r="E28" i="3"/>
  <c r="J28" i="3"/>
  <c r="K28" i="3"/>
  <c r="H28" i="3"/>
  <c r="I28" i="3"/>
  <c r="F28" i="3"/>
  <c r="G28" i="3"/>
  <c r="B28" i="3"/>
  <c r="C28" i="3"/>
  <c r="E29" i="3"/>
  <c r="J29" i="3"/>
  <c r="K29" i="3"/>
  <c r="H29" i="3"/>
  <c r="I29" i="3"/>
  <c r="F29" i="3"/>
  <c r="G29" i="3"/>
  <c r="B29" i="3"/>
  <c r="C29" i="3"/>
  <c r="E30" i="3"/>
  <c r="J30" i="3"/>
  <c r="K30" i="3"/>
  <c r="H30" i="3"/>
  <c r="I30" i="3"/>
  <c r="F30" i="3"/>
  <c r="G30" i="3"/>
  <c r="B30" i="3"/>
  <c r="E31" i="3"/>
  <c r="J31" i="3"/>
  <c r="K31" i="3"/>
  <c r="H31" i="3"/>
  <c r="I31" i="3"/>
  <c r="F31" i="3"/>
  <c r="G31" i="3"/>
  <c r="B31" i="3"/>
  <c r="C31" i="3"/>
  <c r="E32" i="3"/>
  <c r="J32" i="3"/>
  <c r="K32" i="3"/>
  <c r="H32" i="3"/>
  <c r="I32" i="3"/>
  <c r="F32" i="3"/>
  <c r="G32" i="3"/>
  <c r="B32" i="3"/>
  <c r="C32" i="3"/>
  <c r="E33" i="3"/>
  <c r="J33" i="3"/>
  <c r="K33" i="3"/>
  <c r="H33" i="3"/>
  <c r="I33" i="3"/>
  <c r="F33" i="3"/>
  <c r="G33" i="3"/>
  <c r="B33" i="3"/>
  <c r="C33" i="3"/>
  <c r="D33" i="3"/>
  <c r="D32" i="3"/>
  <c r="D31" i="3"/>
  <c r="D30" i="3"/>
  <c r="D29" i="3"/>
  <c r="D28" i="3"/>
  <c r="E26" i="3"/>
  <c r="J26" i="3"/>
  <c r="K26" i="3"/>
  <c r="H26" i="3"/>
  <c r="I26" i="3"/>
  <c r="F26" i="3"/>
  <c r="G26" i="3"/>
  <c r="B26" i="3"/>
  <c r="C26" i="3"/>
  <c r="D26" i="3"/>
  <c r="D27" i="3"/>
  <c r="F34" i="3" l="1"/>
  <c r="P8" i="3" s="1"/>
  <c r="I34" i="3"/>
  <c r="Q10" i="3" s="1"/>
  <c r="J34" i="3"/>
  <c r="R9" i="3" s="1"/>
  <c r="C34" i="3"/>
  <c r="N10" i="3" s="1"/>
  <c r="H34" i="3"/>
  <c r="B34" i="3"/>
  <c r="N3" i="3" s="1"/>
  <c r="B29" i="4" s="1"/>
  <c r="G34" i="3"/>
  <c r="P17" i="3" s="1"/>
  <c r="D34" i="3"/>
  <c r="O7" i="3" s="1"/>
  <c r="K34" i="3"/>
  <c r="R16" i="3" s="1"/>
  <c r="E34" i="3"/>
  <c r="O17" i="3" s="1"/>
  <c r="J34" i="4" l="1"/>
  <c r="H34" i="4"/>
  <c r="I34" i="4"/>
  <c r="P2" i="3"/>
  <c r="F43" i="4"/>
  <c r="G43" i="4"/>
  <c r="E43" i="4"/>
  <c r="I43" i="4"/>
  <c r="J43" i="4"/>
  <c r="H43" i="4"/>
  <c r="P42" i="4"/>
  <c r="N42" i="4"/>
  <c r="O42" i="4"/>
  <c r="N8" i="3"/>
  <c r="E33" i="4"/>
  <c r="F33" i="4"/>
  <c r="G33" i="4"/>
  <c r="N9" i="3"/>
  <c r="P9" i="3"/>
  <c r="Q6" i="3"/>
  <c r="Q2" i="3"/>
  <c r="P4" i="3"/>
  <c r="P3" i="3"/>
  <c r="N35" i="4"/>
  <c r="O35" i="4"/>
  <c r="P35" i="4"/>
  <c r="R8" i="3"/>
  <c r="B36" i="4"/>
  <c r="D36" i="4"/>
  <c r="C36" i="4"/>
  <c r="P6" i="3"/>
  <c r="P5" i="3"/>
  <c r="L36" i="4"/>
  <c r="K36" i="4"/>
  <c r="M36" i="4"/>
  <c r="P7" i="3"/>
  <c r="R3" i="3"/>
  <c r="N12" i="3"/>
  <c r="R7" i="3"/>
  <c r="R2" i="3"/>
  <c r="D29" i="4"/>
  <c r="C29" i="4"/>
  <c r="N15" i="3"/>
  <c r="N16" i="3"/>
  <c r="Q16" i="3"/>
  <c r="O5" i="3"/>
  <c r="Q11" i="3"/>
  <c r="Q13" i="3"/>
  <c r="Q14" i="3"/>
  <c r="Q15" i="3"/>
  <c r="Q17" i="3"/>
  <c r="Q12" i="3"/>
  <c r="N13" i="3"/>
  <c r="R6" i="3"/>
  <c r="P10" i="3"/>
  <c r="Q8" i="3"/>
  <c r="R4" i="3"/>
  <c r="O3" i="3"/>
  <c r="R11" i="3"/>
  <c r="O6" i="3"/>
  <c r="O11" i="3"/>
  <c r="P14" i="3"/>
  <c r="P16" i="3"/>
  <c r="P13" i="3"/>
  <c r="P12" i="3"/>
  <c r="P11" i="3"/>
  <c r="N11" i="3"/>
  <c r="P15" i="3"/>
  <c r="O12" i="3"/>
  <c r="O14" i="3"/>
  <c r="N14" i="3"/>
  <c r="Q3" i="3"/>
  <c r="N2" i="3"/>
  <c r="N17" i="3"/>
  <c r="Q7" i="3"/>
  <c r="N4" i="3"/>
  <c r="Q9" i="3"/>
  <c r="N5" i="3"/>
  <c r="Q5" i="3"/>
  <c r="N6" i="3"/>
  <c r="R5" i="3"/>
  <c r="Q4" i="3"/>
  <c r="N7" i="3"/>
  <c r="O13" i="3"/>
  <c r="O16" i="3"/>
  <c r="R12" i="3"/>
  <c r="R10" i="3"/>
  <c r="R17" i="3"/>
  <c r="R15" i="3"/>
  <c r="R13" i="3"/>
  <c r="O9" i="3"/>
  <c r="O8" i="3"/>
  <c r="O15" i="3"/>
  <c r="R14" i="3"/>
  <c r="O4" i="3"/>
  <c r="O10" i="3"/>
  <c r="O2" i="3"/>
  <c r="I40" i="4" l="1"/>
  <c r="J40" i="4"/>
  <c r="H40" i="4"/>
  <c r="H39" i="4"/>
  <c r="I39" i="4"/>
  <c r="J39" i="4"/>
  <c r="L31" i="4"/>
  <c r="M31" i="4"/>
  <c r="K31" i="4"/>
  <c r="F36" i="4"/>
  <c r="G36" i="4"/>
  <c r="E36" i="4"/>
  <c r="J31" i="4"/>
  <c r="I31" i="4"/>
  <c r="H31" i="4"/>
  <c r="J42" i="4"/>
  <c r="H42" i="4"/>
  <c r="I42" i="4"/>
  <c r="P34" i="4"/>
  <c r="N34" i="4"/>
  <c r="O34" i="4"/>
  <c r="O40" i="4"/>
  <c r="N40" i="4"/>
  <c r="P40" i="4"/>
  <c r="D34" i="4"/>
  <c r="B34" i="4"/>
  <c r="C34" i="4"/>
  <c r="F37" i="4"/>
  <c r="G37" i="4"/>
  <c r="E37" i="4"/>
  <c r="D42" i="4"/>
  <c r="B42" i="4"/>
  <c r="C42" i="4"/>
  <c r="F35" i="4"/>
  <c r="E35" i="4"/>
  <c r="G35" i="4"/>
  <c r="P39" i="4"/>
  <c r="N39" i="4"/>
  <c r="O39" i="4"/>
  <c r="O33" i="4"/>
  <c r="N33" i="4"/>
  <c r="P33" i="4"/>
  <c r="M42" i="4"/>
  <c r="K42" i="4"/>
  <c r="L42" i="4"/>
  <c r="N36" i="4"/>
  <c r="O36" i="4"/>
  <c r="P36" i="4"/>
  <c r="N29" i="4"/>
  <c r="O29" i="4"/>
  <c r="P29" i="4"/>
  <c r="K33" i="4"/>
  <c r="L33" i="4"/>
  <c r="M33" i="4"/>
  <c r="F29" i="4"/>
  <c r="E29" i="4"/>
  <c r="G29" i="4"/>
  <c r="O43" i="4"/>
  <c r="P43" i="4"/>
  <c r="N43" i="4"/>
  <c r="O38" i="4"/>
  <c r="P38" i="4"/>
  <c r="N38" i="4"/>
  <c r="H30" i="4"/>
  <c r="I30" i="4"/>
  <c r="J30" i="4"/>
  <c r="F38" i="4"/>
  <c r="E38" i="4"/>
  <c r="G38" i="4"/>
  <c r="H28" i="4"/>
  <c r="I28" i="4"/>
  <c r="J28" i="4"/>
  <c r="M39" i="4"/>
  <c r="K39" i="4"/>
  <c r="L39" i="4"/>
  <c r="M37" i="4"/>
  <c r="L37" i="4"/>
  <c r="K37" i="4"/>
  <c r="E31" i="4"/>
  <c r="G31" i="4"/>
  <c r="F31" i="4"/>
  <c r="F34" i="4"/>
  <c r="G34" i="4"/>
  <c r="E34" i="4"/>
  <c r="O37" i="4"/>
  <c r="P37" i="4"/>
  <c r="N37" i="4"/>
  <c r="N30" i="4"/>
  <c r="O30" i="4"/>
  <c r="P30" i="4"/>
  <c r="K29" i="4"/>
  <c r="M29" i="4"/>
  <c r="L29" i="4"/>
  <c r="N28" i="4"/>
  <c r="O28" i="4"/>
  <c r="P28" i="4"/>
  <c r="B40" i="4"/>
  <c r="C40" i="4"/>
  <c r="D40" i="4"/>
  <c r="D39" i="4"/>
  <c r="B39" i="4"/>
  <c r="C39" i="4"/>
  <c r="F39" i="4"/>
  <c r="E39" i="4"/>
  <c r="G39" i="4"/>
  <c r="L38" i="4"/>
  <c r="M38" i="4"/>
  <c r="K38" i="4"/>
  <c r="L43" i="4"/>
  <c r="M43" i="4"/>
  <c r="K43" i="4"/>
  <c r="I35" i="4"/>
  <c r="J35" i="4"/>
  <c r="H35" i="4"/>
  <c r="C32" i="4"/>
  <c r="B32" i="4"/>
  <c r="D32" i="4"/>
  <c r="E30" i="4"/>
  <c r="F30" i="4"/>
  <c r="G30" i="4"/>
  <c r="C31" i="4"/>
  <c r="B31" i="4"/>
  <c r="D31" i="4"/>
  <c r="E41" i="4"/>
  <c r="F41" i="4"/>
  <c r="G41" i="4"/>
  <c r="L35" i="4"/>
  <c r="M35" i="4"/>
  <c r="K35" i="4"/>
  <c r="D30" i="4"/>
  <c r="C30" i="4"/>
  <c r="B30" i="4"/>
  <c r="F32" i="4"/>
  <c r="G32" i="4"/>
  <c r="E32" i="4"/>
  <c r="N41" i="4"/>
  <c r="O41" i="4"/>
  <c r="P41" i="4"/>
  <c r="H36" i="4"/>
  <c r="I36" i="4"/>
  <c r="J36" i="4"/>
  <c r="O32" i="4"/>
  <c r="P32" i="4"/>
  <c r="N32" i="4"/>
  <c r="I41" i="4"/>
  <c r="H41" i="4"/>
  <c r="J41" i="4"/>
  <c r="M32" i="4"/>
  <c r="L32" i="4"/>
  <c r="K32" i="4"/>
  <c r="C33" i="4"/>
  <c r="B33" i="4"/>
  <c r="D33" i="4"/>
  <c r="D37" i="4"/>
  <c r="C37" i="4"/>
  <c r="B37" i="4"/>
  <c r="J37" i="4"/>
  <c r="I37" i="4"/>
  <c r="H37" i="4"/>
  <c r="B35" i="4"/>
  <c r="C35" i="4"/>
  <c r="D35" i="4"/>
  <c r="I32" i="4"/>
  <c r="J32" i="4"/>
  <c r="H32" i="4"/>
  <c r="D41" i="4"/>
  <c r="B41" i="4"/>
  <c r="C41" i="4"/>
  <c r="C43" i="4"/>
  <c r="D43" i="4"/>
  <c r="B43" i="4"/>
  <c r="M34" i="4"/>
  <c r="K34" i="4"/>
  <c r="L34" i="4"/>
  <c r="H29" i="4"/>
  <c r="I29" i="4"/>
  <c r="J29" i="4"/>
  <c r="E40" i="4"/>
  <c r="G40" i="4"/>
  <c r="F40" i="4"/>
  <c r="C38" i="4"/>
  <c r="D38" i="4"/>
  <c r="B38" i="4"/>
  <c r="F42" i="4"/>
  <c r="G42" i="4"/>
  <c r="E42" i="4"/>
  <c r="K28" i="4"/>
  <c r="L28" i="4"/>
  <c r="M28" i="4"/>
  <c r="H33" i="4"/>
  <c r="I33" i="4"/>
  <c r="J33" i="4"/>
  <c r="K30" i="4"/>
  <c r="L30" i="4"/>
  <c r="M30" i="4"/>
  <c r="K41" i="4"/>
  <c r="L41" i="4"/>
  <c r="M41" i="4"/>
  <c r="F28" i="4"/>
  <c r="E28" i="4"/>
  <c r="G28" i="4"/>
  <c r="P31" i="4"/>
  <c r="O31" i="4"/>
  <c r="N31" i="4"/>
  <c r="J38" i="4"/>
  <c r="H38" i="4"/>
  <c r="I38" i="4"/>
  <c r="K40" i="4"/>
  <c r="L40" i="4"/>
  <c r="M40" i="4"/>
  <c r="B28" i="4"/>
  <c r="D28" i="4"/>
  <c r="C28" i="4"/>
  <c r="O44" i="4" l="1"/>
  <c r="L44" i="4"/>
  <c r="P45" i="4"/>
  <c r="P44" i="4"/>
  <c r="E44" i="4"/>
  <c r="F45" i="4"/>
  <c r="F44" i="4"/>
  <c r="M45" i="4"/>
  <c r="M44" i="4"/>
  <c r="K45" i="4"/>
  <c r="E45" i="4"/>
  <c r="H45" i="4"/>
  <c r="H44" i="4"/>
  <c r="N44" i="4"/>
  <c r="N45" i="4"/>
  <c r="L45" i="4"/>
  <c r="J45" i="4"/>
  <c r="J44" i="4"/>
  <c r="I45" i="4"/>
  <c r="I44" i="4"/>
  <c r="O45" i="4"/>
  <c r="K44" i="4"/>
  <c r="G45" i="4"/>
  <c r="G44" i="4"/>
  <c r="C45" i="4"/>
  <c r="C44" i="4"/>
  <c r="D45" i="4"/>
  <c r="D44" i="4"/>
  <c r="B45" i="4"/>
  <c r="B44" i="4"/>
</calcChain>
</file>

<file path=xl/sharedStrings.xml><?xml version="1.0" encoding="utf-8"?>
<sst xmlns="http://schemas.openxmlformats.org/spreadsheetml/2006/main" count="639" uniqueCount="126">
  <si>
    <t>COV_AGR</t>
    <phoneticPr fontId="1" type="noConversion"/>
  </si>
  <si>
    <t>Region</t>
    <phoneticPr fontId="1" type="noConversion"/>
  </si>
  <si>
    <t># cases</t>
    <phoneticPr fontId="1" type="noConversion"/>
  </si>
  <si>
    <t>Demographic Group</t>
    <phoneticPr fontId="1" type="noConversion"/>
  </si>
  <si>
    <t>M6</t>
    <phoneticPr fontId="1" type="noConversion"/>
  </si>
  <si>
    <t>AC</t>
    <phoneticPr fontId="1" type="noConversion"/>
  </si>
  <si>
    <t>QC</t>
    <phoneticPr fontId="1" type="noConversion"/>
  </si>
  <si>
    <t>PS</t>
    <phoneticPr fontId="1" type="noConversion"/>
  </si>
  <si>
    <t>BY</t>
    <phoneticPr fontId="1" type="noConversion"/>
  </si>
  <si>
    <t>M5</t>
    <phoneticPr fontId="1" type="noConversion"/>
  </si>
  <si>
    <t>ON</t>
    <phoneticPr fontId="1" type="noConversion"/>
  </si>
  <si>
    <t>M7</t>
    <phoneticPr fontId="1" type="noConversion"/>
  </si>
  <si>
    <t>F8</t>
    <phoneticPr fontId="1" type="noConversion"/>
  </si>
  <si>
    <t>M8</t>
    <phoneticPr fontId="1" type="noConversion"/>
  </si>
  <si>
    <t>M2</t>
    <phoneticPr fontId="1" type="noConversion"/>
  </si>
  <si>
    <t>F1</t>
    <phoneticPr fontId="1" type="noConversion"/>
  </si>
  <si>
    <t>M1</t>
    <phoneticPr fontId="1" type="noConversion"/>
  </si>
  <si>
    <t>F2</t>
    <phoneticPr fontId="1" type="noConversion"/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</si>
  <si>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</si>
  <si>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</si>
  <si>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</si>
  <si>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</si>
  <si>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</si>
  <si>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</si>
  <si>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</si>
  <si>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</si>
  <si>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</si>
  <si>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</si>
  <si>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</si>
  <si>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</si>
  <si>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</si>
  <si>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</si>
  <si>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</si>
  <si>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</si>
  <si>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</si>
  <si>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</si>
  <si>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</si>
  <si>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</si>
  <si>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</si>
  <si>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AC-Male</t>
  </si>
  <si>
    <t>AC-Female</t>
  </si>
  <si>
    <t>ON-Male</t>
    <phoneticPr fontId="1" type="noConversion"/>
  </si>
  <si>
    <t>ON-Female</t>
    <phoneticPr fontId="1" type="noConversion"/>
  </si>
  <si>
    <t>PS-Male</t>
    <phoneticPr fontId="1" type="noConversion"/>
  </si>
  <si>
    <t>PS-Female</t>
    <phoneticPr fontId="1" type="noConversion"/>
  </si>
  <si>
    <t>BY-Male</t>
    <phoneticPr fontId="1" type="noConversion"/>
  </si>
  <si>
    <t>BY-Female</t>
    <phoneticPr fontId="1" type="noConversion"/>
  </si>
  <si>
    <t>QC-Male</t>
    <phoneticPr fontId="1" type="noConversion"/>
  </si>
  <si>
    <t>QC-Female</t>
    <phoneticPr fontId="1" type="noConversion"/>
  </si>
  <si>
    <t>UPDATE JUNE 2021 (actual #entries)</t>
  </si>
  <si>
    <t>UPDATE JUNE 2021 (actual #entries)</t>
    <phoneticPr fontId="1" type="noConversion"/>
  </si>
  <si>
    <t>SUM</t>
    <phoneticPr fontId="1" type="noConversion"/>
  </si>
  <si>
    <t>Age Groups</t>
    <phoneticPr fontId="1" type="noConversion"/>
  </si>
  <si>
    <t>M2</t>
  </si>
  <si>
    <t>M3</t>
  </si>
  <si>
    <t>M4</t>
  </si>
  <si>
    <t>M5</t>
  </si>
  <si>
    <t>M6</t>
  </si>
  <si>
    <t>M7</t>
  </si>
  <si>
    <t>M8</t>
  </si>
  <si>
    <t>F2</t>
  </si>
  <si>
    <t>F3</t>
  </si>
  <si>
    <t>F4</t>
  </si>
  <si>
    <t>F5</t>
  </si>
  <si>
    <t>F6</t>
  </si>
  <si>
    <t>F7</t>
  </si>
  <si>
    <t>F8</t>
  </si>
  <si>
    <t>AC</t>
  </si>
  <si>
    <t>HP status</t>
    <phoneticPr fontId="1" type="noConversion"/>
  </si>
  <si>
    <t>ICU yes</t>
  </si>
  <si>
    <t>ICU no</t>
    <phoneticPr fontId="1" type="noConversion"/>
  </si>
  <si>
    <t>hospital no</t>
    <phoneticPr fontId="1" type="noConversion"/>
  </si>
  <si>
    <t>Region</t>
  </si>
  <si>
    <t>QC</t>
  </si>
  <si>
    <t>ON</t>
  </si>
  <si>
    <t>PS</t>
  </si>
  <si>
    <t>BY</t>
  </si>
  <si>
    <t>UPDATE JUNE 2021 (relative to population)</t>
    <phoneticPr fontId="1" type="noConversion"/>
  </si>
  <si>
    <t>Demographic Group</t>
  </si>
  <si>
    <t># cases</t>
  </si>
  <si>
    <t>Max value</t>
    <phoneticPr fontId="1" type="noConversion"/>
  </si>
  <si>
    <t>2nd max value</t>
    <phoneticPr fontId="1" type="noConversion"/>
  </si>
  <si>
    <t>M5/F8</t>
    <phoneticPr fontId="1" type="noConversion"/>
  </si>
  <si>
    <t>HP status</t>
  </si>
  <si>
    <t>ICU yes</t>
    <phoneticPr fontId="1" type="noConversion"/>
  </si>
  <si>
    <t>top1</t>
    <phoneticPr fontId="1" type="noConversion"/>
  </si>
  <si>
    <t>top2</t>
    <phoneticPr fontId="1" type="noConversion"/>
  </si>
  <si>
    <t>COV_GDR</t>
  </si>
  <si>
    <t>COV_AGR</t>
  </si>
  <si>
    <t>COUNT(*)</t>
  </si>
  <si>
    <t>summary_2021Jun08_AC_icuY_dth</t>
  </si>
  <si>
    <t>top1</t>
  </si>
  <si>
    <t>top2</t>
  </si>
  <si>
    <t>summary_2021Jun08_AC_icuN_dth</t>
  </si>
  <si>
    <t>summary_2021Jun08_AC_hpN_dth</t>
  </si>
  <si>
    <t>summary_2021Jun08_QC_icuY_dth</t>
  </si>
  <si>
    <t>summary_2021Jun08_QC_icuN_dth</t>
  </si>
  <si>
    <t>summary_2021Jun08_QC_hpN_dth</t>
  </si>
  <si>
    <t>summary_2021Jun08_ON_icuY_dth</t>
  </si>
  <si>
    <t>summary_2021Jun08_ON_icuN_dth</t>
  </si>
  <si>
    <t>summary_2021Jun08_ON_hpN_dth</t>
  </si>
  <si>
    <t>summary_2021Jun08_PS_icuY_dth</t>
  </si>
  <si>
    <t>summary_2021Jun08_PS_icuN_dth</t>
  </si>
  <si>
    <t>summary_2021Jun08_PS_hpN_dth</t>
  </si>
  <si>
    <t>summary_2021Jun08_BY_icuY_dth</t>
  </si>
  <si>
    <t>summary_2021Jun08_BY_icuN_dth</t>
  </si>
  <si>
    <t>summary_2021Jun08_BY_hpN_dth</t>
  </si>
  <si>
    <t>AC3</t>
    <phoneticPr fontId="1" type="noConversion"/>
  </si>
  <si>
    <t>AC2</t>
    <phoneticPr fontId="1" type="noConversion"/>
  </si>
  <si>
    <t>AC1</t>
    <phoneticPr fontId="1" type="noConversion"/>
  </si>
  <si>
    <t>BY3</t>
    <phoneticPr fontId="1" type="noConversion"/>
  </si>
  <si>
    <t>BY2</t>
    <phoneticPr fontId="1" type="noConversion"/>
  </si>
  <si>
    <t>BY1</t>
    <phoneticPr fontId="1" type="noConversion"/>
  </si>
  <si>
    <t>ON3</t>
    <phoneticPr fontId="1" type="noConversion"/>
  </si>
  <si>
    <t>ON2</t>
    <phoneticPr fontId="1" type="noConversion"/>
  </si>
  <si>
    <t>ON1</t>
    <phoneticPr fontId="1" type="noConversion"/>
  </si>
  <si>
    <t>PS3</t>
    <phoneticPr fontId="1" type="noConversion"/>
  </si>
  <si>
    <t>PS2</t>
    <phoneticPr fontId="1" type="noConversion"/>
  </si>
  <si>
    <t>PS1</t>
    <phoneticPr fontId="1" type="noConversion"/>
  </si>
  <si>
    <t>QC1</t>
    <phoneticPr fontId="1" type="noConversion"/>
  </si>
  <si>
    <t>QC2</t>
    <phoneticPr fontId="1" type="noConversion"/>
  </si>
  <si>
    <t>QC3</t>
    <phoneticPr fontId="1" type="noConversion"/>
  </si>
  <si>
    <t>relative val</t>
    <phoneticPr fontId="1" type="noConversion"/>
  </si>
  <si>
    <t># death</t>
    <phoneticPr fontId="1" type="noConversion"/>
  </si>
  <si>
    <t>Absolute Population</t>
    <phoneticPr fontId="1" type="noConversion"/>
  </si>
  <si>
    <t>UPDATE JUNE 2021 (absolute frequency)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</si>
</sst>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0" xfId="0" applyFont="1">
      <alignment vertical="center"/>
    </xf>
    <xf numFmtId="3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176" fontId="6" fillId="0" borderId="3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140-9E94-A041-B69E-9C4AD3E7FD16}">
  <dimension ref="A1:S37"/>
  <sheetViews>
    <sheetView tabSelected="1" zoomScale="110" zoomScaleNormal="110" workbookViewId="0">
      <selection activeCell="N30" sqref="N30"/>
    </sheetView>
  </sheetViews>
  <sheetFormatPr baseColWidth="10" defaultRowHeight="16"/>
  <cols>
    <col min="1" max="1" width="17.33203125" style="2" customWidth="1"/>
    <col min="2" max="11" width="12.5" style="2" customWidth="1"/>
    <col min="20" max="16384" width="10.83203125" style="2"/>
  </cols>
  <sheetData>
    <row r="1" spans="1:18">
      <c r="A1" s="3" t="s">
        <v>52</v>
      </c>
      <c r="B1" s="3" t="s">
        <v>39</v>
      </c>
      <c r="C1" s="3" t="s">
        <v>40</v>
      </c>
      <c r="D1" s="3" t="s">
        <v>47</v>
      </c>
      <c r="E1" s="3" t="s">
        <v>48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M1" s="3" t="s">
        <v>0</v>
      </c>
      <c r="N1" s="3" t="s">
        <v>5</v>
      </c>
      <c r="O1" s="3" t="s">
        <v>6</v>
      </c>
      <c r="P1" s="3" t="s">
        <v>10</v>
      </c>
      <c r="Q1" s="3" t="s">
        <v>7</v>
      </c>
      <c r="R1" s="3" t="s">
        <v>8</v>
      </c>
    </row>
    <row r="2" spans="1:18">
      <c r="A2" s="13" t="s">
        <v>18</v>
      </c>
      <c r="B2" s="15">
        <v>53234</v>
      </c>
      <c r="C2" s="15">
        <v>50392</v>
      </c>
      <c r="D2" s="14">
        <v>220647</v>
      </c>
      <c r="E2" s="14">
        <v>209603</v>
      </c>
      <c r="F2" s="15">
        <v>373158</v>
      </c>
      <c r="G2" s="15">
        <v>354054</v>
      </c>
      <c r="H2" s="15">
        <v>220744</v>
      </c>
      <c r="I2" s="15">
        <v>211802</v>
      </c>
      <c r="J2" s="14">
        <v>117669</v>
      </c>
      <c r="K2" s="15">
        <v>110641</v>
      </c>
      <c r="M2" s="3" t="s">
        <v>16</v>
      </c>
      <c r="N2" s="16">
        <f>B26/$B$34</f>
        <v>0.20052598232978744</v>
      </c>
      <c r="O2" s="16">
        <f>D26/$D$34</f>
        <v>0.21207056422218981</v>
      </c>
      <c r="P2" s="16">
        <f>F26/$F$34</f>
        <v>0.22034939227400338</v>
      </c>
      <c r="Q2" s="16">
        <f>H26/$H$34</f>
        <v>0.25194192089498951</v>
      </c>
      <c r="R2" s="16">
        <f>J26/$J$34</f>
        <v>0.1998188628090288</v>
      </c>
    </row>
    <row r="3" spans="1:18">
      <c r="A3" s="13" t="s">
        <v>19</v>
      </c>
      <c r="B3" s="15">
        <v>59463</v>
      </c>
      <c r="C3" s="15">
        <v>56537</v>
      </c>
      <c r="D3" s="14">
        <v>237746</v>
      </c>
      <c r="E3" s="14">
        <v>228144</v>
      </c>
      <c r="F3" s="15">
        <v>391502</v>
      </c>
      <c r="G3" s="15">
        <v>375428</v>
      </c>
      <c r="H3" s="15">
        <v>229803</v>
      </c>
      <c r="I3" s="15">
        <v>219266</v>
      </c>
      <c r="J3" s="15">
        <v>127439</v>
      </c>
      <c r="K3" s="15">
        <v>119275</v>
      </c>
      <c r="M3" s="3" t="s">
        <v>14</v>
      </c>
      <c r="N3" s="16">
        <f>B27/$B$34</f>
        <v>0.12548494972154367</v>
      </c>
      <c r="O3" s="16">
        <f>D27/$D$34</f>
        <v>0.12891348593089372</v>
      </c>
      <c r="P3" s="16">
        <f>F27/$F$34</f>
        <v>0.15102521525526985</v>
      </c>
      <c r="Q3" s="16">
        <f>H27/$H$34</f>
        <v>0.1390149561629706</v>
      </c>
      <c r="R3" s="16">
        <f>J27/$J$34</f>
        <v>0.1420392152279894</v>
      </c>
    </row>
    <row r="4" spans="1:18">
      <c r="A4" s="13" t="s">
        <v>20</v>
      </c>
      <c r="B4" s="15">
        <v>63383</v>
      </c>
      <c r="C4" s="15">
        <v>60293</v>
      </c>
      <c r="D4" s="14">
        <v>232811</v>
      </c>
      <c r="E4" s="14">
        <v>224609</v>
      </c>
      <c r="F4" s="15">
        <v>405643</v>
      </c>
      <c r="G4" s="15">
        <v>391291</v>
      </c>
      <c r="H4" s="15">
        <v>225227</v>
      </c>
      <c r="I4" s="15">
        <v>217424</v>
      </c>
      <c r="J4" s="15">
        <v>128249</v>
      </c>
      <c r="K4" s="15">
        <v>123170</v>
      </c>
      <c r="M4" s="3" t="s">
        <v>54</v>
      </c>
      <c r="N4" s="16">
        <f>B28/$B$34</f>
        <v>0.11852645127388164</v>
      </c>
      <c r="O4" s="16">
        <f>D28/$D$34</f>
        <v>0.13385601399620936</v>
      </c>
      <c r="P4" s="16">
        <f>F28/$F$34</f>
        <v>0.14022268925003858</v>
      </c>
      <c r="Q4" s="16">
        <f>H28/$H$34</f>
        <v>0.15626951697090943</v>
      </c>
      <c r="R4" s="16">
        <f>J28/$J$34</f>
        <v>0.14658088944203901</v>
      </c>
    </row>
    <row r="5" spans="1:18">
      <c r="A5" s="13" t="s">
        <v>21</v>
      </c>
      <c r="B5" s="15">
        <v>65093</v>
      </c>
      <c r="C5" s="15">
        <v>62679</v>
      </c>
      <c r="D5" s="14">
        <v>217916</v>
      </c>
      <c r="E5" s="14">
        <v>208580</v>
      </c>
      <c r="F5" s="15">
        <v>438157</v>
      </c>
      <c r="G5" s="15">
        <v>417531</v>
      </c>
      <c r="H5" s="15">
        <v>213324</v>
      </c>
      <c r="I5" s="15">
        <v>203323</v>
      </c>
      <c r="J5" s="15">
        <v>139601</v>
      </c>
      <c r="K5" s="15">
        <v>134661</v>
      </c>
      <c r="M5" s="3" t="s">
        <v>55</v>
      </c>
      <c r="N5" s="16">
        <f>B29/$B$34</f>
        <v>0.1233522518462595</v>
      </c>
      <c r="O5" s="16">
        <f>D29/$D$34</f>
        <v>0.13146009622393934</v>
      </c>
      <c r="P5" s="16">
        <f>F29/$F$34</f>
        <v>0.12382861555630049</v>
      </c>
      <c r="Q5" s="16">
        <f>H29/$H$34</f>
        <v>0.13305204336663851</v>
      </c>
      <c r="R5" s="16">
        <f>J29/$J$34</f>
        <v>0.1245900553734445</v>
      </c>
    </row>
    <row r="6" spans="1:18">
      <c r="A6" s="13" t="s">
        <v>22</v>
      </c>
      <c r="B6" s="15">
        <v>76342</v>
      </c>
      <c r="C6" s="15">
        <v>69191</v>
      </c>
      <c r="D6" s="14">
        <v>259371</v>
      </c>
      <c r="E6" s="14">
        <v>239999</v>
      </c>
      <c r="F6" s="15">
        <v>544823</v>
      </c>
      <c r="G6" s="15">
        <v>498011</v>
      </c>
      <c r="H6" s="15">
        <v>236382</v>
      </c>
      <c r="I6" s="15">
        <v>216012</v>
      </c>
      <c r="J6" s="15">
        <v>178429</v>
      </c>
      <c r="K6" s="15">
        <v>164242</v>
      </c>
      <c r="M6" s="3" t="s">
        <v>56</v>
      </c>
      <c r="N6" s="16">
        <f>B30/$B$34</f>
        <v>0.15050943625270433</v>
      </c>
      <c r="O6" s="16">
        <f>D30/$D$34</f>
        <v>0.13907729989794432</v>
      </c>
      <c r="P6" s="16">
        <f>F30/$F$34</f>
        <v>0.1388508311906328</v>
      </c>
      <c r="Q6" s="16">
        <f>H30/$H$34</f>
        <v>0.12412935182403981</v>
      </c>
      <c r="R6" s="16">
        <f>J30/$J$34</f>
        <v>0.13778619189245514</v>
      </c>
    </row>
    <row r="7" spans="1:18">
      <c r="A7" s="13" t="s">
        <v>23</v>
      </c>
      <c r="B7" s="15">
        <v>74579</v>
      </c>
      <c r="C7" s="15">
        <v>71158</v>
      </c>
      <c r="D7" s="14">
        <v>293265</v>
      </c>
      <c r="E7" s="14">
        <v>271404</v>
      </c>
      <c r="F7" s="15">
        <v>557599</v>
      </c>
      <c r="G7" s="15">
        <v>523110</v>
      </c>
      <c r="H7" s="15">
        <v>254199</v>
      </c>
      <c r="I7" s="15">
        <v>238641</v>
      </c>
      <c r="J7" s="15">
        <v>186202</v>
      </c>
      <c r="K7" s="15">
        <v>175083</v>
      </c>
      <c r="M7" s="3" t="s">
        <v>57</v>
      </c>
      <c r="N7" s="16">
        <f>B31/$B$34</f>
        <v>0.14732992877703704</v>
      </c>
      <c r="O7" s="16">
        <f>D31/$D$34</f>
        <v>0.13263951013267239</v>
      </c>
      <c r="P7" s="16">
        <f>F31/$F$34</f>
        <v>0.11706864591965384</v>
      </c>
      <c r="Q7" s="16">
        <f>H31/$H$34</f>
        <v>0.10840781188898775</v>
      </c>
      <c r="R7" s="16">
        <f>J31/$J$34</f>
        <v>0.12771613270149565</v>
      </c>
    </row>
    <row r="8" spans="1:18">
      <c r="A8" s="13" t="s">
        <v>24</v>
      </c>
      <c r="B8" s="15">
        <v>71804</v>
      </c>
      <c r="C8" s="15">
        <v>72317</v>
      </c>
      <c r="D8" s="14">
        <v>280356</v>
      </c>
      <c r="E8" s="14">
        <v>267710</v>
      </c>
      <c r="F8" s="15">
        <v>528743</v>
      </c>
      <c r="G8" s="15">
        <v>516388</v>
      </c>
      <c r="H8" s="15">
        <v>277055</v>
      </c>
      <c r="I8" s="15">
        <v>267416</v>
      </c>
      <c r="J8" s="15">
        <v>192316</v>
      </c>
      <c r="K8" s="15">
        <v>187618</v>
      </c>
      <c r="M8" s="3" t="s">
        <v>58</v>
      </c>
      <c r="N8" s="16">
        <f>B32/$B$34</f>
        <v>9.5905718956150396E-2</v>
      </c>
      <c r="O8" s="16">
        <f>D32/$D$34</f>
        <v>8.4199562618457499E-2</v>
      </c>
      <c r="P8" s="16">
        <f>F32/$F$34</f>
        <v>7.2502301156955551E-2</v>
      </c>
      <c r="Q8" s="16">
        <f>H32/$H$34</f>
        <v>5.8971714206371248E-2</v>
      </c>
      <c r="R8" s="16">
        <f>J32/$J$34</f>
        <v>8.1937505721403209E-2</v>
      </c>
    </row>
    <row r="9" spans="1:18">
      <c r="A9" s="13" t="s">
        <v>25</v>
      </c>
      <c r="B9" s="15">
        <v>70748</v>
      </c>
      <c r="C9" s="15">
        <v>74055</v>
      </c>
      <c r="D9" s="14">
        <v>293468</v>
      </c>
      <c r="E9" s="14">
        <v>284805</v>
      </c>
      <c r="F9" s="15">
        <v>494825</v>
      </c>
      <c r="G9" s="15">
        <v>500786</v>
      </c>
      <c r="H9" s="15">
        <v>274417</v>
      </c>
      <c r="I9" s="15">
        <v>270156</v>
      </c>
      <c r="J9" s="15">
        <v>183974</v>
      </c>
      <c r="K9" s="15">
        <v>183446</v>
      </c>
      <c r="M9" s="3" t="s">
        <v>59</v>
      </c>
      <c r="N9" s="16">
        <f>B33/$B$34</f>
        <v>3.8365280842635997E-2</v>
      </c>
      <c r="O9" s="16">
        <f>D33/$D$34</f>
        <v>3.7783466977693539E-2</v>
      </c>
      <c r="P9" s="16">
        <f>F33/$F$34</f>
        <v>3.6152309397145511E-2</v>
      </c>
      <c r="Q9" s="16">
        <f>H33/$H$34</f>
        <v>2.8212684685093144E-2</v>
      </c>
      <c r="R9" s="16">
        <f>J33/$J$34</f>
        <v>3.9531146832144252E-2</v>
      </c>
    </row>
    <row r="10" spans="1:18">
      <c r="A10" s="13" t="s">
        <v>26</v>
      </c>
      <c r="B10" s="15">
        <v>70847</v>
      </c>
      <c r="C10" s="15">
        <v>75251</v>
      </c>
      <c r="D10" s="14">
        <v>295787</v>
      </c>
      <c r="E10" s="14">
        <v>285937</v>
      </c>
      <c r="F10" s="15">
        <v>447873</v>
      </c>
      <c r="G10" s="15">
        <v>475839</v>
      </c>
      <c r="H10" s="15">
        <v>245216</v>
      </c>
      <c r="I10" s="15">
        <v>240827</v>
      </c>
      <c r="J10" s="15">
        <v>160311</v>
      </c>
      <c r="K10" s="15">
        <v>166359</v>
      </c>
      <c r="M10" s="3" t="s">
        <v>15</v>
      </c>
      <c r="N10" s="16">
        <f>C26/$C$34</f>
        <v>0.18542601421297525</v>
      </c>
      <c r="O10" s="16">
        <f>E26/$E$34</f>
        <v>0.20312447524264779</v>
      </c>
      <c r="P10" s="16">
        <f>G26/$G$34</f>
        <v>0.20582682546899306</v>
      </c>
      <c r="Q10" s="16">
        <f>I26/$I$34</f>
        <v>0.24365410650626243</v>
      </c>
      <c r="R10" s="16">
        <f>K26/$K$34</f>
        <v>0.18597494365429762</v>
      </c>
    </row>
    <row r="11" spans="1:18">
      <c r="A11" s="13" t="s">
        <v>27</v>
      </c>
      <c r="B11" s="15">
        <v>77509</v>
      </c>
      <c r="C11" s="15">
        <v>81221</v>
      </c>
      <c r="D11" s="14">
        <v>267766</v>
      </c>
      <c r="E11" s="14">
        <v>259467</v>
      </c>
      <c r="F11" s="15">
        <v>456025</v>
      </c>
      <c r="G11" s="15">
        <v>478187</v>
      </c>
      <c r="H11" s="15">
        <v>224322</v>
      </c>
      <c r="I11" s="15">
        <v>217081</v>
      </c>
      <c r="J11" s="15">
        <v>159526</v>
      </c>
      <c r="K11" s="15">
        <v>169012</v>
      </c>
      <c r="M11" s="3" t="s">
        <v>60</v>
      </c>
      <c r="N11" s="16">
        <f>C27/$C$34</f>
        <v>0.11319809687116134</v>
      </c>
      <c r="O11" s="16">
        <f>E27/$E$34</f>
        <v>0.11927221519436079</v>
      </c>
      <c r="P11" s="16">
        <f>G27/$G$34</f>
        <v>0.13662715162264655</v>
      </c>
      <c r="Q11" s="16">
        <f>I27/$I$34</f>
        <v>0.13004944792635928</v>
      </c>
      <c r="R11" s="16">
        <f>K27/$K$34</f>
        <v>0.12938254413762573</v>
      </c>
    </row>
    <row r="12" spans="1:18">
      <c r="A12" s="13" t="s">
        <v>28</v>
      </c>
      <c r="B12" s="15">
        <v>83775</v>
      </c>
      <c r="C12" s="15">
        <v>86078</v>
      </c>
      <c r="D12" s="14">
        <v>275815</v>
      </c>
      <c r="E12" s="14">
        <v>271032</v>
      </c>
      <c r="F12" s="15">
        <v>479830</v>
      </c>
      <c r="G12" s="15">
        <v>490993</v>
      </c>
      <c r="H12" s="15">
        <v>210382</v>
      </c>
      <c r="I12" s="15">
        <v>205363</v>
      </c>
      <c r="J12" s="15">
        <v>168063</v>
      </c>
      <c r="K12" s="15">
        <v>178584</v>
      </c>
      <c r="M12" s="3" t="s">
        <v>61</v>
      </c>
      <c r="N12" s="16">
        <f>C28/$C$34</f>
        <v>0.11805593082405737</v>
      </c>
      <c r="O12" s="16">
        <f>E28/$E$34</f>
        <v>0.12886058153376545</v>
      </c>
      <c r="P12" s="16">
        <f>G28/$G$34</f>
        <v>0.13609903853178407</v>
      </c>
      <c r="Q12" s="16">
        <f>I28/$I$34</f>
        <v>0.15376769056988257</v>
      </c>
      <c r="R12" s="16">
        <f>K28/$K$34</f>
        <v>0.14148443043655479</v>
      </c>
    </row>
    <row r="13" spans="1:18">
      <c r="A13" s="13" t="s">
        <v>29</v>
      </c>
      <c r="B13" s="15">
        <v>97243</v>
      </c>
      <c r="C13" s="15">
        <v>99947</v>
      </c>
      <c r="D13" s="14">
        <v>320392</v>
      </c>
      <c r="E13" s="14">
        <v>317332</v>
      </c>
      <c r="F13" s="15">
        <v>533724</v>
      </c>
      <c r="G13" s="15">
        <v>541556</v>
      </c>
      <c r="H13" s="15">
        <v>227668</v>
      </c>
      <c r="I13" s="15">
        <v>226953</v>
      </c>
      <c r="J13" s="15">
        <v>185650</v>
      </c>
      <c r="K13" s="15">
        <v>194431</v>
      </c>
      <c r="M13" s="3" t="s">
        <v>62</v>
      </c>
      <c r="N13" s="16">
        <f>C29/$C$34</f>
        <v>0.12620205782459695</v>
      </c>
      <c r="O13" s="16">
        <f>E29/$E$34</f>
        <v>0.1272021150753225</v>
      </c>
      <c r="P13" s="16">
        <f>G29/$G$34</f>
        <v>0.12764976428253555</v>
      </c>
      <c r="Q13" s="16">
        <f>I29/$I$34</f>
        <v>0.13098051173326322</v>
      </c>
      <c r="R13" s="16">
        <f>K29/$K$34</f>
        <v>0.12787490815583785</v>
      </c>
    </row>
    <row r="14" spans="1:18">
      <c r="A14" s="13" t="s">
        <v>30</v>
      </c>
      <c r="B14" s="15">
        <v>93731</v>
      </c>
      <c r="C14" s="15">
        <v>97413</v>
      </c>
      <c r="D14" s="14">
        <v>307752</v>
      </c>
      <c r="E14" s="14">
        <v>311374</v>
      </c>
      <c r="F14" s="15">
        <v>470481</v>
      </c>
      <c r="G14" s="15">
        <v>491881</v>
      </c>
      <c r="H14" s="15">
        <v>212291</v>
      </c>
      <c r="I14" s="15">
        <v>212052</v>
      </c>
      <c r="J14" s="15">
        <v>175951</v>
      </c>
      <c r="K14" s="15">
        <v>187315</v>
      </c>
      <c r="M14" s="3" t="s">
        <v>63</v>
      </c>
      <c r="N14" s="16">
        <f>C30/$C$34</f>
        <v>0.15003794804706688</v>
      </c>
      <c r="O14" s="16">
        <f>E30/$E$34</f>
        <v>0.13722148212000104</v>
      </c>
      <c r="P14" s="16">
        <f>G30/$G$34</f>
        <v>0.13815623102532615</v>
      </c>
      <c r="Q14" s="16">
        <f>I30/$I$34</f>
        <v>0.12366014769446576</v>
      </c>
      <c r="R14" s="16">
        <f>K30/$K$34</f>
        <v>0.1422283347866985</v>
      </c>
    </row>
    <row r="15" spans="1:18">
      <c r="A15" s="13" t="s">
        <v>31</v>
      </c>
      <c r="B15" s="15">
        <v>83463</v>
      </c>
      <c r="C15" s="15">
        <v>88524</v>
      </c>
      <c r="D15" s="14">
        <v>260857</v>
      </c>
      <c r="E15" s="14">
        <v>268422</v>
      </c>
      <c r="F15" s="15">
        <v>384072</v>
      </c>
      <c r="G15" s="15">
        <v>420588</v>
      </c>
      <c r="H15" s="15">
        <v>170278</v>
      </c>
      <c r="I15" s="15">
        <v>174665</v>
      </c>
      <c r="J15" s="15">
        <v>151911</v>
      </c>
      <c r="K15" s="15">
        <v>164495</v>
      </c>
      <c r="M15" s="3" t="s">
        <v>64</v>
      </c>
      <c r="N15" s="16">
        <f>C31/$C$34</f>
        <v>0.14996697189102257</v>
      </c>
      <c r="O15" s="16">
        <f>E31/$E$34</f>
        <v>0.13522320612282215</v>
      </c>
      <c r="P15" s="16">
        <f>G31/$G$34</f>
        <v>0.12208939039934021</v>
      </c>
      <c r="Q15" s="16">
        <f>I31/$I$34</f>
        <v>0.11061695920567528</v>
      </c>
      <c r="R15" s="16">
        <f>K31/$K$34</f>
        <v>0.13414299816712033</v>
      </c>
    </row>
    <row r="16" spans="1:18">
      <c r="A16" s="13" t="s">
        <v>32</v>
      </c>
      <c r="B16" s="15">
        <v>70891</v>
      </c>
      <c r="C16" s="15">
        <v>75755</v>
      </c>
      <c r="D16" s="14">
        <v>213196</v>
      </c>
      <c r="E16" s="14">
        <v>226812</v>
      </c>
      <c r="F16" s="15">
        <v>317018</v>
      </c>
      <c r="G16" s="15">
        <v>356987</v>
      </c>
      <c r="H16" s="15">
        <v>126419</v>
      </c>
      <c r="I16" s="15">
        <v>135815</v>
      </c>
      <c r="J16" s="15">
        <v>126769</v>
      </c>
      <c r="K16" s="15">
        <v>136960</v>
      </c>
      <c r="M16" s="3" t="s">
        <v>65</v>
      </c>
      <c r="N16" s="16">
        <f>C32/$C$34</f>
        <v>0.10125635861670698</v>
      </c>
      <c r="O16" s="16">
        <f>E32/$E$34</f>
        <v>9.1612604998115535E-2</v>
      </c>
      <c r="P16" s="16">
        <f>G32/$G$34</f>
        <v>8.1085897922041572E-2</v>
      </c>
      <c r="Q16" s="16">
        <f>I32/$I$34</f>
        <v>6.5201068306330573E-2</v>
      </c>
      <c r="R16" s="16">
        <f>K32/$K$34</f>
        <v>8.7173312174065223E-2</v>
      </c>
    </row>
    <row r="17" spans="1:18">
      <c r="A17" s="13" t="s">
        <v>33</v>
      </c>
      <c r="B17" s="15">
        <v>44455</v>
      </c>
      <c r="C17" s="15">
        <v>49788</v>
      </c>
      <c r="D17" s="14">
        <v>147757</v>
      </c>
      <c r="E17" s="14">
        <v>165995</v>
      </c>
      <c r="F17" s="15">
        <v>212219</v>
      </c>
      <c r="G17" s="15">
        <v>249031</v>
      </c>
      <c r="H17" s="15">
        <v>81691</v>
      </c>
      <c r="I17" s="15">
        <v>92128</v>
      </c>
      <c r="J17" s="15">
        <v>83574</v>
      </c>
      <c r="K17" s="15">
        <v>91665</v>
      </c>
      <c r="M17" s="3" t="s">
        <v>66</v>
      </c>
      <c r="N17" s="16">
        <f>C33/$C$34</f>
        <v>5.585662171241268E-2</v>
      </c>
      <c r="O17" s="16">
        <f>E33/$E$34</f>
        <v>5.7483319712964727E-2</v>
      </c>
      <c r="P17" s="16">
        <f>G33/$G$34</f>
        <v>5.2465700747332873E-2</v>
      </c>
      <c r="Q17" s="16">
        <f>I33/$I$34</f>
        <v>4.2070068057760854E-2</v>
      </c>
      <c r="R17" s="16">
        <f>K33/$K$34</f>
        <v>5.1738528487799931E-2</v>
      </c>
    </row>
    <row r="18" spans="1:18">
      <c r="A18" s="13" t="s">
        <v>34</v>
      </c>
      <c r="B18" s="15">
        <v>26615</v>
      </c>
      <c r="C18" s="15">
        <v>33343</v>
      </c>
      <c r="D18" s="14">
        <v>87302</v>
      </c>
      <c r="E18" s="14">
        <v>111195</v>
      </c>
      <c r="F18" s="15">
        <v>140172</v>
      </c>
      <c r="G18" s="15">
        <v>179490</v>
      </c>
      <c r="H18" s="15">
        <v>51878</v>
      </c>
      <c r="I18" s="15">
        <v>65693</v>
      </c>
      <c r="J18" s="15">
        <v>53347</v>
      </c>
      <c r="K18" s="15">
        <v>62335</v>
      </c>
    </row>
    <row r="19" spans="1:18">
      <c r="A19" s="13" t="s">
        <v>35</v>
      </c>
      <c r="B19" s="15">
        <v>13599</v>
      </c>
      <c r="C19" s="15">
        <v>21196</v>
      </c>
      <c r="D19" s="14">
        <v>50350</v>
      </c>
      <c r="E19" s="14">
        <v>77797</v>
      </c>
      <c r="F19" s="15">
        <v>81967</v>
      </c>
      <c r="G19" s="15">
        <v>122301</v>
      </c>
      <c r="H19" s="15">
        <v>31096</v>
      </c>
      <c r="I19" s="15">
        <v>45953</v>
      </c>
      <c r="J19" s="15">
        <v>31798</v>
      </c>
      <c r="K19" s="15">
        <v>41653</v>
      </c>
    </row>
    <row r="20" spans="1:18">
      <c r="A20" s="13" t="s">
        <v>36</v>
      </c>
      <c r="B20" s="15">
        <v>4764</v>
      </c>
      <c r="C20" s="15">
        <v>10417</v>
      </c>
      <c r="D20" s="14">
        <v>19683</v>
      </c>
      <c r="E20" s="14">
        <v>41196</v>
      </c>
      <c r="F20" s="15">
        <v>33538</v>
      </c>
      <c r="G20" s="15">
        <v>65118</v>
      </c>
      <c r="H20" s="15">
        <v>13158</v>
      </c>
      <c r="I20" s="15">
        <v>25280</v>
      </c>
      <c r="J20" s="15">
        <v>13035</v>
      </c>
      <c r="K20" s="15">
        <v>22404</v>
      </c>
    </row>
    <row r="21" spans="1:18">
      <c r="A21" s="13" t="s">
        <v>37</v>
      </c>
      <c r="B21" s="15">
        <v>1028</v>
      </c>
      <c r="C21" s="15">
        <v>3638</v>
      </c>
      <c r="D21" s="14">
        <v>4094</v>
      </c>
      <c r="E21" s="14">
        <v>13992</v>
      </c>
      <c r="F21" s="15">
        <v>7517</v>
      </c>
      <c r="G21" s="15">
        <v>22013</v>
      </c>
      <c r="H21" s="15">
        <v>3067</v>
      </c>
      <c r="I21" s="15">
        <v>8483</v>
      </c>
      <c r="J21" s="15">
        <v>2891</v>
      </c>
      <c r="K21" s="15">
        <v>7753</v>
      </c>
    </row>
    <row r="22" spans="1:18">
      <c r="A22" s="13" t="s">
        <v>38</v>
      </c>
      <c r="B22" s="15">
        <v>136</v>
      </c>
      <c r="C22" s="15">
        <v>660</v>
      </c>
      <c r="D22" s="13">
        <v>544</v>
      </c>
      <c r="E22" s="14">
        <v>2291</v>
      </c>
      <c r="F22" s="15">
        <v>703</v>
      </c>
      <c r="G22" s="15">
        <v>3195</v>
      </c>
      <c r="H22" s="15">
        <v>363</v>
      </c>
      <c r="I22" s="15">
        <v>1668</v>
      </c>
      <c r="J22" s="15">
        <v>410</v>
      </c>
      <c r="K22" s="15">
        <v>1547</v>
      </c>
    </row>
    <row r="23" spans="1:18">
      <c r="D23" s="11"/>
      <c r="E23" s="11"/>
      <c r="F23" s="10"/>
      <c r="G23" s="11"/>
      <c r="I23" s="10"/>
      <c r="M23" s="2"/>
      <c r="N23" s="2"/>
      <c r="O23" s="2"/>
      <c r="P23" s="2"/>
      <c r="Q23" s="2"/>
      <c r="R23" s="2"/>
    </row>
    <row r="24" spans="1:18">
      <c r="D24" s="11"/>
      <c r="E24" s="11"/>
      <c r="F24" s="10"/>
      <c r="G24" s="11"/>
      <c r="I24" s="10"/>
      <c r="M24" s="2"/>
      <c r="N24" s="2"/>
      <c r="O24" s="2"/>
      <c r="P24" s="2"/>
      <c r="Q24" s="2"/>
      <c r="R24" s="2"/>
    </row>
    <row r="25" spans="1:18">
      <c r="A25" s="3" t="s">
        <v>0</v>
      </c>
      <c r="B25" s="3" t="s">
        <v>39</v>
      </c>
      <c r="C25" s="3" t="s">
        <v>40</v>
      </c>
      <c r="D25" s="3" t="s">
        <v>47</v>
      </c>
      <c r="E25" s="3" t="s">
        <v>48</v>
      </c>
      <c r="F25" s="3" t="s">
        <v>41</v>
      </c>
      <c r="G25" s="3" t="s">
        <v>42</v>
      </c>
      <c r="H25" s="3" t="s">
        <v>43</v>
      </c>
      <c r="I25" s="3" t="s">
        <v>44</v>
      </c>
      <c r="J25" s="3" t="s">
        <v>45</v>
      </c>
      <c r="K25" s="3" t="s">
        <v>46</v>
      </c>
      <c r="M25" s="2"/>
      <c r="N25" s="2"/>
      <c r="O25" s="2"/>
      <c r="P25" s="2"/>
      <c r="Q25" s="2"/>
      <c r="R25" s="2"/>
    </row>
    <row r="26" spans="1:18">
      <c r="A26" s="13">
        <v>1</v>
      </c>
      <c r="B26" s="14">
        <f t="shared" ref="B26:C26" si="0">B2+B3+B4+B5</f>
        <v>241173</v>
      </c>
      <c r="C26" s="14">
        <f t="shared" si="0"/>
        <v>229901</v>
      </c>
      <c r="D26" s="14">
        <f t="shared" ref="D26:K26" si="1">D2+D3+D4+D5</f>
        <v>909120</v>
      </c>
      <c r="E26" s="14">
        <f t="shared" si="1"/>
        <v>870936</v>
      </c>
      <c r="F26" s="14">
        <f t="shared" si="1"/>
        <v>1608460</v>
      </c>
      <c r="G26" s="14">
        <f t="shared" si="1"/>
        <v>1538304</v>
      </c>
      <c r="H26" s="14">
        <f t="shared" si="1"/>
        <v>889098</v>
      </c>
      <c r="I26" s="14">
        <f t="shared" si="1"/>
        <v>851815</v>
      </c>
      <c r="J26" s="14">
        <f t="shared" si="1"/>
        <v>512958</v>
      </c>
      <c r="K26" s="14">
        <f t="shared" si="1"/>
        <v>487747</v>
      </c>
      <c r="M26" s="2"/>
      <c r="N26" s="2"/>
      <c r="O26" s="2"/>
      <c r="P26" s="2"/>
      <c r="Q26" s="2"/>
      <c r="R26" s="2"/>
    </row>
    <row r="27" spans="1:18">
      <c r="A27" s="3">
        <v>2</v>
      </c>
      <c r="B27" s="15">
        <f t="shared" ref="B27:C27" si="2">B6+B7</f>
        <v>150921</v>
      </c>
      <c r="C27" s="15">
        <f t="shared" si="2"/>
        <v>140349</v>
      </c>
      <c r="D27" s="15">
        <f t="shared" ref="D27:K27" si="3">D6+D7</f>
        <v>552636</v>
      </c>
      <c r="E27" s="15">
        <f t="shared" si="3"/>
        <v>511403</v>
      </c>
      <c r="F27" s="15">
        <f t="shared" si="3"/>
        <v>1102422</v>
      </c>
      <c r="G27" s="15">
        <f t="shared" si="3"/>
        <v>1021121</v>
      </c>
      <c r="H27" s="15">
        <f t="shared" si="3"/>
        <v>490581</v>
      </c>
      <c r="I27" s="15">
        <f t="shared" si="3"/>
        <v>454653</v>
      </c>
      <c r="J27" s="15">
        <f t="shared" si="3"/>
        <v>364631</v>
      </c>
      <c r="K27" s="15">
        <f t="shared" si="3"/>
        <v>339325</v>
      </c>
      <c r="M27" s="2"/>
      <c r="N27" s="2"/>
      <c r="O27" s="2"/>
      <c r="P27" s="2"/>
      <c r="Q27" s="2"/>
      <c r="R27" s="2"/>
    </row>
    <row r="28" spans="1:18">
      <c r="A28" s="3">
        <v>3</v>
      </c>
      <c r="B28" s="15">
        <f t="shared" ref="B28:C28" si="4">B8+B9</f>
        <v>142552</v>
      </c>
      <c r="C28" s="15">
        <f t="shared" si="4"/>
        <v>146372</v>
      </c>
      <c r="D28" s="15">
        <f t="shared" ref="D28:K28" si="5">D8+D9</f>
        <v>573824</v>
      </c>
      <c r="E28" s="15">
        <f t="shared" si="5"/>
        <v>552515</v>
      </c>
      <c r="F28" s="15">
        <f t="shared" si="5"/>
        <v>1023568</v>
      </c>
      <c r="G28" s="15">
        <f t="shared" si="5"/>
        <v>1017174</v>
      </c>
      <c r="H28" s="15">
        <f t="shared" si="5"/>
        <v>551472</v>
      </c>
      <c r="I28" s="15">
        <f t="shared" si="5"/>
        <v>537572</v>
      </c>
      <c r="J28" s="15">
        <f t="shared" si="5"/>
        <v>376290</v>
      </c>
      <c r="K28" s="15">
        <f t="shared" si="5"/>
        <v>371064</v>
      </c>
      <c r="M28" s="2"/>
      <c r="N28" s="2"/>
      <c r="O28" s="2"/>
      <c r="P28" s="2"/>
      <c r="Q28" s="2"/>
      <c r="R28" s="2"/>
    </row>
    <row r="29" spans="1:18">
      <c r="A29" s="3">
        <v>4</v>
      </c>
      <c r="B29" s="15">
        <f t="shared" ref="B29:C29" si="6">B10+B11</f>
        <v>148356</v>
      </c>
      <c r="C29" s="15">
        <f t="shared" si="6"/>
        <v>156472</v>
      </c>
      <c r="D29" s="15">
        <f t="shared" ref="D29:K29" si="7">D10+D11</f>
        <v>563553</v>
      </c>
      <c r="E29" s="15">
        <f t="shared" si="7"/>
        <v>545404</v>
      </c>
      <c r="F29" s="15">
        <f t="shared" si="7"/>
        <v>903898</v>
      </c>
      <c r="G29" s="15">
        <f t="shared" si="7"/>
        <v>954026</v>
      </c>
      <c r="H29" s="15">
        <f t="shared" si="7"/>
        <v>469538</v>
      </c>
      <c r="I29" s="15">
        <f t="shared" si="7"/>
        <v>457908</v>
      </c>
      <c r="J29" s="15">
        <f t="shared" si="7"/>
        <v>319837</v>
      </c>
      <c r="K29" s="15">
        <f t="shared" si="7"/>
        <v>335371</v>
      </c>
      <c r="M29" s="2"/>
      <c r="N29" s="2"/>
      <c r="O29" s="2"/>
      <c r="P29" s="2"/>
      <c r="Q29" s="2"/>
      <c r="R29" s="2"/>
    </row>
    <row r="30" spans="1:18">
      <c r="A30" s="3">
        <v>5</v>
      </c>
      <c r="B30" s="15">
        <f t="shared" ref="B30" si="8">B12+B13</f>
        <v>181018</v>
      </c>
      <c r="C30" s="15">
        <f t="shared" ref="C30:K30" si="9">C12+C13</f>
        <v>186025</v>
      </c>
      <c r="D30" s="15">
        <f t="shared" si="9"/>
        <v>596207</v>
      </c>
      <c r="E30" s="15">
        <f t="shared" si="9"/>
        <v>588364</v>
      </c>
      <c r="F30" s="15">
        <f t="shared" si="9"/>
        <v>1013554</v>
      </c>
      <c r="G30" s="15">
        <f t="shared" si="9"/>
        <v>1032549</v>
      </c>
      <c r="H30" s="15">
        <f t="shared" si="9"/>
        <v>438050</v>
      </c>
      <c r="I30" s="15">
        <f t="shared" si="9"/>
        <v>432316</v>
      </c>
      <c r="J30" s="15">
        <f t="shared" si="9"/>
        <v>353713</v>
      </c>
      <c r="K30" s="15">
        <f t="shared" si="9"/>
        <v>373015</v>
      </c>
      <c r="M30" s="2"/>
      <c r="N30" s="2"/>
      <c r="O30" s="2"/>
      <c r="P30" s="2"/>
      <c r="Q30" s="2"/>
      <c r="R30" s="2"/>
    </row>
    <row r="31" spans="1:18">
      <c r="A31" s="3">
        <v>6</v>
      </c>
      <c r="B31" s="15">
        <f t="shared" ref="B31:C31" si="10">B14+B15</f>
        <v>177194</v>
      </c>
      <c r="C31" s="15">
        <f t="shared" si="10"/>
        <v>185937</v>
      </c>
      <c r="D31" s="15">
        <f t="shared" ref="D31:K31" si="11">D14+D15</f>
        <v>568609</v>
      </c>
      <c r="E31" s="15">
        <f t="shared" si="11"/>
        <v>579796</v>
      </c>
      <c r="F31" s="15">
        <f t="shared" si="11"/>
        <v>854553</v>
      </c>
      <c r="G31" s="15">
        <f t="shared" si="11"/>
        <v>912469</v>
      </c>
      <c r="H31" s="15">
        <f t="shared" si="11"/>
        <v>382569</v>
      </c>
      <c r="I31" s="15">
        <f t="shared" si="11"/>
        <v>386717</v>
      </c>
      <c r="J31" s="15">
        <f t="shared" si="11"/>
        <v>327862</v>
      </c>
      <c r="K31" s="15">
        <f t="shared" si="11"/>
        <v>351810</v>
      </c>
      <c r="M31" s="2"/>
      <c r="N31" s="2"/>
      <c r="O31" s="2"/>
      <c r="P31" s="2"/>
      <c r="Q31" s="2"/>
      <c r="R31" s="2"/>
    </row>
    <row r="32" spans="1:18">
      <c r="A32" s="3">
        <v>7</v>
      </c>
      <c r="B32" s="15">
        <f t="shared" ref="B32:C32" si="12">B16+B17</f>
        <v>115346</v>
      </c>
      <c r="C32" s="15">
        <f t="shared" si="12"/>
        <v>125543</v>
      </c>
      <c r="D32" s="15">
        <f t="shared" ref="D32:K32" si="13">D16+D17</f>
        <v>360953</v>
      </c>
      <c r="E32" s="15">
        <f t="shared" si="13"/>
        <v>392807</v>
      </c>
      <c r="F32" s="15">
        <f t="shared" si="13"/>
        <v>529237</v>
      </c>
      <c r="G32" s="15">
        <f t="shared" si="13"/>
        <v>606018</v>
      </c>
      <c r="H32" s="15">
        <f t="shared" si="13"/>
        <v>208110</v>
      </c>
      <c r="I32" s="15">
        <f t="shared" si="13"/>
        <v>227943</v>
      </c>
      <c r="J32" s="15">
        <f t="shared" si="13"/>
        <v>210343</v>
      </c>
      <c r="K32" s="15">
        <f t="shared" si="13"/>
        <v>228625</v>
      </c>
      <c r="M32" s="2"/>
      <c r="N32" s="2"/>
      <c r="O32" s="2"/>
      <c r="P32" s="2"/>
      <c r="Q32" s="2"/>
      <c r="R32" s="2"/>
    </row>
    <row r="33" spans="1:18">
      <c r="A33" s="3">
        <v>8</v>
      </c>
      <c r="B33" s="15">
        <f t="shared" ref="B33:C33" si="14">B18+B19+B20+B21+B22</f>
        <v>46142</v>
      </c>
      <c r="C33" s="15">
        <f t="shared" si="14"/>
        <v>69254</v>
      </c>
      <c r="D33" s="15">
        <f t="shared" ref="D33:K33" si="15">D18+D19+D20+D21+D22</f>
        <v>161973</v>
      </c>
      <c r="E33" s="15">
        <f t="shared" si="15"/>
        <v>246471</v>
      </c>
      <c r="F33" s="15">
        <f t="shared" si="15"/>
        <v>263897</v>
      </c>
      <c r="G33" s="15">
        <f t="shared" si="15"/>
        <v>392117</v>
      </c>
      <c r="H33" s="15">
        <f t="shared" si="15"/>
        <v>99562</v>
      </c>
      <c r="I33" s="15">
        <f t="shared" si="15"/>
        <v>147077</v>
      </c>
      <c r="J33" s="15">
        <f t="shared" si="15"/>
        <v>101481</v>
      </c>
      <c r="K33" s="15">
        <f t="shared" si="15"/>
        <v>135692</v>
      </c>
      <c r="M33" s="2"/>
      <c r="N33" s="2"/>
      <c r="O33" s="2"/>
      <c r="P33" s="2"/>
      <c r="Q33" s="2"/>
      <c r="R33" s="2"/>
    </row>
    <row r="34" spans="1:18">
      <c r="A34" s="3" t="s">
        <v>51</v>
      </c>
      <c r="B34" s="15">
        <f t="shared" ref="B34" si="16">SUM(B26:B33)</f>
        <v>1202702</v>
      </c>
      <c r="C34" s="15">
        <f t="shared" ref="C34:K34" si="17">SUM(C26:C33)</f>
        <v>1239853</v>
      </c>
      <c r="D34" s="15">
        <f t="shared" si="17"/>
        <v>4286875</v>
      </c>
      <c r="E34" s="15">
        <f t="shared" si="17"/>
        <v>4287696</v>
      </c>
      <c r="F34" s="15">
        <f t="shared" si="17"/>
        <v>7299589</v>
      </c>
      <c r="G34" s="15">
        <f t="shared" si="17"/>
        <v>7473778</v>
      </c>
      <c r="H34" s="15">
        <f t="shared" si="17"/>
        <v>3528980</v>
      </c>
      <c r="I34" s="15">
        <f t="shared" si="17"/>
        <v>3496001</v>
      </c>
      <c r="J34" s="15">
        <f t="shared" si="17"/>
        <v>2567115</v>
      </c>
      <c r="K34" s="15">
        <f t="shared" si="17"/>
        <v>2622649</v>
      </c>
    </row>
    <row r="37" spans="1:18">
      <c r="G37" s="4"/>
      <c r="H37" s="4"/>
      <c r="I37" s="4"/>
      <c r="J37" s="4"/>
      <c r="K3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8C6B-02F8-924C-AC24-AF7D6711696D}">
  <dimension ref="A1:P45"/>
  <sheetViews>
    <sheetView zoomScale="120" zoomScaleNormal="120" workbookViewId="0">
      <selection activeCell="Q9" sqref="Q9"/>
    </sheetView>
  </sheetViews>
  <sheetFormatPr baseColWidth="10" defaultRowHeight="16"/>
  <cols>
    <col min="1" max="1" width="19.1640625" style="1" customWidth="1"/>
    <col min="2" max="3" width="10.83203125" style="1"/>
    <col min="4" max="4" width="10.83203125" style="1" customWidth="1"/>
    <col min="5" max="16384" width="10.83203125" style="1"/>
  </cols>
  <sheetData>
    <row r="1" spans="1:16" ht="17" thickBot="1">
      <c r="A1" s="68" t="s">
        <v>50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</row>
    <row r="2" spans="1:16">
      <c r="A2" s="18" t="s">
        <v>1</v>
      </c>
      <c r="B2" s="74" t="s">
        <v>5</v>
      </c>
      <c r="C2" s="74"/>
      <c r="D2" s="74"/>
      <c r="E2" s="74" t="s">
        <v>6</v>
      </c>
      <c r="F2" s="74"/>
      <c r="G2" s="74"/>
      <c r="H2" s="74" t="s">
        <v>10</v>
      </c>
      <c r="I2" s="74"/>
      <c r="J2" s="74"/>
      <c r="K2" s="74" t="s">
        <v>7</v>
      </c>
      <c r="L2" s="74"/>
      <c r="M2" s="74"/>
      <c r="N2" s="74" t="s">
        <v>8</v>
      </c>
      <c r="O2" s="74"/>
      <c r="P2" s="75"/>
    </row>
    <row r="3" spans="1:16">
      <c r="A3" s="6" t="s">
        <v>68</v>
      </c>
      <c r="B3" s="3" t="s">
        <v>69</v>
      </c>
      <c r="C3" s="3" t="s">
        <v>70</v>
      </c>
      <c r="D3" s="3" t="s">
        <v>71</v>
      </c>
      <c r="E3" s="3" t="s">
        <v>69</v>
      </c>
      <c r="F3" s="3" t="s">
        <v>70</v>
      </c>
      <c r="G3" s="3" t="s">
        <v>71</v>
      </c>
      <c r="H3" s="3" t="s">
        <v>69</v>
      </c>
      <c r="I3" s="3" t="s">
        <v>70</v>
      </c>
      <c r="J3" s="3" t="s">
        <v>71</v>
      </c>
      <c r="K3" s="3" t="s">
        <v>69</v>
      </c>
      <c r="L3" s="3" t="s">
        <v>70</v>
      </c>
      <c r="M3" s="3" t="s">
        <v>71</v>
      </c>
      <c r="N3" s="3" t="s">
        <v>69</v>
      </c>
      <c r="O3" s="3" t="s">
        <v>70</v>
      </c>
      <c r="P3" s="5" t="s">
        <v>71</v>
      </c>
    </row>
    <row r="4" spans="1:16">
      <c r="A4" s="6" t="s">
        <v>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5" t="s">
        <v>2</v>
      </c>
    </row>
    <row r="5" spans="1:16">
      <c r="A5" s="6" t="s">
        <v>16</v>
      </c>
      <c r="B5" s="3">
        <v>0</v>
      </c>
      <c r="C5" s="3">
        <v>2</v>
      </c>
      <c r="D5" s="3">
        <v>865</v>
      </c>
      <c r="E5" s="3">
        <v>17</v>
      </c>
      <c r="F5" s="3">
        <v>121</v>
      </c>
      <c r="G5" s="3">
        <v>37286</v>
      </c>
      <c r="H5" s="3">
        <v>12</v>
      </c>
      <c r="I5" s="3">
        <v>215</v>
      </c>
      <c r="J5" s="3">
        <v>3672</v>
      </c>
      <c r="K5" s="3">
        <v>31</v>
      </c>
      <c r="L5" s="3">
        <v>180</v>
      </c>
      <c r="M5" s="3">
        <v>38708</v>
      </c>
      <c r="N5" s="3">
        <v>3</v>
      </c>
      <c r="O5" s="3">
        <v>57</v>
      </c>
      <c r="P5" s="5">
        <v>11887</v>
      </c>
    </row>
    <row r="6" spans="1:16">
      <c r="A6" s="6" t="s">
        <v>14</v>
      </c>
      <c r="B6" s="3">
        <v>4</v>
      </c>
      <c r="C6" s="3">
        <v>6</v>
      </c>
      <c r="D6" s="3">
        <v>989</v>
      </c>
      <c r="E6" s="3">
        <v>52</v>
      </c>
      <c r="F6" s="3">
        <v>130</v>
      </c>
      <c r="G6" s="3">
        <v>26507</v>
      </c>
      <c r="H6" s="3">
        <v>54</v>
      </c>
      <c r="I6" s="3">
        <v>395</v>
      </c>
      <c r="J6" s="3">
        <v>10817</v>
      </c>
      <c r="K6" s="3">
        <v>40</v>
      </c>
      <c r="L6" s="3">
        <v>302</v>
      </c>
      <c r="M6" s="3">
        <v>30297</v>
      </c>
      <c r="N6" s="3">
        <v>19</v>
      </c>
      <c r="O6" s="3">
        <v>132</v>
      </c>
      <c r="P6" s="5">
        <v>16751</v>
      </c>
    </row>
    <row r="7" spans="1:16">
      <c r="A7" s="6" t="s">
        <v>54</v>
      </c>
      <c r="B7" s="3">
        <v>3</v>
      </c>
      <c r="C7" s="3">
        <v>17</v>
      </c>
      <c r="D7" s="3">
        <v>667</v>
      </c>
      <c r="E7" s="3">
        <v>100</v>
      </c>
      <c r="F7" s="3">
        <v>300</v>
      </c>
      <c r="G7" s="3">
        <v>23309</v>
      </c>
      <c r="H7" s="3">
        <v>129</v>
      </c>
      <c r="I7" s="3">
        <v>675</v>
      </c>
      <c r="J7" s="3">
        <v>9039</v>
      </c>
      <c r="K7" s="3">
        <v>96</v>
      </c>
      <c r="L7" s="3">
        <v>539</v>
      </c>
      <c r="M7" s="3">
        <v>29260</v>
      </c>
      <c r="N7" s="3">
        <v>83</v>
      </c>
      <c r="O7" s="3">
        <v>267</v>
      </c>
      <c r="P7" s="5">
        <v>13207</v>
      </c>
    </row>
    <row r="8" spans="1:16">
      <c r="A8" s="6" t="s">
        <v>55</v>
      </c>
      <c r="B8" s="3">
        <v>11</v>
      </c>
      <c r="C8" s="3">
        <v>22</v>
      </c>
      <c r="D8" s="3">
        <v>593</v>
      </c>
      <c r="E8" s="3">
        <v>208</v>
      </c>
      <c r="F8" s="3">
        <v>621</v>
      </c>
      <c r="G8" s="3">
        <v>24202</v>
      </c>
      <c r="H8" s="3">
        <v>274</v>
      </c>
      <c r="I8" s="3">
        <v>1035</v>
      </c>
      <c r="J8" s="3">
        <v>7423</v>
      </c>
      <c r="K8" s="3">
        <v>177</v>
      </c>
      <c r="L8" s="3">
        <v>758</v>
      </c>
      <c r="M8" s="3">
        <v>23353</v>
      </c>
      <c r="N8" s="3">
        <v>99</v>
      </c>
      <c r="O8" s="3">
        <v>379</v>
      </c>
      <c r="P8" s="5">
        <v>9856</v>
      </c>
    </row>
    <row r="9" spans="1:16">
      <c r="A9" s="6" t="s">
        <v>56</v>
      </c>
      <c r="B9" s="3">
        <v>6</v>
      </c>
      <c r="C9" s="3">
        <v>33</v>
      </c>
      <c r="D9" s="3">
        <v>622</v>
      </c>
      <c r="E9" s="3">
        <v>519</v>
      </c>
      <c r="F9" s="3">
        <v>1112</v>
      </c>
      <c r="G9" s="3">
        <v>21595</v>
      </c>
      <c r="H9" s="3">
        <v>645</v>
      </c>
      <c r="I9" s="3">
        <v>1794</v>
      </c>
      <c r="J9" s="3">
        <v>6945</v>
      </c>
      <c r="K9" s="3">
        <v>352</v>
      </c>
      <c r="L9" s="3">
        <v>1059</v>
      </c>
      <c r="M9" s="3">
        <v>17831</v>
      </c>
      <c r="N9" s="3">
        <v>235</v>
      </c>
      <c r="O9" s="3">
        <v>525</v>
      </c>
      <c r="P9" s="5">
        <v>8284</v>
      </c>
    </row>
    <row r="10" spans="1:16">
      <c r="A10" s="6" t="s">
        <v>57</v>
      </c>
      <c r="B10" s="3">
        <v>24</v>
      </c>
      <c r="C10" s="3">
        <v>22</v>
      </c>
      <c r="D10" s="3">
        <v>397</v>
      </c>
      <c r="E10" s="3">
        <v>674</v>
      </c>
      <c r="F10" s="3">
        <v>1455</v>
      </c>
      <c r="G10" s="3">
        <v>13026</v>
      </c>
      <c r="H10" s="3">
        <v>931</v>
      </c>
      <c r="I10" s="3">
        <v>2083</v>
      </c>
      <c r="J10" s="3">
        <v>4197</v>
      </c>
      <c r="K10" s="3">
        <v>432</v>
      </c>
      <c r="L10" s="3">
        <v>1091</v>
      </c>
      <c r="M10" s="3">
        <v>10064</v>
      </c>
      <c r="N10" s="3">
        <v>270</v>
      </c>
      <c r="O10" s="3">
        <v>579</v>
      </c>
      <c r="P10" s="5">
        <v>5112</v>
      </c>
    </row>
    <row r="11" spans="1:16">
      <c r="A11" s="6" t="s">
        <v>58</v>
      </c>
      <c r="B11" s="3">
        <v>5</v>
      </c>
      <c r="C11" s="3">
        <v>38</v>
      </c>
      <c r="D11" s="3">
        <v>154</v>
      </c>
      <c r="E11" s="3">
        <v>699</v>
      </c>
      <c r="F11" s="3">
        <v>1940</v>
      </c>
      <c r="G11" s="3">
        <v>6323</v>
      </c>
      <c r="H11" s="3">
        <v>752</v>
      </c>
      <c r="I11" s="3">
        <v>2176</v>
      </c>
      <c r="J11" s="3">
        <v>1692</v>
      </c>
      <c r="K11" s="3">
        <v>285</v>
      </c>
      <c r="L11" s="3">
        <v>1083</v>
      </c>
      <c r="M11" s="3">
        <v>3655</v>
      </c>
      <c r="N11" s="3">
        <v>279</v>
      </c>
      <c r="O11" s="3">
        <v>560</v>
      </c>
      <c r="P11" s="5">
        <v>2206</v>
      </c>
    </row>
    <row r="12" spans="1:16">
      <c r="A12" s="6" t="s">
        <v>59</v>
      </c>
      <c r="B12" s="3">
        <v>3</v>
      </c>
      <c r="C12" s="3">
        <v>19</v>
      </c>
      <c r="D12" s="3">
        <v>80</v>
      </c>
      <c r="E12" s="3">
        <v>316</v>
      </c>
      <c r="F12" s="3">
        <v>3205</v>
      </c>
      <c r="G12" s="3">
        <v>6453</v>
      </c>
      <c r="H12" s="3">
        <v>319</v>
      </c>
      <c r="I12" s="3">
        <v>2868</v>
      </c>
      <c r="J12" s="3">
        <v>1229</v>
      </c>
      <c r="K12" s="3">
        <v>79</v>
      </c>
      <c r="L12" s="3">
        <v>1303</v>
      </c>
      <c r="M12" s="3">
        <v>2395</v>
      </c>
      <c r="N12" s="3">
        <v>101</v>
      </c>
      <c r="O12" s="3">
        <v>635</v>
      </c>
      <c r="P12" s="5">
        <v>1217</v>
      </c>
    </row>
    <row r="13" spans="1:16">
      <c r="A13" s="6" t="s">
        <v>15</v>
      </c>
      <c r="B13" s="3">
        <v>0</v>
      </c>
      <c r="C13" s="3">
        <v>0</v>
      </c>
      <c r="D13" s="3">
        <v>870</v>
      </c>
      <c r="E13" s="3">
        <v>23</v>
      </c>
      <c r="F13" s="3">
        <v>103</v>
      </c>
      <c r="G13" s="3">
        <v>35733</v>
      </c>
      <c r="H13" s="3">
        <v>14</v>
      </c>
      <c r="I13" s="3">
        <v>166</v>
      </c>
      <c r="J13" s="3">
        <v>3565</v>
      </c>
      <c r="K13" s="3">
        <v>15</v>
      </c>
      <c r="L13" s="3">
        <v>175</v>
      </c>
      <c r="M13" s="3">
        <v>36276</v>
      </c>
      <c r="N13" s="3">
        <v>6</v>
      </c>
      <c r="O13" s="3">
        <v>67</v>
      </c>
      <c r="P13" s="5">
        <v>10549</v>
      </c>
    </row>
    <row r="14" spans="1:16">
      <c r="A14" s="6" t="s">
        <v>60</v>
      </c>
      <c r="B14" s="3">
        <v>5</v>
      </c>
      <c r="C14" s="3">
        <v>4</v>
      </c>
      <c r="D14" s="3">
        <v>839</v>
      </c>
      <c r="E14" s="3">
        <v>54</v>
      </c>
      <c r="F14" s="3">
        <v>280</v>
      </c>
      <c r="G14" s="3">
        <v>28816</v>
      </c>
      <c r="H14" s="3">
        <v>46</v>
      </c>
      <c r="I14" s="3">
        <v>437</v>
      </c>
      <c r="J14" s="3">
        <v>9683</v>
      </c>
      <c r="K14" s="3">
        <v>38</v>
      </c>
      <c r="L14" s="3">
        <v>490</v>
      </c>
      <c r="M14" s="3">
        <v>28796</v>
      </c>
      <c r="N14" s="3">
        <v>18</v>
      </c>
      <c r="O14" s="3">
        <v>194</v>
      </c>
      <c r="P14" s="5">
        <v>14777</v>
      </c>
    </row>
    <row r="15" spans="1:16">
      <c r="A15" s="6" t="s">
        <v>61</v>
      </c>
      <c r="B15" s="3">
        <v>4</v>
      </c>
      <c r="C15" s="3">
        <v>14</v>
      </c>
      <c r="D15" s="3">
        <v>573</v>
      </c>
      <c r="E15" s="3">
        <v>75</v>
      </c>
      <c r="F15" s="3">
        <v>485</v>
      </c>
      <c r="G15" s="3">
        <v>27488</v>
      </c>
      <c r="H15" s="3">
        <v>95</v>
      </c>
      <c r="I15" s="3">
        <v>676</v>
      </c>
      <c r="J15" s="3">
        <v>8631</v>
      </c>
      <c r="K15" s="3">
        <v>75</v>
      </c>
      <c r="L15" s="3">
        <v>625</v>
      </c>
      <c r="M15" s="3">
        <v>28313</v>
      </c>
      <c r="N15" s="3">
        <v>52</v>
      </c>
      <c r="O15" s="3">
        <v>318</v>
      </c>
      <c r="P15" s="5">
        <v>12212</v>
      </c>
    </row>
    <row r="16" spans="1:16">
      <c r="A16" s="6" t="s">
        <v>62</v>
      </c>
      <c r="B16" s="3">
        <v>6</v>
      </c>
      <c r="C16" s="3">
        <v>16</v>
      </c>
      <c r="D16" s="3">
        <v>589</v>
      </c>
      <c r="E16" s="3">
        <v>109</v>
      </c>
      <c r="F16" s="3">
        <v>456</v>
      </c>
      <c r="G16" s="3">
        <v>28593</v>
      </c>
      <c r="H16" s="3">
        <v>154</v>
      </c>
      <c r="I16" s="3">
        <v>791</v>
      </c>
      <c r="J16" s="3">
        <v>7911</v>
      </c>
      <c r="K16" s="3">
        <v>126</v>
      </c>
      <c r="L16" s="3">
        <v>594</v>
      </c>
      <c r="M16" s="3">
        <v>23450</v>
      </c>
      <c r="N16" s="3">
        <v>67</v>
      </c>
      <c r="O16" s="3">
        <v>292</v>
      </c>
      <c r="P16" s="5">
        <v>10200</v>
      </c>
    </row>
    <row r="17" spans="1:16">
      <c r="A17" s="6" t="s">
        <v>63</v>
      </c>
      <c r="B17" s="3">
        <v>10</v>
      </c>
      <c r="C17" s="3">
        <v>24</v>
      </c>
      <c r="D17" s="3">
        <v>555</v>
      </c>
      <c r="E17" s="3">
        <v>225</v>
      </c>
      <c r="F17" s="3">
        <v>776</v>
      </c>
      <c r="G17" s="3">
        <v>23065</v>
      </c>
      <c r="H17" s="3">
        <v>352</v>
      </c>
      <c r="I17" s="3">
        <v>1318</v>
      </c>
      <c r="J17" s="3">
        <v>7462</v>
      </c>
      <c r="K17" s="3">
        <v>209</v>
      </c>
      <c r="L17" s="3">
        <v>782</v>
      </c>
      <c r="M17" s="3">
        <v>17394</v>
      </c>
      <c r="N17" s="3">
        <v>97</v>
      </c>
      <c r="O17" s="3">
        <v>338</v>
      </c>
      <c r="P17" s="5">
        <v>8284</v>
      </c>
    </row>
    <row r="18" spans="1:16">
      <c r="A18" s="6" t="s">
        <v>64</v>
      </c>
      <c r="B18" s="3">
        <v>18</v>
      </c>
      <c r="C18" s="3">
        <v>19</v>
      </c>
      <c r="D18" s="3">
        <v>339</v>
      </c>
      <c r="E18" s="3">
        <v>364</v>
      </c>
      <c r="F18" s="3">
        <v>1053</v>
      </c>
      <c r="G18" s="3">
        <v>12564</v>
      </c>
      <c r="H18" s="3">
        <v>478</v>
      </c>
      <c r="I18" s="3">
        <v>1555</v>
      </c>
      <c r="J18" s="3">
        <v>4132</v>
      </c>
      <c r="K18" s="3">
        <v>238</v>
      </c>
      <c r="L18" s="3">
        <v>804</v>
      </c>
      <c r="M18" s="3">
        <v>9591</v>
      </c>
      <c r="N18" s="3">
        <v>166</v>
      </c>
      <c r="O18" s="3">
        <v>411</v>
      </c>
      <c r="P18" s="5">
        <v>4883</v>
      </c>
    </row>
    <row r="19" spans="1:16">
      <c r="A19" s="6" t="s">
        <v>65</v>
      </c>
      <c r="B19" s="3">
        <v>2</v>
      </c>
      <c r="C19" s="3">
        <v>28</v>
      </c>
      <c r="D19" s="3">
        <v>164</v>
      </c>
      <c r="E19" s="3">
        <v>405</v>
      </c>
      <c r="F19" s="3">
        <v>1808</v>
      </c>
      <c r="G19" s="3">
        <v>7192</v>
      </c>
      <c r="H19" s="3">
        <v>431</v>
      </c>
      <c r="I19" s="3">
        <v>1910</v>
      </c>
      <c r="J19" s="3">
        <v>1916</v>
      </c>
      <c r="K19" s="3">
        <v>150</v>
      </c>
      <c r="L19" s="3">
        <v>895</v>
      </c>
      <c r="M19" s="3">
        <v>4131</v>
      </c>
      <c r="N19" s="3">
        <v>153</v>
      </c>
      <c r="O19" s="3">
        <v>464</v>
      </c>
      <c r="P19" s="5">
        <v>2239</v>
      </c>
    </row>
    <row r="20" spans="1:16" ht="17" thickBot="1">
      <c r="A20" s="7" t="s">
        <v>66</v>
      </c>
      <c r="B20" s="8">
        <v>2</v>
      </c>
      <c r="C20" s="8">
        <v>33</v>
      </c>
      <c r="D20" s="8">
        <v>255</v>
      </c>
      <c r="E20" s="8">
        <v>279</v>
      </c>
      <c r="F20" s="8">
        <v>4350</v>
      </c>
      <c r="G20" s="8">
        <v>15449</v>
      </c>
      <c r="H20" s="8">
        <v>251</v>
      </c>
      <c r="I20" s="8">
        <v>3490</v>
      </c>
      <c r="J20" s="8">
        <v>2835</v>
      </c>
      <c r="K20" s="8">
        <v>38</v>
      </c>
      <c r="L20" s="8">
        <v>1391</v>
      </c>
      <c r="M20" s="8">
        <v>4656</v>
      </c>
      <c r="N20" s="8">
        <v>68</v>
      </c>
      <c r="O20" s="8">
        <v>615</v>
      </c>
      <c r="P20" s="9">
        <v>2033</v>
      </c>
    </row>
    <row r="23" spans="1:16" ht="17" thickBot="1"/>
    <row r="24" spans="1:16" ht="17" thickBot="1">
      <c r="A24" s="68" t="s">
        <v>77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70"/>
    </row>
    <row r="25" spans="1:16">
      <c r="A25" s="47" t="s">
        <v>1</v>
      </c>
      <c r="B25" s="71" t="s">
        <v>5</v>
      </c>
      <c r="C25" s="72"/>
      <c r="D25" s="72"/>
      <c r="E25" s="72" t="s">
        <v>6</v>
      </c>
      <c r="F25" s="72"/>
      <c r="G25" s="72"/>
      <c r="H25" s="72" t="s">
        <v>10</v>
      </c>
      <c r="I25" s="72"/>
      <c r="J25" s="72"/>
      <c r="K25" s="72" t="s">
        <v>7</v>
      </c>
      <c r="L25" s="72"/>
      <c r="M25" s="72"/>
      <c r="N25" s="72" t="s">
        <v>8</v>
      </c>
      <c r="O25" s="72"/>
      <c r="P25" s="73"/>
    </row>
    <row r="26" spans="1:16">
      <c r="A26" s="48" t="s">
        <v>68</v>
      </c>
      <c r="B26" s="17" t="s">
        <v>69</v>
      </c>
      <c r="C26" s="3" t="s">
        <v>70</v>
      </c>
      <c r="D26" s="3" t="s">
        <v>71</v>
      </c>
      <c r="E26" s="3" t="s">
        <v>69</v>
      </c>
      <c r="F26" s="3" t="s">
        <v>70</v>
      </c>
      <c r="G26" s="3" t="s">
        <v>71</v>
      </c>
      <c r="H26" s="3" t="s">
        <v>69</v>
      </c>
      <c r="I26" s="3" t="s">
        <v>70</v>
      </c>
      <c r="J26" s="3" t="s">
        <v>71</v>
      </c>
      <c r="K26" s="3" t="s">
        <v>69</v>
      </c>
      <c r="L26" s="3" t="s">
        <v>70</v>
      </c>
      <c r="M26" s="3" t="s">
        <v>71</v>
      </c>
      <c r="N26" s="3" t="s">
        <v>69</v>
      </c>
      <c r="O26" s="3" t="s">
        <v>70</v>
      </c>
      <c r="P26" s="5" t="s">
        <v>71</v>
      </c>
    </row>
    <row r="27" spans="1:16" ht="17" thickBot="1">
      <c r="A27" s="49" t="s">
        <v>3</v>
      </c>
      <c r="B27" s="39" t="s">
        <v>2</v>
      </c>
      <c r="C27" s="8" t="s">
        <v>2</v>
      </c>
      <c r="D27" s="8" t="s">
        <v>2</v>
      </c>
      <c r="E27" s="8" t="s">
        <v>2</v>
      </c>
      <c r="F27" s="8" t="s">
        <v>2</v>
      </c>
      <c r="G27" s="8" t="s">
        <v>2</v>
      </c>
      <c r="H27" s="8" t="s">
        <v>2</v>
      </c>
      <c r="I27" s="8" t="s">
        <v>2</v>
      </c>
      <c r="J27" s="8" t="s">
        <v>2</v>
      </c>
      <c r="K27" s="8" t="s">
        <v>2</v>
      </c>
      <c r="L27" s="8" t="s">
        <v>2</v>
      </c>
      <c r="M27" s="8" t="s">
        <v>2</v>
      </c>
      <c r="N27" s="8" t="s">
        <v>2</v>
      </c>
      <c r="O27" s="8" t="s">
        <v>2</v>
      </c>
      <c r="P27" s="9" t="s">
        <v>2</v>
      </c>
    </row>
    <row r="28" spans="1:16">
      <c r="A28" s="50" t="s">
        <v>16</v>
      </c>
      <c r="B28" s="40">
        <f>B5/Age_group!$N$2</f>
        <v>0</v>
      </c>
      <c r="C28" s="34">
        <f>C5/Age_group!$N$2</f>
        <v>9.9737698664444192</v>
      </c>
      <c r="D28" s="34">
        <f>D5/Age_group!$N$2</f>
        <v>4313.6554672372113</v>
      </c>
      <c r="E28" s="34">
        <f>E5/Age_group!$O$2</f>
        <v>80.161997316085888</v>
      </c>
      <c r="F28" s="34">
        <f>F5/Age_group!$O$2</f>
        <v>570.56480442625843</v>
      </c>
      <c r="G28" s="34">
        <f>G5/Age_group!$O$2</f>
        <v>175818.83717221051</v>
      </c>
      <c r="H28" s="34">
        <f>H5/Age_group!$P$2</f>
        <v>54.458965718762045</v>
      </c>
      <c r="I28" s="34">
        <f>I5/Age_group!$P$2</f>
        <v>975.72313579448667</v>
      </c>
      <c r="J28" s="34">
        <f>J5/Age_group!$P$2</f>
        <v>16664.443509941186</v>
      </c>
      <c r="K28" s="34">
        <f>K5/Age_group!$Q$2</f>
        <v>123.04423134457618</v>
      </c>
      <c r="L28" s="34">
        <f>L5/Age_group!$Q$2</f>
        <v>714.450375549152</v>
      </c>
      <c r="M28" s="34">
        <f>M5/Age_group!$Q$2</f>
        <v>153638.5840930921</v>
      </c>
      <c r="N28" s="34">
        <f>N5/Age_group!$R$2</f>
        <v>15.013597604482239</v>
      </c>
      <c r="O28" s="34">
        <f>O5/Age_group!$R$2</f>
        <v>285.25835448516256</v>
      </c>
      <c r="P28" s="35">
        <f>P5/Age_group!$R$2</f>
        <v>59488.878241493461</v>
      </c>
    </row>
    <row r="29" spans="1:16">
      <c r="A29" s="48" t="s">
        <v>14</v>
      </c>
      <c r="B29" s="41">
        <f>B6/Age_group!$N$3</f>
        <v>31.876332650857069</v>
      </c>
      <c r="C29" s="19">
        <f>C6/Age_group!$N$3</f>
        <v>47.814498976285599</v>
      </c>
      <c r="D29" s="25">
        <f>D6/Age_group!$N$3</f>
        <v>7881.4232479244101</v>
      </c>
      <c r="E29" s="19">
        <f>E6/Age_group!$O$3</f>
        <v>403.37129683914907</v>
      </c>
      <c r="F29" s="19">
        <f>F6/Age_group!$O$3</f>
        <v>1008.4282420978727</v>
      </c>
      <c r="G29" s="19">
        <f>G6/Age_group!$O$3</f>
        <v>205618.51856375625</v>
      </c>
      <c r="H29" s="19">
        <f>H6/Age_group!$P$3</f>
        <v>357.55618628800948</v>
      </c>
      <c r="I29" s="19">
        <f>I6/Age_group!$P$3</f>
        <v>2615.4572885882176</v>
      </c>
      <c r="J29" s="25">
        <f>J6/Age_group!$P$3</f>
        <v>71623.801242174057</v>
      </c>
      <c r="K29" s="19">
        <f>K6/Age_group!$Q$3</f>
        <v>287.73882396586902</v>
      </c>
      <c r="L29" s="19">
        <f>L6/Age_group!$Q$3</f>
        <v>2172.4281209423111</v>
      </c>
      <c r="M29" s="27">
        <f>M6/Age_group!$Q$3</f>
        <v>217940.57874234836</v>
      </c>
      <c r="N29" s="19">
        <f>N6/Age_group!$R$3</f>
        <v>133.76587563865934</v>
      </c>
      <c r="O29" s="19">
        <f>O6/Age_group!$R$3</f>
        <v>929.32082022647546</v>
      </c>
      <c r="P29" s="26">
        <f>P6/Age_group!$R$3</f>
        <v>117932.22014858857</v>
      </c>
    </row>
    <row r="30" spans="1:16">
      <c r="A30" s="48" t="s">
        <v>54</v>
      </c>
      <c r="B30" s="41">
        <f>B7/Age_group!$N$4</f>
        <v>25.31080588136259</v>
      </c>
      <c r="C30" s="19">
        <f>C7/Age_group!$N$4</f>
        <v>143.42789999438801</v>
      </c>
      <c r="D30" s="19">
        <f>D7/Age_group!$N$4</f>
        <v>5627.4358409562828</v>
      </c>
      <c r="E30" s="19">
        <f>E7/Age_group!$O$4</f>
        <v>747.07140168414003</v>
      </c>
      <c r="F30" s="19">
        <f>F7/Age_group!$O$4</f>
        <v>2241.2142050524203</v>
      </c>
      <c r="G30" s="19">
        <f>G7/Age_group!$O$4</f>
        <v>174134.87301855622</v>
      </c>
      <c r="H30" s="19">
        <f>H7/Age_group!$P$4</f>
        <v>919.96524021852974</v>
      </c>
      <c r="I30" s="19">
        <f>I7/Age_group!$P$4</f>
        <v>4813.7716057946327</v>
      </c>
      <c r="J30" s="19">
        <f>J7/Age_group!$P$4</f>
        <v>64461.750436707676</v>
      </c>
      <c r="K30" s="19">
        <f>K7/Age_group!$Q$4</f>
        <v>614.32326573243972</v>
      </c>
      <c r="L30" s="19">
        <f>L7/Age_group!$Q$4</f>
        <v>3449.1691690602606</v>
      </c>
      <c r="M30" s="19">
        <f>M7/Age_group!$Q$4</f>
        <v>187240.61203469988</v>
      </c>
      <c r="N30" s="19">
        <f>N7/Age_group!$R$4</f>
        <v>566.24025352786418</v>
      </c>
      <c r="O30" s="19">
        <f>O7/Age_group!$R$4</f>
        <v>1821.5198517101173</v>
      </c>
      <c r="P30" s="20">
        <f>P7/Age_group!$R$4</f>
        <v>90100.422028222922</v>
      </c>
    </row>
    <row r="31" spans="1:16">
      <c r="A31" s="48" t="s">
        <v>55</v>
      </c>
      <c r="B31" s="41">
        <f>B8/Age_group!$N$5</f>
        <v>89.175510259106474</v>
      </c>
      <c r="C31" s="19">
        <f>C8/Age_group!$N$5</f>
        <v>178.35102051821295</v>
      </c>
      <c r="D31" s="19">
        <f>D8/Age_group!$N$5</f>
        <v>4807.3706894227398</v>
      </c>
      <c r="E31" s="19">
        <f>E8/Age_group!$O$5</f>
        <v>1582.2291780897274</v>
      </c>
      <c r="F31" s="19">
        <f>F8/Age_group!$O$5</f>
        <v>4723.8669211236565</v>
      </c>
      <c r="G31" s="19">
        <f>G8/Age_group!$O$5</f>
        <v>184101.49311599799</v>
      </c>
      <c r="H31" s="19">
        <f>H8/Age_group!$P$5</f>
        <v>2212.7357135428997</v>
      </c>
      <c r="I31" s="19">
        <f>I8/Age_group!$P$5</f>
        <v>8358.326509185772</v>
      </c>
      <c r="J31" s="19">
        <f>J8/Age_group!$P$5</f>
        <v>59945.756210324616</v>
      </c>
      <c r="K31" s="19">
        <f>K8/Age_group!$Q$5</f>
        <v>1330.3065140627598</v>
      </c>
      <c r="L31" s="19">
        <f>L8/Age_group!$Q$5</f>
        <v>5697.0188568337389</v>
      </c>
      <c r="M31" s="19">
        <f>M8/Age_group!$Q$5</f>
        <v>175517.78544015609</v>
      </c>
      <c r="N31" s="19">
        <f>N8/Age_group!$R$5</f>
        <v>794.60595553359997</v>
      </c>
      <c r="O31" s="19">
        <f>O8/Age_group!$R$5</f>
        <v>3041.9763348205493</v>
      </c>
      <c r="P31" s="20">
        <f>P8/Age_group!$R$5</f>
        <v>79107.437350900625</v>
      </c>
    </row>
    <row r="32" spans="1:16">
      <c r="A32" s="48" t="s">
        <v>56</v>
      </c>
      <c r="B32" s="41">
        <f>B9/Age_group!$N$6</f>
        <v>39.864610149266923</v>
      </c>
      <c r="C32" s="19">
        <f>C9/Age_group!$N$6</f>
        <v>219.25535582096808</v>
      </c>
      <c r="D32" s="19">
        <f>D9/Age_group!$N$6</f>
        <v>4132.6312521406708</v>
      </c>
      <c r="E32" s="19">
        <f>E9/Age_group!$O$6</f>
        <v>3731.7376766794082</v>
      </c>
      <c r="F32" s="19">
        <f>F9/Age_group!$O$6</f>
        <v>7995.5535577408509</v>
      </c>
      <c r="G32" s="19">
        <f>G9/Age_group!$O$6</f>
        <v>155273.36248148713</v>
      </c>
      <c r="H32" s="19">
        <f>H9/Age_group!$P$6</f>
        <v>4645.2728764328294</v>
      </c>
      <c r="I32" s="19">
        <f>I9/Age_group!$P$6</f>
        <v>12920.340372589915</v>
      </c>
      <c r="J32" s="19">
        <f>J9/Age_group!$P$6</f>
        <v>50017.705622986046</v>
      </c>
      <c r="K32" s="19">
        <f>K9/Age_group!$Q$6</f>
        <v>2835.7515352128753</v>
      </c>
      <c r="L32" s="19">
        <f>L9/Age_group!$Q$6</f>
        <v>8531.4229425864633</v>
      </c>
      <c r="M32" s="19">
        <f>M9/Age_group!$Q$6</f>
        <v>143648.5387056272</v>
      </c>
      <c r="N32" s="19">
        <f>N9/Age_group!$R$6</f>
        <v>1705.5410035820003</v>
      </c>
      <c r="O32" s="19">
        <f>O9/Age_group!$R$6</f>
        <v>3810.2511782151068</v>
      </c>
      <c r="P32" s="20">
        <f>P9/Age_group!$R$6</f>
        <v>60122.134781588466</v>
      </c>
    </row>
    <row r="33" spans="1:16">
      <c r="A33" s="48" t="s">
        <v>57</v>
      </c>
      <c r="B33" s="42">
        <f>B10/Age_group!$N$7</f>
        <v>162.89969186315562</v>
      </c>
      <c r="C33" s="19">
        <f>C10/Age_group!$N$7</f>
        <v>149.32471754122599</v>
      </c>
      <c r="D33" s="19">
        <f>D10/Age_group!$N$7</f>
        <v>2694.6324029030329</v>
      </c>
      <c r="E33" s="19">
        <f>E10/Age_group!$O$7</f>
        <v>5081.4421685200205</v>
      </c>
      <c r="F33" s="19">
        <f>F10/Age_group!$O$7</f>
        <v>10969.582129371855</v>
      </c>
      <c r="G33" s="19">
        <f>G10/Age_group!$O$7</f>
        <v>98206.032176768233</v>
      </c>
      <c r="H33" s="19">
        <f>H10/Age_group!$P$7</f>
        <v>7952.5990301362226</v>
      </c>
      <c r="I33" s="19">
        <f>I10/Age_group!$P$7</f>
        <v>17792.979355288669</v>
      </c>
      <c r="J33" s="19">
        <f>J10/Age_group!$P$7</f>
        <v>35850.760611688216</v>
      </c>
      <c r="K33" s="27">
        <f>K10/Age_group!$Q$7</f>
        <v>3984.9526752036886</v>
      </c>
      <c r="L33" s="19">
        <f>L10/Age_group!$Q$7</f>
        <v>10063.850390387093</v>
      </c>
      <c r="M33" s="19">
        <f>M10/Age_group!$Q$7</f>
        <v>92834.638248263713</v>
      </c>
      <c r="N33" s="19">
        <f>N10/Age_group!$R$7</f>
        <v>2114.0633864247761</v>
      </c>
      <c r="O33" s="19">
        <f>O10/Age_group!$R$7</f>
        <v>4533.4914842220205</v>
      </c>
      <c r="P33" s="20">
        <f>P10/Age_group!$R$7</f>
        <v>40026.266782975763</v>
      </c>
    </row>
    <row r="34" spans="1:16">
      <c r="A34" s="48" t="s">
        <v>58</v>
      </c>
      <c r="B34" s="41">
        <f>B11/Age_group!$N$8</f>
        <v>52.13453435749831</v>
      </c>
      <c r="C34" s="19">
        <f>C11/Age_group!$N$8</f>
        <v>396.22246111698718</v>
      </c>
      <c r="D34" s="19">
        <f>D11/Age_group!$N$8</f>
        <v>1605.7436582109481</v>
      </c>
      <c r="E34" s="27">
        <f>E11/Age_group!$O$8</f>
        <v>8301.7058315071499</v>
      </c>
      <c r="F34" s="19">
        <f>F11/Age_group!$O$8</f>
        <v>23040.499732652173</v>
      </c>
      <c r="G34" s="19">
        <f>G11/Age_group!$O$8</f>
        <v>75095.401963690572</v>
      </c>
      <c r="H34" s="25">
        <f>H11/Age_group!$P$8</f>
        <v>10372.084582143727</v>
      </c>
      <c r="I34" s="19">
        <f>I11/Age_group!$P$8</f>
        <v>30012.840493011638</v>
      </c>
      <c r="J34" s="19">
        <f>J11/Age_group!$P$8</f>
        <v>23337.190309823385</v>
      </c>
      <c r="K34" s="25">
        <f>K11/Age_group!$Q$8</f>
        <v>4832.8254288597373</v>
      </c>
      <c r="L34" s="19">
        <f>L11/Age_group!$Q$8</f>
        <v>18364.736629667001</v>
      </c>
      <c r="M34" s="19">
        <f>M11/Age_group!$Q$8</f>
        <v>61978.866464850318</v>
      </c>
      <c r="N34" s="25">
        <f>N11/Age_group!$R$8</f>
        <v>3405.0340871814133</v>
      </c>
      <c r="O34" s="19">
        <f>O11/Age_group!$R$8</f>
        <v>6834.4770208659193</v>
      </c>
      <c r="P34" s="20">
        <f>P11/Age_group!$R$8</f>
        <v>26922.957692911103</v>
      </c>
    </row>
    <row r="35" spans="1:16">
      <c r="A35" s="48" t="s">
        <v>59</v>
      </c>
      <c r="B35" s="41">
        <f>B12/Age_group!$N$9</f>
        <v>78.195700229725631</v>
      </c>
      <c r="C35" s="27">
        <f>C12/Age_group!$N$9</f>
        <v>495.23943478826232</v>
      </c>
      <c r="D35" s="19">
        <f>D12/Age_group!$N$9</f>
        <v>2085.2186727926833</v>
      </c>
      <c r="E35" s="25">
        <f>E12/Age_group!$O$9</f>
        <v>8363.4463768652804</v>
      </c>
      <c r="F35" s="25">
        <f>F12/Age_group!$O$9</f>
        <v>84825.460879282356</v>
      </c>
      <c r="G35" s="19">
        <f>G12/Age_group!$O$9</f>
        <v>170788.9856642774</v>
      </c>
      <c r="H35" s="27">
        <f>H12/Age_group!$P$9</f>
        <v>8823.7793192040826</v>
      </c>
      <c r="I35" s="25">
        <f>I12/Age_group!$P$9</f>
        <v>79331.031622185925</v>
      </c>
      <c r="J35" s="19">
        <f>J12/Age_group!$P$9</f>
        <v>33995.062016620119</v>
      </c>
      <c r="K35" s="19">
        <f>K12/Age_group!$Q$9</f>
        <v>2800.1588959643236</v>
      </c>
      <c r="L35" s="25">
        <f>L12/Age_group!$Q$9</f>
        <v>46184.899258753336</v>
      </c>
      <c r="M35" s="19">
        <f>M12/Age_group!$Q$9</f>
        <v>84890.893111829806</v>
      </c>
      <c r="N35" s="27">
        <f>N12/Age_group!$R$9</f>
        <v>2554.9473793123839</v>
      </c>
      <c r="O35" s="25">
        <f>O12/Age_group!$R$9</f>
        <v>16063.283028350135</v>
      </c>
      <c r="P35" s="20">
        <f>P12/Age_group!$R$9</f>
        <v>30785.851095278922</v>
      </c>
    </row>
    <row r="36" spans="1:16">
      <c r="A36" s="48" t="s">
        <v>15</v>
      </c>
      <c r="B36" s="41">
        <f>B13/Age_group!$N$10</f>
        <v>0</v>
      </c>
      <c r="C36" s="19">
        <f>C13/Age_group!$N$10</f>
        <v>0</v>
      </c>
      <c r="D36" s="19">
        <f>D13/Age_group!$N$10</f>
        <v>4691.8982953532168</v>
      </c>
      <c r="E36" s="19">
        <f>E13/Age_group!$O$10</f>
        <v>113.2310617542506</v>
      </c>
      <c r="F36" s="19">
        <f>F13/Age_group!$O$10</f>
        <v>507.07823307338316</v>
      </c>
      <c r="G36" s="19">
        <f>G13/Age_group!$O$10</f>
        <v>175916.76215933205</v>
      </c>
      <c r="H36" s="19">
        <f>H13/Age_group!$P$10</f>
        <v>68.018344878515563</v>
      </c>
      <c r="I36" s="19">
        <f>I13/Age_group!$P$10</f>
        <v>806.50323213097022</v>
      </c>
      <c r="J36" s="19">
        <f>J13/Age_group!$P$10</f>
        <v>17320.385677993425</v>
      </c>
      <c r="K36" s="19">
        <f>K13/Age_group!$Q$10</f>
        <v>61.562680863802591</v>
      </c>
      <c r="L36" s="19">
        <f>L13/Age_group!$Q$10</f>
        <v>718.23127674436353</v>
      </c>
      <c r="M36" s="19">
        <f>M13/Age_group!$Q$10</f>
        <v>148883.18740102017</v>
      </c>
      <c r="N36" s="19">
        <f>N13/Age_group!$R$10</f>
        <v>32.262410635021844</v>
      </c>
      <c r="O36" s="19">
        <f>O13/Age_group!$R$10</f>
        <v>360.26358542441062</v>
      </c>
      <c r="P36" s="20">
        <f>P13/Age_group!$R$10</f>
        <v>56722.694964807575</v>
      </c>
    </row>
    <row r="37" spans="1:16">
      <c r="A37" s="48" t="s">
        <v>60</v>
      </c>
      <c r="B37" s="41">
        <f>B14/Age_group!$N$11</f>
        <v>44.170353903483459</v>
      </c>
      <c r="C37" s="19">
        <f>C14/Age_group!$N$11</f>
        <v>35.336283122786767</v>
      </c>
      <c r="D37" s="27">
        <f>D14/Age_group!$N$11</f>
        <v>7411.7853850045249</v>
      </c>
      <c r="E37" s="19">
        <f>E14/Age_group!$O$11</f>
        <v>452.74584623085906</v>
      </c>
      <c r="F37" s="19">
        <f>F14/Age_group!$O$11</f>
        <v>2347.57105453038</v>
      </c>
      <c r="G37" s="27">
        <f>G14/Age_group!$O$11</f>
        <v>241598.59824052657</v>
      </c>
      <c r="H37" s="19">
        <f>H14/Age_group!$P$11</f>
        <v>336.68271243075009</v>
      </c>
      <c r="I37" s="19">
        <f>I14/Age_group!$P$11</f>
        <v>3198.4857680921259</v>
      </c>
      <c r="J37" s="27">
        <f>J14/Age_group!$P$11</f>
        <v>70871.710966672894</v>
      </c>
      <c r="K37" s="19">
        <f>K14/Age_group!$Q$11</f>
        <v>292.19654989629458</v>
      </c>
      <c r="L37" s="19">
        <f>L14/Age_group!$Q$11</f>
        <v>3767.7976170837983</v>
      </c>
      <c r="M37" s="25">
        <f>M14/Age_group!$Q$11</f>
        <v>221423.4697582552</v>
      </c>
      <c r="N37" s="19">
        <f>N14/Age_group!$R$11</f>
        <v>139.12232225742284</v>
      </c>
      <c r="O37" s="19">
        <f>O14/Age_group!$R$11</f>
        <v>1499.4294732188905</v>
      </c>
      <c r="P37" s="29">
        <f>P14/Age_group!$R$11</f>
        <v>114211.69755544096</v>
      </c>
    </row>
    <row r="38" spans="1:16">
      <c r="A38" s="48" t="s">
        <v>61</v>
      </c>
      <c r="B38" s="41">
        <f>B15/Age_group!$N$12</f>
        <v>33.882245238160301</v>
      </c>
      <c r="C38" s="19">
        <f>C15/Age_group!$N$12</f>
        <v>118.58785833356106</v>
      </c>
      <c r="D38" s="19">
        <f>D15/Age_group!$N$12</f>
        <v>4853.6316303664635</v>
      </c>
      <c r="E38" s="19">
        <f>E15/Age_group!$O$12</f>
        <v>582.02437942861286</v>
      </c>
      <c r="F38" s="19">
        <f>F15/Age_group!$O$12</f>
        <v>3763.7576536383626</v>
      </c>
      <c r="G38" s="19">
        <f>G15/Age_group!$O$12</f>
        <v>213315.81522311611</v>
      </c>
      <c r="H38" s="19">
        <f>H15/Age_group!$P$12</f>
        <v>698.0210957024068</v>
      </c>
      <c r="I38" s="19">
        <f>I15/Age_group!$P$12</f>
        <v>4966.9711652087053</v>
      </c>
      <c r="J38" s="19">
        <f>J15/Age_group!$P$12</f>
        <v>63417.053442183933</v>
      </c>
      <c r="K38" s="19">
        <f>K15/Age_group!$Q$12</f>
        <v>487.74875737575616</v>
      </c>
      <c r="L38" s="19">
        <f>L15/Age_group!$Q$12</f>
        <v>4064.5729781313012</v>
      </c>
      <c r="M38" s="19">
        <f>M15/Age_group!$Q$12</f>
        <v>184128.40756773046</v>
      </c>
      <c r="N38" s="19">
        <f>N15/Age_group!$R$12</f>
        <v>367.53160640752003</v>
      </c>
      <c r="O38" s="19">
        <f>O15/Age_group!$R$12</f>
        <v>2247.5971314921417</v>
      </c>
      <c r="P38" s="20">
        <f>P15/Age_group!$R$12</f>
        <v>86313.384181704503</v>
      </c>
    </row>
    <row r="39" spans="1:16">
      <c r="A39" s="48" t="s">
        <v>62</v>
      </c>
      <c r="B39" s="41">
        <f>B16/Age_group!$N$13</f>
        <v>47.542806380694309</v>
      </c>
      <c r="C39" s="19">
        <f>C16/Age_group!$N$13</f>
        <v>126.78081701518482</v>
      </c>
      <c r="D39" s="19">
        <f>D16/Age_group!$N$13</f>
        <v>4667.1188263714912</v>
      </c>
      <c r="E39" s="19">
        <f>E16/Age_group!$O$13</f>
        <v>856.90399043644709</v>
      </c>
      <c r="F39" s="19">
        <f>F16/Age_group!$O$13</f>
        <v>3584.8460517341273</v>
      </c>
      <c r="G39" s="19">
        <f>G16/Age_group!$O$13</f>
        <v>224783.99815182874</v>
      </c>
      <c r="H39" s="19">
        <f>H16/Age_group!$P$13</f>
        <v>1206.4260428961056</v>
      </c>
      <c r="I39" s="19">
        <f>I16/Age_group!$P$13</f>
        <v>6196.6428566936329</v>
      </c>
      <c r="J39" s="19">
        <f>J16/Age_group!$P$13</f>
        <v>61974.262502279817</v>
      </c>
      <c r="K39" s="19">
        <f>K16/Age_group!$Q$13</f>
        <v>961.97516968474031</v>
      </c>
      <c r="L39" s="19">
        <f>L16/Age_group!$Q$13</f>
        <v>4535.0257999423466</v>
      </c>
      <c r="M39" s="19">
        <f>M16/Age_group!$Q$13</f>
        <v>179034.26769132665</v>
      </c>
      <c r="N39" s="19">
        <f>N16/Age_group!$R$13</f>
        <v>523.94954542879384</v>
      </c>
      <c r="O39" s="19">
        <f>O16/Age_group!$R$13</f>
        <v>2283.4816009732508</v>
      </c>
      <c r="P39" s="20">
        <f>P16/Age_group!$R$13</f>
        <v>79765.453184682046</v>
      </c>
    </row>
    <row r="40" spans="1:16">
      <c r="A40" s="48" t="s">
        <v>63</v>
      </c>
      <c r="B40" s="41">
        <f>B17/Age_group!$N$14</f>
        <v>66.649805133718587</v>
      </c>
      <c r="C40" s="19">
        <f>C17/Age_group!$N$14</f>
        <v>159.95953232092458</v>
      </c>
      <c r="D40" s="19">
        <f>D17/Age_group!$N$14</f>
        <v>3699.0641849213812</v>
      </c>
      <c r="E40" s="19">
        <f>E17/Age_group!$O$14</f>
        <v>1639.6849569314234</v>
      </c>
      <c r="F40" s="19">
        <f>F17/Age_group!$O$14</f>
        <v>5655.0912292390421</v>
      </c>
      <c r="G40" s="19">
        <f>G17/Age_group!$O$14</f>
        <v>168085.92680721459</v>
      </c>
      <c r="H40" s="19">
        <f>H17/Age_group!$P$14</f>
        <v>2547.8402051621765</v>
      </c>
      <c r="I40" s="19">
        <f>I17/Age_group!$P$14</f>
        <v>9539.9244045561027</v>
      </c>
      <c r="J40" s="19">
        <f>J17/Age_group!$P$14</f>
        <v>54011.317076477724</v>
      </c>
      <c r="K40" s="19">
        <f>K17/Age_group!$Q$14</f>
        <v>1690.1160470581704</v>
      </c>
      <c r="L40" s="19">
        <f>L17/Age_group!$Q$14</f>
        <v>6323.7834870788956</v>
      </c>
      <c r="M40" s="19">
        <f>M17/Age_group!$Q$14</f>
        <v>140659.70584942496</v>
      </c>
      <c r="N40" s="19">
        <f>N17/Age_group!$R$14</f>
        <v>682.00193825985548</v>
      </c>
      <c r="O40" s="19">
        <f>O17/Age_group!$R$14</f>
        <v>2376.4603621838264</v>
      </c>
      <c r="P40" s="20">
        <f>P17/Age_group!$R$14</f>
        <v>58244.37171695508</v>
      </c>
    </row>
    <row r="41" spans="1:16">
      <c r="A41" s="48" t="s">
        <v>64</v>
      </c>
      <c r="B41" s="43">
        <f>B18/Age_group!$N$15</f>
        <v>120.02642830636184</v>
      </c>
      <c r="C41" s="19">
        <f>C18/Age_group!$N$15</f>
        <v>126.69456321227082</v>
      </c>
      <c r="D41" s="19">
        <f>D18/Age_group!$N$15</f>
        <v>2260.4977331031478</v>
      </c>
      <c r="E41" s="19">
        <f>E18/Age_group!$O$15</f>
        <v>2691.8456560583377</v>
      </c>
      <c r="F41" s="19">
        <f>F18/Age_group!$O$15</f>
        <v>7787.1249335973334</v>
      </c>
      <c r="G41" s="19">
        <f>G18/Age_group!$O$15</f>
        <v>92913.046216255359</v>
      </c>
      <c r="H41" s="19">
        <f>H18/Age_group!$P$15</f>
        <v>3915.1641140685324</v>
      </c>
      <c r="I41" s="19">
        <f>I18/Age_group!$P$15</f>
        <v>12736.569450578594</v>
      </c>
      <c r="J41" s="19">
        <f>J18/Age_group!$P$15</f>
        <v>33844.054642952251</v>
      </c>
      <c r="K41" s="19">
        <f>K18/Age_group!$Q$15</f>
        <v>2151.5688164730282</v>
      </c>
      <c r="L41" s="19">
        <f>L18/Age_group!$Q$15</f>
        <v>7268.3249094298935</v>
      </c>
      <c r="M41" s="19">
        <f>M18/Age_group!$Q$15</f>
        <v>86704.607221818544</v>
      </c>
      <c r="N41" s="19">
        <f>N18/Age_group!$R$15</f>
        <v>1237.4853869986641</v>
      </c>
      <c r="O41" s="19">
        <f>O18/Age_group!$R$15</f>
        <v>3063.8945425087409</v>
      </c>
      <c r="P41" s="20">
        <f>P18/Age_group!$R$15</f>
        <v>36401.452679002876</v>
      </c>
    </row>
    <row r="42" spans="1:16">
      <c r="A42" s="48" t="s">
        <v>65</v>
      </c>
      <c r="B42" s="41">
        <f>B19/Age_group!$N$16</f>
        <v>19.751845981058281</v>
      </c>
      <c r="C42" s="19">
        <f>C19/Age_group!$N$16</f>
        <v>276.52584373481596</v>
      </c>
      <c r="D42" s="19">
        <f>D19/Age_group!$N$16</f>
        <v>1619.6513704467791</v>
      </c>
      <c r="E42" s="19">
        <f>E19/Age_group!$O$16</f>
        <v>4420.7890388918731</v>
      </c>
      <c r="F42" s="19">
        <f>F19/Age_group!$O$16</f>
        <v>19735.275511892611</v>
      </c>
      <c r="G42" s="19">
        <f>G19/Age_group!$O$16</f>
        <v>78504.480907926802</v>
      </c>
      <c r="H42" s="19">
        <f>H19/Age_group!$P$16</f>
        <v>5315.3508938678387</v>
      </c>
      <c r="I42" s="19">
        <f>I19/Age_group!$P$16</f>
        <v>23555.267302291351</v>
      </c>
      <c r="J42" s="19">
        <f>J19/Age_group!$P$16</f>
        <v>23629.262906382319</v>
      </c>
      <c r="K42" s="19">
        <f>K19/Age_group!$Q$16</f>
        <v>2300.5758018451984</v>
      </c>
      <c r="L42" s="19">
        <f>L19/Age_group!$Q$16</f>
        <v>13726.768951009682</v>
      </c>
      <c r="M42" s="19">
        <f>M19/Age_group!$Q$16</f>
        <v>63357.85758281676</v>
      </c>
      <c r="N42" s="19">
        <f>N19/Age_group!$R$16</f>
        <v>1755.1243171131766</v>
      </c>
      <c r="O42" s="19">
        <f>O19/Age_group!$R$16</f>
        <v>5322.7299551667584</v>
      </c>
      <c r="P42" s="20">
        <f>P19/Age_group!$R$16</f>
        <v>25684.466313832698</v>
      </c>
    </row>
    <row r="43" spans="1:16" ht="17" thickBot="1">
      <c r="A43" s="51" t="s">
        <v>66</v>
      </c>
      <c r="B43" s="44">
        <f>B20/Age_group!$N$17</f>
        <v>35.805960666531895</v>
      </c>
      <c r="C43" s="31">
        <f>C20/Age_group!$N$17</f>
        <v>590.79835099777631</v>
      </c>
      <c r="D43" s="30">
        <f>D20/Age_group!$N$17</f>
        <v>4565.2599849828166</v>
      </c>
      <c r="E43" s="30">
        <f>E20/Age_group!$O$17</f>
        <v>4853.581898073201</v>
      </c>
      <c r="F43" s="32">
        <f>F20/Age_group!$O$17</f>
        <v>75674.12636780797</v>
      </c>
      <c r="G43" s="31">
        <f>G20/Age_group!$O$17</f>
        <v>268756.22488649777</v>
      </c>
      <c r="H43" s="30">
        <f>H20/Age_group!$P$17</f>
        <v>4784.0779104195944</v>
      </c>
      <c r="I43" s="32">
        <f>I20/Age_group!$P$17</f>
        <v>66519.64903332424</v>
      </c>
      <c r="J43" s="30">
        <f>J20/Age_group!$P$17</f>
        <v>54035.30229497829</v>
      </c>
      <c r="K43" s="30">
        <f>K20/Age_group!$Q$17</f>
        <v>903.25501608001252</v>
      </c>
      <c r="L43" s="32">
        <f>L20/Age_group!$Q$17</f>
        <v>33063.887562297299</v>
      </c>
      <c r="M43" s="30">
        <f>M20/Age_group!$Q$17</f>
        <v>110672.50933864574</v>
      </c>
      <c r="N43" s="30">
        <f>N20/Age_group!$R$17</f>
        <v>1314.301005217699</v>
      </c>
      <c r="O43" s="32">
        <f>O20/Age_group!$R$17</f>
        <v>11886.692914836542</v>
      </c>
      <c r="P43" s="33">
        <f>P20/Age_group!$R$17</f>
        <v>39293.734464817382</v>
      </c>
    </row>
    <row r="44" spans="1:16">
      <c r="A44" s="47" t="s">
        <v>80</v>
      </c>
      <c r="B44" s="45">
        <f t="shared" ref="B44:P44" si="0">LARGE(B27:B43,1)</f>
        <v>162.89969186315562</v>
      </c>
      <c r="C44" s="36">
        <f t="shared" si="0"/>
        <v>590.79835099777631</v>
      </c>
      <c r="D44" s="36">
        <f t="shared" si="0"/>
        <v>7881.4232479244101</v>
      </c>
      <c r="E44" s="36">
        <f t="shared" si="0"/>
        <v>8363.4463768652804</v>
      </c>
      <c r="F44" s="36">
        <f t="shared" si="0"/>
        <v>84825.460879282356</v>
      </c>
      <c r="G44" s="36">
        <f t="shared" si="0"/>
        <v>268756.22488649777</v>
      </c>
      <c r="H44" s="36">
        <f t="shared" si="0"/>
        <v>10372.084582143727</v>
      </c>
      <c r="I44" s="36">
        <f t="shared" si="0"/>
        <v>79331.031622185925</v>
      </c>
      <c r="J44" s="36">
        <f t="shared" si="0"/>
        <v>71623.801242174057</v>
      </c>
      <c r="K44" s="36">
        <f t="shared" si="0"/>
        <v>4832.8254288597373</v>
      </c>
      <c r="L44" s="36">
        <f t="shared" si="0"/>
        <v>46184.899258753336</v>
      </c>
      <c r="M44" s="36">
        <f t="shared" si="0"/>
        <v>221423.4697582552</v>
      </c>
      <c r="N44" s="36">
        <f t="shared" si="0"/>
        <v>3405.0340871814133</v>
      </c>
      <c r="O44" s="36">
        <f t="shared" si="0"/>
        <v>16063.283028350135</v>
      </c>
      <c r="P44" s="37">
        <f t="shared" si="0"/>
        <v>117932.22014858857</v>
      </c>
    </row>
    <row r="45" spans="1:16" ht="17" thickBot="1">
      <c r="A45" s="49" t="s">
        <v>81</v>
      </c>
      <c r="B45" s="46">
        <f t="shared" ref="B45:P45" si="1">LARGE(B28:B43,2)</f>
        <v>120.02642830636184</v>
      </c>
      <c r="C45" s="28">
        <f t="shared" si="1"/>
        <v>495.23943478826232</v>
      </c>
      <c r="D45" s="28">
        <f t="shared" si="1"/>
        <v>7411.7853850045249</v>
      </c>
      <c r="E45" s="28">
        <f t="shared" si="1"/>
        <v>8301.7058315071499</v>
      </c>
      <c r="F45" s="28">
        <f t="shared" si="1"/>
        <v>75674.12636780797</v>
      </c>
      <c r="G45" s="28">
        <f t="shared" si="1"/>
        <v>241598.59824052657</v>
      </c>
      <c r="H45" s="28">
        <f t="shared" si="1"/>
        <v>8823.7793192040826</v>
      </c>
      <c r="I45" s="28">
        <f t="shared" si="1"/>
        <v>66519.64903332424</v>
      </c>
      <c r="J45" s="28">
        <f t="shared" si="1"/>
        <v>70871.710966672894</v>
      </c>
      <c r="K45" s="28">
        <f t="shared" si="1"/>
        <v>3984.9526752036886</v>
      </c>
      <c r="L45" s="28">
        <f t="shared" si="1"/>
        <v>33063.887562297299</v>
      </c>
      <c r="M45" s="28">
        <f t="shared" si="1"/>
        <v>217940.57874234836</v>
      </c>
      <c r="N45" s="28">
        <f t="shared" si="1"/>
        <v>2554.9473793123839</v>
      </c>
      <c r="O45" s="28">
        <f t="shared" si="1"/>
        <v>11886.692914836542</v>
      </c>
      <c r="P45" s="38">
        <f t="shared" si="1"/>
        <v>114211.69755544096</v>
      </c>
    </row>
  </sheetData>
  <mergeCells count="12">
    <mergeCell ref="A1:P1"/>
    <mergeCell ref="A24:P24"/>
    <mergeCell ref="B25:D25"/>
    <mergeCell ref="E25:G25"/>
    <mergeCell ref="H25:J25"/>
    <mergeCell ref="K25:M25"/>
    <mergeCell ref="N25:P25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0CAD-68AE-CE45-ABC1-78587383566A}">
  <dimension ref="A1:L45"/>
  <sheetViews>
    <sheetView zoomScale="120" zoomScaleNormal="120" workbookViewId="0">
      <selection activeCell="P19" sqref="P19"/>
    </sheetView>
  </sheetViews>
  <sheetFormatPr baseColWidth="10" defaultRowHeight="16"/>
  <cols>
    <col min="2" max="2" width="7.5" customWidth="1"/>
    <col min="3" max="3" width="19.1640625" customWidth="1"/>
    <col min="5" max="5" width="5" customWidth="1"/>
    <col min="6" max="6" width="7.5" customWidth="1"/>
    <col min="7" max="7" width="19.1640625" customWidth="1"/>
    <col min="9" max="9" width="5" customWidth="1"/>
    <col min="10" max="10" width="7.5" customWidth="1"/>
    <col min="11" max="11" width="19.1640625" customWidth="1"/>
  </cols>
  <sheetData>
    <row r="1" spans="1:12" ht="17" thickBot="1">
      <c r="A1" s="79" t="s">
        <v>49</v>
      </c>
      <c r="B1" s="81"/>
      <c r="C1" s="81"/>
      <c r="D1" s="81"/>
      <c r="E1" s="80"/>
      <c r="F1" s="81"/>
      <c r="G1" s="81"/>
      <c r="H1" s="81"/>
      <c r="I1" s="80"/>
      <c r="J1" s="81"/>
      <c r="K1" s="81"/>
      <c r="L1" s="82"/>
    </row>
    <row r="2" spans="1:12">
      <c r="A2" s="52" t="s">
        <v>83</v>
      </c>
      <c r="B2" s="58"/>
      <c r="C2" s="85" t="s">
        <v>84</v>
      </c>
      <c r="D2" s="86"/>
      <c r="E2" s="12"/>
      <c r="F2" s="58"/>
      <c r="G2" s="85" t="s">
        <v>70</v>
      </c>
      <c r="H2" s="86"/>
      <c r="I2" s="12"/>
      <c r="J2" s="58"/>
      <c r="K2" s="85" t="s">
        <v>71</v>
      </c>
      <c r="L2" s="86"/>
    </row>
    <row r="3" spans="1:12" ht="17" thickBot="1">
      <c r="A3" s="60" t="s">
        <v>72</v>
      </c>
      <c r="B3" s="55"/>
      <c r="C3" s="56" t="s">
        <v>78</v>
      </c>
      <c r="D3" s="57" t="s">
        <v>79</v>
      </c>
      <c r="E3" s="12"/>
      <c r="F3" s="55"/>
      <c r="G3" s="56" t="s">
        <v>78</v>
      </c>
      <c r="H3" s="57" t="s">
        <v>79</v>
      </c>
      <c r="I3" s="12"/>
      <c r="J3" s="55"/>
      <c r="K3" s="56" t="s">
        <v>78</v>
      </c>
      <c r="L3" s="57" t="s">
        <v>79</v>
      </c>
    </row>
    <row r="4" spans="1:12">
      <c r="A4" s="87" t="s">
        <v>67</v>
      </c>
      <c r="B4" s="24" t="s">
        <v>85</v>
      </c>
      <c r="C4" s="22" t="s">
        <v>57</v>
      </c>
      <c r="D4" s="59">
        <v>24</v>
      </c>
      <c r="E4" s="12"/>
      <c r="F4" s="24" t="s">
        <v>85</v>
      </c>
      <c r="G4" s="22" t="s">
        <v>11</v>
      </c>
      <c r="H4" s="59">
        <v>38</v>
      </c>
      <c r="I4" s="12"/>
      <c r="J4" s="24" t="s">
        <v>85</v>
      </c>
      <c r="K4" s="22" t="s">
        <v>53</v>
      </c>
      <c r="L4" s="59">
        <v>989</v>
      </c>
    </row>
    <row r="5" spans="1:12">
      <c r="A5" s="77"/>
      <c r="B5" s="21" t="s">
        <v>86</v>
      </c>
      <c r="C5" s="13" t="s">
        <v>64</v>
      </c>
      <c r="D5" s="54">
        <v>18</v>
      </c>
      <c r="E5" s="12"/>
      <c r="F5" s="21" t="s">
        <v>86</v>
      </c>
      <c r="G5" s="13" t="s">
        <v>82</v>
      </c>
      <c r="H5" s="54">
        <v>33</v>
      </c>
      <c r="I5" s="12"/>
      <c r="J5" s="21" t="s">
        <v>86</v>
      </c>
      <c r="K5" s="13" t="s">
        <v>15</v>
      </c>
      <c r="L5" s="54">
        <v>870</v>
      </c>
    </row>
    <row r="6" spans="1:12">
      <c r="A6" s="76" t="s">
        <v>73</v>
      </c>
      <c r="B6" s="21" t="s">
        <v>85</v>
      </c>
      <c r="C6" s="13" t="s">
        <v>11</v>
      </c>
      <c r="D6" s="54">
        <v>699</v>
      </c>
      <c r="E6" s="12"/>
      <c r="F6" s="21" t="s">
        <v>85</v>
      </c>
      <c r="G6" s="13" t="s">
        <v>12</v>
      </c>
      <c r="H6" s="54">
        <v>4350</v>
      </c>
      <c r="I6" s="12"/>
      <c r="J6" s="21" t="s">
        <v>85</v>
      </c>
      <c r="K6" s="13" t="s">
        <v>16</v>
      </c>
      <c r="L6" s="54">
        <v>37286</v>
      </c>
    </row>
    <row r="7" spans="1:12">
      <c r="A7" s="77"/>
      <c r="B7" s="21" t="s">
        <v>86</v>
      </c>
      <c r="C7" s="13" t="s">
        <v>4</v>
      </c>
      <c r="D7" s="54">
        <v>674</v>
      </c>
      <c r="E7" s="12"/>
      <c r="F7" s="21" t="s">
        <v>86</v>
      </c>
      <c r="G7" s="13" t="s">
        <v>13</v>
      </c>
      <c r="H7" s="54">
        <v>3205</v>
      </c>
      <c r="I7" s="12"/>
      <c r="J7" s="21" t="s">
        <v>86</v>
      </c>
      <c r="K7" s="13" t="s">
        <v>15</v>
      </c>
      <c r="L7" s="54">
        <v>35733</v>
      </c>
    </row>
    <row r="8" spans="1:12">
      <c r="A8" s="76" t="s">
        <v>74</v>
      </c>
      <c r="B8" s="21" t="s">
        <v>85</v>
      </c>
      <c r="C8" s="13" t="s">
        <v>4</v>
      </c>
      <c r="D8" s="54">
        <v>931</v>
      </c>
      <c r="E8" s="12"/>
      <c r="F8" s="21" t="s">
        <v>85</v>
      </c>
      <c r="G8" s="13" t="s">
        <v>66</v>
      </c>
      <c r="H8" s="54">
        <v>3490</v>
      </c>
      <c r="I8" s="12"/>
      <c r="J8" s="21" t="s">
        <v>85</v>
      </c>
      <c r="K8" s="13" t="s">
        <v>53</v>
      </c>
      <c r="L8" s="54">
        <v>10817</v>
      </c>
    </row>
    <row r="9" spans="1:12">
      <c r="A9" s="77"/>
      <c r="B9" s="21" t="s">
        <v>86</v>
      </c>
      <c r="C9" s="13" t="s">
        <v>9</v>
      </c>
      <c r="D9" s="54">
        <v>645</v>
      </c>
      <c r="E9" s="12"/>
      <c r="F9" s="21" t="s">
        <v>86</v>
      </c>
      <c r="G9" s="13" t="s">
        <v>59</v>
      </c>
      <c r="H9" s="54">
        <v>2868</v>
      </c>
      <c r="I9" s="12"/>
      <c r="J9" s="21" t="s">
        <v>86</v>
      </c>
      <c r="K9" s="13" t="s">
        <v>60</v>
      </c>
      <c r="L9" s="54">
        <v>9683</v>
      </c>
    </row>
    <row r="10" spans="1:12">
      <c r="A10" s="76" t="s">
        <v>75</v>
      </c>
      <c r="B10" s="21" t="s">
        <v>85</v>
      </c>
      <c r="C10" s="13" t="s">
        <v>4</v>
      </c>
      <c r="D10" s="54">
        <v>432</v>
      </c>
      <c r="E10" s="12"/>
      <c r="F10" s="21" t="s">
        <v>85</v>
      </c>
      <c r="G10" s="13" t="s">
        <v>66</v>
      </c>
      <c r="H10" s="54">
        <v>1391</v>
      </c>
      <c r="I10" s="12"/>
      <c r="J10" s="21" t="s">
        <v>85</v>
      </c>
      <c r="K10" s="13" t="s">
        <v>16</v>
      </c>
      <c r="L10" s="54">
        <v>38708</v>
      </c>
    </row>
    <row r="11" spans="1:12">
      <c r="A11" s="77"/>
      <c r="B11" s="21" t="s">
        <v>86</v>
      </c>
      <c r="C11" s="13" t="s">
        <v>9</v>
      </c>
      <c r="D11" s="54">
        <v>352</v>
      </c>
      <c r="E11" s="12"/>
      <c r="F11" s="21" t="s">
        <v>86</v>
      </c>
      <c r="G11" s="13" t="s">
        <v>59</v>
      </c>
      <c r="H11" s="54">
        <v>1303</v>
      </c>
      <c r="I11" s="12"/>
      <c r="J11" s="21" t="s">
        <v>86</v>
      </c>
      <c r="K11" s="13" t="s">
        <v>15</v>
      </c>
      <c r="L11" s="54">
        <v>36276</v>
      </c>
    </row>
    <row r="12" spans="1:12">
      <c r="A12" s="76" t="s">
        <v>76</v>
      </c>
      <c r="B12" s="21" t="s">
        <v>85</v>
      </c>
      <c r="C12" s="13" t="s">
        <v>58</v>
      </c>
      <c r="D12" s="54">
        <v>279</v>
      </c>
      <c r="E12" s="12"/>
      <c r="F12" s="21" t="s">
        <v>85</v>
      </c>
      <c r="G12" s="13" t="s">
        <v>59</v>
      </c>
      <c r="H12" s="54">
        <v>635</v>
      </c>
      <c r="I12" s="12"/>
      <c r="J12" s="21" t="s">
        <v>85</v>
      </c>
      <c r="K12" s="13" t="s">
        <v>53</v>
      </c>
      <c r="L12" s="54">
        <v>16751</v>
      </c>
    </row>
    <row r="13" spans="1:12" ht="17" thickBot="1">
      <c r="A13" s="78"/>
      <c r="B13" s="55" t="s">
        <v>86</v>
      </c>
      <c r="C13" s="56" t="s">
        <v>4</v>
      </c>
      <c r="D13" s="57">
        <v>270</v>
      </c>
      <c r="E13" s="23"/>
      <c r="F13" s="55" t="s">
        <v>86</v>
      </c>
      <c r="G13" s="56" t="s">
        <v>66</v>
      </c>
      <c r="H13" s="57">
        <v>615</v>
      </c>
      <c r="I13" s="23"/>
      <c r="J13" s="55" t="s">
        <v>86</v>
      </c>
      <c r="K13" s="56" t="s">
        <v>60</v>
      </c>
      <c r="L13" s="57">
        <v>14777</v>
      </c>
    </row>
    <row r="16" spans="1:12" ht="17" thickBot="1"/>
    <row r="17" spans="1:12" ht="17" thickBot="1">
      <c r="A17" s="79" t="s">
        <v>125</v>
      </c>
      <c r="B17" s="80"/>
      <c r="C17" s="80"/>
      <c r="D17" s="80"/>
      <c r="E17" s="80"/>
      <c r="F17" s="81"/>
      <c r="G17" s="81"/>
      <c r="H17" s="81"/>
      <c r="I17" s="80"/>
      <c r="J17" s="81"/>
      <c r="K17" s="81"/>
      <c r="L17" s="82"/>
    </row>
    <row r="18" spans="1:12">
      <c r="A18" s="52" t="s">
        <v>83</v>
      </c>
      <c r="B18" s="53"/>
      <c r="C18" s="83" t="s">
        <v>84</v>
      </c>
      <c r="D18" s="84"/>
      <c r="E18" s="12"/>
      <c r="F18" s="58"/>
      <c r="G18" s="85" t="s">
        <v>70</v>
      </c>
      <c r="H18" s="86"/>
      <c r="I18" s="12"/>
      <c r="J18" s="58"/>
      <c r="K18" s="85" t="s">
        <v>71</v>
      </c>
      <c r="L18" s="86"/>
    </row>
    <row r="19" spans="1:12" ht="17" thickBot="1">
      <c r="A19" s="60" t="s">
        <v>72</v>
      </c>
      <c r="B19" s="55"/>
      <c r="C19" s="56" t="s">
        <v>78</v>
      </c>
      <c r="D19" s="57" t="s">
        <v>79</v>
      </c>
      <c r="E19" s="12"/>
      <c r="F19" s="55"/>
      <c r="G19" s="56" t="s">
        <v>78</v>
      </c>
      <c r="H19" s="57" t="s">
        <v>79</v>
      </c>
      <c r="I19" s="12"/>
      <c r="J19" s="55"/>
      <c r="K19" s="56" t="s">
        <v>78</v>
      </c>
      <c r="L19" s="57" t="s">
        <v>79</v>
      </c>
    </row>
    <row r="20" spans="1:12">
      <c r="A20" s="87" t="s">
        <v>67</v>
      </c>
      <c r="B20" s="24" t="s">
        <v>85</v>
      </c>
      <c r="C20" s="22" t="s">
        <v>57</v>
      </c>
      <c r="D20" s="59">
        <v>24</v>
      </c>
      <c r="E20" s="12"/>
      <c r="F20" s="24" t="s">
        <v>85</v>
      </c>
      <c r="G20" s="22" t="s">
        <v>12</v>
      </c>
      <c r="H20" s="59">
        <v>33</v>
      </c>
      <c r="I20" s="12"/>
      <c r="J20" s="24" t="s">
        <v>85</v>
      </c>
      <c r="K20" s="22" t="s">
        <v>53</v>
      </c>
      <c r="L20" s="59">
        <v>989</v>
      </c>
    </row>
    <row r="21" spans="1:12">
      <c r="A21" s="77"/>
      <c r="B21" s="21" t="s">
        <v>86</v>
      </c>
      <c r="C21" s="13" t="s">
        <v>64</v>
      </c>
      <c r="D21" s="54">
        <v>18</v>
      </c>
      <c r="E21" s="12"/>
      <c r="F21" s="21" t="s">
        <v>86</v>
      </c>
      <c r="G21" s="13" t="s">
        <v>13</v>
      </c>
      <c r="H21" s="54">
        <v>19</v>
      </c>
      <c r="I21" s="12"/>
      <c r="J21" s="21" t="s">
        <v>86</v>
      </c>
      <c r="K21" s="13" t="s">
        <v>17</v>
      </c>
      <c r="L21" s="54">
        <v>839</v>
      </c>
    </row>
    <row r="22" spans="1:12">
      <c r="A22" s="76" t="s">
        <v>73</v>
      </c>
      <c r="B22" s="21" t="s">
        <v>85</v>
      </c>
      <c r="C22" s="13" t="s">
        <v>13</v>
      </c>
      <c r="D22" s="54">
        <v>316</v>
      </c>
      <c r="E22" s="12"/>
      <c r="F22" s="21" t="s">
        <v>85</v>
      </c>
      <c r="G22" s="13" t="s">
        <v>59</v>
      </c>
      <c r="H22" s="54">
        <v>3205</v>
      </c>
      <c r="I22" s="12"/>
      <c r="J22" s="21" t="s">
        <v>85</v>
      </c>
      <c r="K22" s="13" t="s">
        <v>12</v>
      </c>
      <c r="L22" s="54">
        <v>15449</v>
      </c>
    </row>
    <row r="23" spans="1:12">
      <c r="A23" s="77"/>
      <c r="B23" s="21" t="s">
        <v>86</v>
      </c>
      <c r="C23" s="13" t="s">
        <v>11</v>
      </c>
      <c r="D23" s="54">
        <v>699</v>
      </c>
      <c r="E23" s="12"/>
      <c r="F23" s="21" t="s">
        <v>86</v>
      </c>
      <c r="G23" s="13" t="s">
        <v>66</v>
      </c>
      <c r="H23" s="54">
        <v>4350</v>
      </c>
      <c r="I23" s="12"/>
      <c r="J23" s="21" t="s">
        <v>86</v>
      </c>
      <c r="K23" s="13" t="s">
        <v>17</v>
      </c>
      <c r="L23" s="54">
        <v>28816</v>
      </c>
    </row>
    <row r="24" spans="1:12">
      <c r="A24" s="76" t="s">
        <v>74</v>
      </c>
      <c r="B24" s="21" t="s">
        <v>85</v>
      </c>
      <c r="C24" s="13" t="s">
        <v>11</v>
      </c>
      <c r="D24" s="54">
        <v>752</v>
      </c>
      <c r="E24" s="12"/>
      <c r="F24" s="21" t="s">
        <v>85</v>
      </c>
      <c r="G24" s="13" t="s">
        <v>59</v>
      </c>
      <c r="H24" s="54">
        <v>2868</v>
      </c>
      <c r="I24" s="12"/>
      <c r="J24" s="21" t="s">
        <v>85</v>
      </c>
      <c r="K24" s="13" t="s">
        <v>53</v>
      </c>
      <c r="L24" s="54">
        <v>10817</v>
      </c>
    </row>
    <row r="25" spans="1:12">
      <c r="A25" s="77"/>
      <c r="B25" s="21" t="s">
        <v>86</v>
      </c>
      <c r="C25" s="13" t="s">
        <v>13</v>
      </c>
      <c r="D25" s="54">
        <v>319</v>
      </c>
      <c r="E25" s="12"/>
      <c r="F25" s="21" t="s">
        <v>86</v>
      </c>
      <c r="G25" s="13" t="s">
        <v>66</v>
      </c>
      <c r="H25" s="54">
        <v>3490</v>
      </c>
      <c r="I25" s="12"/>
      <c r="J25" s="21" t="s">
        <v>86</v>
      </c>
      <c r="K25" s="13" t="s">
        <v>60</v>
      </c>
      <c r="L25" s="54">
        <v>9683</v>
      </c>
    </row>
    <row r="26" spans="1:12">
      <c r="A26" s="76" t="s">
        <v>75</v>
      </c>
      <c r="B26" s="21" t="s">
        <v>85</v>
      </c>
      <c r="C26" s="13" t="s">
        <v>11</v>
      </c>
      <c r="D26" s="54">
        <v>285</v>
      </c>
      <c r="E26" s="12"/>
      <c r="F26" s="21" t="s">
        <v>85</v>
      </c>
      <c r="G26" s="13" t="s">
        <v>59</v>
      </c>
      <c r="H26" s="54">
        <v>1303</v>
      </c>
      <c r="I26" s="12"/>
      <c r="J26" s="21" t="s">
        <v>85</v>
      </c>
      <c r="K26" s="13" t="s">
        <v>17</v>
      </c>
      <c r="L26" s="54">
        <v>28796</v>
      </c>
    </row>
    <row r="27" spans="1:12">
      <c r="A27" s="77"/>
      <c r="B27" s="21" t="s">
        <v>86</v>
      </c>
      <c r="C27" s="13" t="s">
        <v>57</v>
      </c>
      <c r="D27" s="54">
        <v>432</v>
      </c>
      <c r="E27" s="12"/>
      <c r="F27" s="21" t="s">
        <v>86</v>
      </c>
      <c r="G27" s="13" t="s">
        <v>66</v>
      </c>
      <c r="H27" s="54">
        <v>1391</v>
      </c>
      <c r="I27" s="12"/>
      <c r="J27" s="21" t="s">
        <v>86</v>
      </c>
      <c r="K27" s="13" t="s">
        <v>14</v>
      </c>
      <c r="L27" s="54">
        <v>30297</v>
      </c>
    </row>
    <row r="28" spans="1:12">
      <c r="A28" s="76" t="s">
        <v>76</v>
      </c>
      <c r="B28" s="21" t="s">
        <v>85</v>
      </c>
      <c r="C28" s="13" t="s">
        <v>58</v>
      </c>
      <c r="D28" s="54">
        <v>279</v>
      </c>
      <c r="E28" s="12"/>
      <c r="F28" s="21" t="s">
        <v>85</v>
      </c>
      <c r="G28" s="13" t="s">
        <v>59</v>
      </c>
      <c r="H28" s="54">
        <v>635</v>
      </c>
      <c r="I28" s="12"/>
      <c r="J28" s="21" t="s">
        <v>85</v>
      </c>
      <c r="K28" s="13" t="s">
        <v>53</v>
      </c>
      <c r="L28" s="54">
        <v>16751</v>
      </c>
    </row>
    <row r="29" spans="1:12" ht="17" thickBot="1">
      <c r="A29" s="78"/>
      <c r="B29" s="55" t="s">
        <v>86</v>
      </c>
      <c r="C29" s="56" t="s">
        <v>13</v>
      </c>
      <c r="D29" s="57">
        <v>101</v>
      </c>
      <c r="E29" s="23"/>
      <c r="F29" s="55" t="s">
        <v>86</v>
      </c>
      <c r="G29" s="56" t="s">
        <v>66</v>
      </c>
      <c r="H29" s="57">
        <v>615</v>
      </c>
      <c r="I29" s="23"/>
      <c r="J29" s="55" t="s">
        <v>86</v>
      </c>
      <c r="K29" s="56" t="s">
        <v>60</v>
      </c>
      <c r="L29" s="57">
        <v>14777</v>
      </c>
    </row>
    <row r="32" spans="1:12" ht="17" thickBot="1"/>
    <row r="33" spans="1:12" ht="17" thickBot="1">
      <c r="A33" s="79" t="s">
        <v>125</v>
      </c>
      <c r="B33" s="80"/>
      <c r="C33" s="80"/>
      <c r="D33" s="80"/>
      <c r="E33" s="80"/>
      <c r="F33" s="81"/>
      <c r="G33" s="81"/>
      <c r="H33" s="81"/>
      <c r="I33" s="80"/>
      <c r="J33" s="81"/>
      <c r="K33" s="81"/>
      <c r="L33" s="82"/>
    </row>
    <row r="34" spans="1:12">
      <c r="A34" s="52" t="s">
        <v>83</v>
      </c>
      <c r="B34" s="53"/>
      <c r="C34" s="83" t="s">
        <v>84</v>
      </c>
      <c r="D34" s="84"/>
      <c r="E34" s="12"/>
      <c r="F34" s="58"/>
      <c r="G34" s="85" t="s">
        <v>70</v>
      </c>
      <c r="H34" s="86"/>
      <c r="I34" s="12"/>
      <c r="J34" s="58"/>
      <c r="K34" s="85" t="s">
        <v>71</v>
      </c>
      <c r="L34" s="86"/>
    </row>
    <row r="35" spans="1:12" ht="17" thickBot="1">
      <c r="A35" s="60" t="s">
        <v>72</v>
      </c>
      <c r="B35" s="55"/>
      <c r="C35" s="56" t="s">
        <v>78</v>
      </c>
      <c r="D35" s="57" t="s">
        <v>123</v>
      </c>
      <c r="E35" s="12"/>
      <c r="F35" s="55"/>
      <c r="G35" s="56" t="s">
        <v>78</v>
      </c>
      <c r="H35" s="57" t="s">
        <v>123</v>
      </c>
      <c r="I35" s="12"/>
      <c r="J35" s="55"/>
      <c r="K35" s="56" t="s">
        <v>78</v>
      </c>
      <c r="L35" s="57" t="s">
        <v>123</v>
      </c>
    </row>
    <row r="36" spans="1:12">
      <c r="A36" s="87" t="s">
        <v>67</v>
      </c>
      <c r="B36" s="24" t="s">
        <v>85</v>
      </c>
      <c r="C36" s="22" t="s">
        <v>66</v>
      </c>
      <c r="D36" s="59">
        <v>5</v>
      </c>
      <c r="E36" s="12"/>
      <c r="F36" s="24" t="s">
        <v>85</v>
      </c>
      <c r="G36" s="22" t="s">
        <v>66</v>
      </c>
      <c r="H36" s="59">
        <v>8</v>
      </c>
      <c r="I36" s="12"/>
      <c r="J36" s="24" t="s">
        <v>85</v>
      </c>
      <c r="K36" s="22" t="s">
        <v>12</v>
      </c>
      <c r="L36" s="59">
        <v>34</v>
      </c>
    </row>
    <row r="37" spans="1:12">
      <c r="A37" s="77"/>
      <c r="B37" s="21" t="s">
        <v>86</v>
      </c>
      <c r="C37" s="13" t="s">
        <v>59</v>
      </c>
      <c r="D37" s="54">
        <v>1</v>
      </c>
      <c r="E37" s="12"/>
      <c r="F37" s="21" t="s">
        <v>86</v>
      </c>
      <c r="G37" s="13" t="s">
        <v>59</v>
      </c>
      <c r="H37" s="54">
        <v>5</v>
      </c>
      <c r="I37" s="12"/>
      <c r="J37" s="21" t="s">
        <v>86</v>
      </c>
      <c r="K37" s="13" t="s">
        <v>13</v>
      </c>
      <c r="L37" s="54">
        <v>16</v>
      </c>
    </row>
    <row r="38" spans="1:12">
      <c r="A38" s="76" t="s">
        <v>73</v>
      </c>
      <c r="B38" s="21" t="s">
        <v>85</v>
      </c>
      <c r="C38" s="13" t="s">
        <v>59</v>
      </c>
      <c r="D38" s="54">
        <v>209</v>
      </c>
      <c r="E38" s="12"/>
      <c r="F38" s="21" t="s">
        <v>85</v>
      </c>
      <c r="G38" s="13" t="s">
        <v>59</v>
      </c>
      <c r="H38" s="54">
        <v>1270</v>
      </c>
      <c r="I38" s="12"/>
      <c r="J38" s="21" t="s">
        <v>85</v>
      </c>
      <c r="K38" s="13" t="s">
        <v>12</v>
      </c>
      <c r="L38" s="54">
        <v>2891</v>
      </c>
    </row>
    <row r="39" spans="1:12">
      <c r="A39" s="77"/>
      <c r="B39" s="21" t="s">
        <v>86</v>
      </c>
      <c r="C39" s="13" t="s">
        <v>58</v>
      </c>
      <c r="D39" s="54">
        <v>302</v>
      </c>
      <c r="E39" s="12"/>
      <c r="F39" s="21" t="s">
        <v>86</v>
      </c>
      <c r="G39" s="13" t="s">
        <v>66</v>
      </c>
      <c r="H39" s="54">
        <v>1251</v>
      </c>
      <c r="I39" s="12"/>
      <c r="J39" s="21" t="s">
        <v>86</v>
      </c>
      <c r="K39" s="13" t="s">
        <v>13</v>
      </c>
      <c r="L39" s="54">
        <v>1851</v>
      </c>
    </row>
    <row r="40" spans="1:12">
      <c r="A40" s="76" t="s">
        <v>74</v>
      </c>
      <c r="B40" s="21" t="s">
        <v>85</v>
      </c>
      <c r="C40" s="13" t="s">
        <v>59</v>
      </c>
      <c r="D40" s="54">
        <v>200</v>
      </c>
      <c r="E40" s="12"/>
      <c r="F40" s="21" t="s">
        <v>85</v>
      </c>
      <c r="G40" s="13" t="s">
        <v>59</v>
      </c>
      <c r="H40" s="54">
        <v>1060</v>
      </c>
      <c r="I40" s="12"/>
      <c r="J40" s="21" t="s">
        <v>85</v>
      </c>
      <c r="K40" s="13" t="s">
        <v>12</v>
      </c>
      <c r="L40" s="54">
        <v>578</v>
      </c>
    </row>
    <row r="41" spans="1:12">
      <c r="A41" s="77"/>
      <c r="B41" s="21" t="s">
        <v>86</v>
      </c>
      <c r="C41" s="13" t="s">
        <v>58</v>
      </c>
      <c r="D41" s="54">
        <v>357</v>
      </c>
      <c r="E41" s="12"/>
      <c r="F41" s="21" t="s">
        <v>86</v>
      </c>
      <c r="G41" s="13" t="s">
        <v>66</v>
      </c>
      <c r="H41" s="54">
        <v>1135</v>
      </c>
      <c r="I41" s="12"/>
      <c r="J41" s="21" t="s">
        <v>86</v>
      </c>
      <c r="K41" s="13" t="s">
        <v>13</v>
      </c>
      <c r="L41" s="54">
        <v>302</v>
      </c>
    </row>
    <row r="42" spans="1:12">
      <c r="A42" s="76" t="s">
        <v>75</v>
      </c>
      <c r="B42" s="21" t="s">
        <v>85</v>
      </c>
      <c r="C42" s="13" t="s">
        <v>58</v>
      </c>
      <c r="D42" s="54">
        <v>152</v>
      </c>
      <c r="E42" s="12"/>
      <c r="F42" s="21" t="s">
        <v>85</v>
      </c>
      <c r="G42" s="13" t="s">
        <v>59</v>
      </c>
      <c r="H42" s="54">
        <v>552</v>
      </c>
      <c r="I42" s="12"/>
      <c r="J42" s="21" t="s">
        <v>85</v>
      </c>
      <c r="K42" s="13" t="s">
        <v>13</v>
      </c>
      <c r="L42" s="54">
        <v>469</v>
      </c>
    </row>
    <row r="43" spans="1:12">
      <c r="A43" s="77"/>
      <c r="B43" s="21" t="s">
        <v>86</v>
      </c>
      <c r="C43" s="13" t="s">
        <v>59</v>
      </c>
      <c r="D43" s="54">
        <v>57</v>
      </c>
      <c r="E43" s="12"/>
      <c r="F43" s="21" t="s">
        <v>86</v>
      </c>
      <c r="G43" s="13" t="s">
        <v>66</v>
      </c>
      <c r="H43" s="54">
        <v>456</v>
      </c>
      <c r="I43" s="12"/>
      <c r="J43" s="21" t="s">
        <v>86</v>
      </c>
      <c r="K43" s="13" t="s">
        <v>12</v>
      </c>
      <c r="L43" s="54">
        <v>682</v>
      </c>
    </row>
    <row r="44" spans="1:12">
      <c r="A44" s="76" t="s">
        <v>76</v>
      </c>
      <c r="B44" s="21" t="s">
        <v>85</v>
      </c>
      <c r="C44" s="13" t="s">
        <v>59</v>
      </c>
      <c r="D44" s="54">
        <v>53</v>
      </c>
      <c r="E44" s="12"/>
      <c r="F44" s="21" t="s">
        <v>85</v>
      </c>
      <c r="G44" s="13" t="s">
        <v>59</v>
      </c>
      <c r="H44" s="54">
        <v>192</v>
      </c>
      <c r="I44" s="12"/>
      <c r="J44" s="21" t="s">
        <v>85</v>
      </c>
      <c r="K44" s="13" t="s">
        <v>13</v>
      </c>
      <c r="L44" s="54">
        <v>275</v>
      </c>
    </row>
    <row r="45" spans="1:12" ht="17" thickBot="1">
      <c r="A45" s="78"/>
      <c r="B45" s="55" t="s">
        <v>86</v>
      </c>
      <c r="C45" s="56" t="s">
        <v>58</v>
      </c>
      <c r="D45" s="57">
        <v>98</v>
      </c>
      <c r="E45" s="23"/>
      <c r="F45" s="55" t="s">
        <v>86</v>
      </c>
      <c r="G45" s="56" t="s">
        <v>66</v>
      </c>
      <c r="H45" s="57">
        <v>154</v>
      </c>
      <c r="I45" s="23"/>
      <c r="J45" s="55" t="s">
        <v>86</v>
      </c>
      <c r="K45" s="56" t="s">
        <v>12</v>
      </c>
      <c r="L45" s="57">
        <v>342</v>
      </c>
    </row>
  </sheetData>
  <mergeCells count="27">
    <mergeCell ref="A1:L1"/>
    <mergeCell ref="C2:D2"/>
    <mergeCell ref="G2:H2"/>
    <mergeCell ref="K2:L2"/>
    <mergeCell ref="A4:A5"/>
    <mergeCell ref="A17:L17"/>
    <mergeCell ref="C18:D18"/>
    <mergeCell ref="G18:H18"/>
    <mergeCell ref="K18:L18"/>
    <mergeCell ref="A8:A9"/>
    <mergeCell ref="A10:A11"/>
    <mergeCell ref="A12:A13"/>
    <mergeCell ref="A6:A7"/>
    <mergeCell ref="A20:A21"/>
    <mergeCell ref="A22:A23"/>
    <mergeCell ref="A24:A25"/>
    <mergeCell ref="A26:A27"/>
    <mergeCell ref="A28:A29"/>
    <mergeCell ref="A38:A39"/>
    <mergeCell ref="A40:A41"/>
    <mergeCell ref="A42:A43"/>
    <mergeCell ref="A44:A45"/>
    <mergeCell ref="A33:L33"/>
    <mergeCell ref="C34:D34"/>
    <mergeCell ref="G34:H34"/>
    <mergeCell ref="K34:L34"/>
    <mergeCell ref="A36:A37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6D5C-77A1-8745-B4F3-17A1028C98A0}">
  <dimension ref="B2:U153"/>
  <sheetViews>
    <sheetView zoomScale="110" zoomScaleNormal="110" workbookViewId="0">
      <selection activeCell="G57" sqref="G57"/>
    </sheetView>
  </sheetViews>
  <sheetFormatPr baseColWidth="10" defaultRowHeight="16"/>
  <cols>
    <col min="1" max="1" width="10.83203125" style="1"/>
    <col min="2" max="2" width="12.83203125" style="1" customWidth="1"/>
    <col min="3" max="3" width="12" style="1" customWidth="1"/>
    <col min="4" max="4" width="11.5" style="1" customWidth="1"/>
    <col min="5" max="10" width="10.83203125" style="1"/>
    <col min="11" max="11" width="10.83203125" style="62"/>
    <col min="12" max="12" width="5.5" style="66" customWidth="1"/>
    <col min="13" max="15" width="10.83203125" style="1"/>
    <col min="16" max="16" width="10.83203125" style="62"/>
    <col min="17" max="17" width="5.33203125" style="66" customWidth="1"/>
    <col min="18" max="20" width="10.83203125" style="1"/>
    <col min="21" max="21" width="10.83203125" style="62"/>
    <col min="22" max="16384" width="10.83203125" style="1"/>
  </cols>
  <sheetData>
    <row r="2" spans="2:21">
      <c r="B2" s="1" t="s">
        <v>90</v>
      </c>
      <c r="G2" s="88" t="s">
        <v>124</v>
      </c>
      <c r="H2" s="89" t="s">
        <v>107</v>
      </c>
      <c r="I2" s="89"/>
      <c r="J2" s="89"/>
      <c r="K2" s="89"/>
      <c r="L2" s="4"/>
      <c r="M2" s="90" t="s">
        <v>108</v>
      </c>
      <c r="N2" s="90"/>
      <c r="O2" s="90"/>
      <c r="P2" s="90"/>
      <c r="Q2" s="4"/>
      <c r="R2" s="90" t="s">
        <v>109</v>
      </c>
      <c r="S2" s="90"/>
      <c r="T2" s="90"/>
      <c r="U2" s="90"/>
    </row>
    <row r="3" spans="2:21">
      <c r="B3" s="1" t="s">
        <v>91</v>
      </c>
      <c r="C3" s="1">
        <v>5</v>
      </c>
      <c r="G3" s="88"/>
      <c r="H3" s="13" t="s">
        <v>87</v>
      </c>
      <c r="I3" s="13" t="s">
        <v>88</v>
      </c>
      <c r="J3" s="13" t="s">
        <v>89</v>
      </c>
      <c r="K3" s="63" t="s">
        <v>122</v>
      </c>
      <c r="L3" s="65"/>
      <c r="M3" s="13" t="s">
        <v>87</v>
      </c>
      <c r="N3" s="13" t="s">
        <v>88</v>
      </c>
      <c r="O3" s="13" t="s">
        <v>89</v>
      </c>
      <c r="P3" s="63" t="s">
        <v>122</v>
      </c>
      <c r="Q3" s="4"/>
      <c r="R3" s="13" t="s">
        <v>87</v>
      </c>
      <c r="S3" s="13" t="s">
        <v>88</v>
      </c>
      <c r="T3" s="13" t="s">
        <v>89</v>
      </c>
      <c r="U3" s="63" t="s">
        <v>122</v>
      </c>
    </row>
    <row r="4" spans="2:21">
      <c r="B4" s="1" t="s">
        <v>87</v>
      </c>
      <c r="C4" s="1" t="s">
        <v>88</v>
      </c>
      <c r="D4" s="1" t="s">
        <v>89</v>
      </c>
      <c r="G4" s="61">
        <v>0.15050943625270433</v>
      </c>
      <c r="H4" s="3"/>
      <c r="I4" s="3"/>
      <c r="J4" s="3"/>
      <c r="K4" s="19"/>
      <c r="L4" s="65"/>
      <c r="M4" s="3"/>
      <c r="N4" s="3"/>
      <c r="O4" s="3"/>
      <c r="P4" s="19"/>
      <c r="Q4" s="4"/>
      <c r="R4" s="3"/>
      <c r="S4" s="3"/>
      <c r="T4" s="3"/>
      <c r="U4" s="19"/>
    </row>
    <row r="5" spans="2:21">
      <c r="B5" s="1">
        <v>2</v>
      </c>
      <c r="C5" s="1">
        <v>6</v>
      </c>
      <c r="D5" s="1">
        <v>5</v>
      </c>
      <c r="G5" s="61">
        <v>0.14732992877703704</v>
      </c>
      <c r="H5" s="13">
        <v>1</v>
      </c>
      <c r="I5" s="13">
        <v>6</v>
      </c>
      <c r="J5" s="13">
        <v>4</v>
      </c>
      <c r="K5" s="63">
        <f>J5/G5</f>
        <v>27.149948643859272</v>
      </c>
      <c r="L5" s="65"/>
      <c r="M5" s="13">
        <v>1</v>
      </c>
      <c r="N5" s="13">
        <v>6</v>
      </c>
      <c r="O5" s="13">
        <v>2</v>
      </c>
      <c r="P5" s="63">
        <f>O5/G5</f>
        <v>13.574974321929636</v>
      </c>
      <c r="Q5" s="4"/>
      <c r="R5" s="13">
        <v>1</v>
      </c>
      <c r="S5" s="13">
        <v>6</v>
      </c>
      <c r="T5" s="13">
        <v>1</v>
      </c>
      <c r="U5" s="19">
        <f>T5/G5</f>
        <v>6.787487160964818</v>
      </c>
    </row>
    <row r="6" spans="2:21">
      <c r="G6" s="61">
        <v>9.5905718956150396E-2</v>
      </c>
      <c r="H6" s="13">
        <v>1</v>
      </c>
      <c r="I6" s="13">
        <v>7</v>
      </c>
      <c r="J6" s="13">
        <v>14</v>
      </c>
      <c r="K6" s="63">
        <f t="shared" ref="K6:K11" si="0">J6/G6</f>
        <v>145.97669620099526</v>
      </c>
      <c r="L6" s="65"/>
      <c r="M6" s="13">
        <v>1</v>
      </c>
      <c r="N6" s="13">
        <v>7</v>
      </c>
      <c r="O6" s="13">
        <v>5</v>
      </c>
      <c r="P6" s="63">
        <f t="shared" ref="P6:P11" si="1">O6/G6</f>
        <v>52.13453435749831</v>
      </c>
      <c r="Q6" s="4"/>
      <c r="R6" s="3"/>
      <c r="S6" s="3"/>
      <c r="T6" s="3"/>
      <c r="U6" s="19"/>
    </row>
    <row r="7" spans="2:21">
      <c r="B7" s="1" t="s">
        <v>90</v>
      </c>
      <c r="G7" s="61">
        <v>3.8365280842635997E-2</v>
      </c>
      <c r="H7" s="13">
        <v>1</v>
      </c>
      <c r="I7" s="13">
        <v>8</v>
      </c>
      <c r="J7" s="13">
        <v>16</v>
      </c>
      <c r="K7" s="64">
        <f t="shared" si="0"/>
        <v>417.0437345585367</v>
      </c>
      <c r="L7" s="65"/>
      <c r="M7" s="13">
        <v>1</v>
      </c>
      <c r="N7" s="13">
        <v>8</v>
      </c>
      <c r="O7" s="13">
        <v>5</v>
      </c>
      <c r="P7" s="64">
        <f t="shared" si="1"/>
        <v>130.3261670495427</v>
      </c>
      <c r="Q7" s="4"/>
      <c r="R7" s="13">
        <v>1</v>
      </c>
      <c r="S7" s="13">
        <v>8</v>
      </c>
      <c r="T7" s="13">
        <v>1</v>
      </c>
      <c r="U7" s="64">
        <f t="shared" ref="U7:U11" si="2">T7/G7</f>
        <v>26.065233409908544</v>
      </c>
    </row>
    <row r="8" spans="2:21">
      <c r="B8" s="1" t="s">
        <v>92</v>
      </c>
      <c r="C8" s="1">
        <v>1</v>
      </c>
      <c r="G8" s="61">
        <v>0.15003794804706688</v>
      </c>
      <c r="H8" s="13">
        <v>2</v>
      </c>
      <c r="I8" s="13">
        <v>5</v>
      </c>
      <c r="J8" s="13">
        <v>3</v>
      </c>
      <c r="K8" s="63">
        <f t="shared" si="0"/>
        <v>19.994941540115573</v>
      </c>
      <c r="L8" s="65"/>
      <c r="M8" s="3"/>
      <c r="N8" s="3"/>
      <c r="O8" s="3"/>
      <c r="P8" s="63"/>
      <c r="Q8" s="4"/>
      <c r="R8" s="3"/>
      <c r="S8" s="3"/>
      <c r="T8" s="3"/>
      <c r="U8" s="19"/>
    </row>
    <row r="9" spans="2:21">
      <c r="B9" s="1" t="s">
        <v>87</v>
      </c>
      <c r="C9" s="1" t="s">
        <v>88</v>
      </c>
      <c r="D9" s="1" t="s">
        <v>89</v>
      </c>
      <c r="G9" s="61">
        <v>0.14996697189102257</v>
      </c>
      <c r="H9" s="13">
        <v>2</v>
      </c>
      <c r="I9" s="13">
        <v>6</v>
      </c>
      <c r="J9" s="13">
        <v>4</v>
      </c>
      <c r="K9" s="63">
        <f t="shared" si="0"/>
        <v>26.672539623635963</v>
      </c>
      <c r="L9" s="65"/>
      <c r="M9" s="13">
        <v>2</v>
      </c>
      <c r="N9" s="13">
        <v>6</v>
      </c>
      <c r="O9" s="13">
        <v>1</v>
      </c>
      <c r="P9" s="63">
        <f t="shared" si="1"/>
        <v>6.6681349059089907</v>
      </c>
      <c r="Q9" s="4"/>
      <c r="R9" s="13">
        <v>2</v>
      </c>
      <c r="S9" s="13">
        <v>6</v>
      </c>
      <c r="T9" s="13">
        <v>5</v>
      </c>
      <c r="U9" s="25">
        <f t="shared" si="2"/>
        <v>33.340674529544955</v>
      </c>
    </row>
    <row r="10" spans="2:21">
      <c r="B10" s="1">
        <v>2</v>
      </c>
      <c r="C10" s="1">
        <v>7</v>
      </c>
      <c r="D10" s="1">
        <v>1</v>
      </c>
      <c r="G10" s="61">
        <v>0.10125635861670698</v>
      </c>
      <c r="H10" s="13">
        <v>2</v>
      </c>
      <c r="I10" s="13">
        <v>7</v>
      </c>
      <c r="J10" s="13">
        <v>6</v>
      </c>
      <c r="K10" s="63">
        <f t="shared" si="0"/>
        <v>59.255537943174851</v>
      </c>
      <c r="L10" s="65"/>
      <c r="M10" s="13">
        <v>2</v>
      </c>
      <c r="N10" s="13">
        <v>7</v>
      </c>
      <c r="O10" s="13">
        <v>6</v>
      </c>
      <c r="P10" s="63">
        <f t="shared" si="1"/>
        <v>59.255537943174851</v>
      </c>
      <c r="Q10" s="4"/>
      <c r="R10" s="13">
        <v>2</v>
      </c>
      <c r="S10" s="13">
        <v>7</v>
      </c>
      <c r="T10" s="13">
        <v>1</v>
      </c>
      <c r="U10" s="19">
        <f t="shared" si="2"/>
        <v>9.8759229905291406</v>
      </c>
    </row>
    <row r="11" spans="2:21">
      <c r="B11" s="1">
        <v>2</v>
      </c>
      <c r="C11" s="1">
        <v>8</v>
      </c>
      <c r="D11" s="1">
        <v>1</v>
      </c>
      <c r="G11" s="61">
        <v>5.585662171241268E-2</v>
      </c>
      <c r="H11" s="13">
        <v>2</v>
      </c>
      <c r="I11" s="13">
        <v>8</v>
      </c>
      <c r="J11" s="13">
        <v>34</v>
      </c>
      <c r="K11" s="25">
        <f t="shared" si="0"/>
        <v>608.7013313310423</v>
      </c>
      <c r="L11" s="4"/>
      <c r="M11" s="13">
        <v>2</v>
      </c>
      <c r="N11" s="13">
        <v>8</v>
      </c>
      <c r="O11" s="13">
        <v>8</v>
      </c>
      <c r="P11" s="25">
        <f t="shared" si="1"/>
        <v>143.22384266612758</v>
      </c>
      <c r="Q11" s="4"/>
      <c r="R11" s="13">
        <v>2</v>
      </c>
      <c r="S11" s="13">
        <v>8</v>
      </c>
      <c r="T11" s="13">
        <v>1</v>
      </c>
      <c r="U11" s="19">
        <f t="shared" si="2"/>
        <v>17.902980333265948</v>
      </c>
    </row>
    <row r="12" spans="2:21">
      <c r="B12" s="1">
        <v>1</v>
      </c>
      <c r="C12" s="1">
        <v>6</v>
      </c>
      <c r="D12" s="1">
        <v>1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</row>
    <row r="13" spans="2:21" ht="16" customHeight="1">
      <c r="B13" s="1">
        <v>1</v>
      </c>
      <c r="C13" s="1">
        <v>8</v>
      </c>
      <c r="D13" s="1">
        <v>1</v>
      </c>
      <c r="G13" s="88" t="s">
        <v>124</v>
      </c>
      <c r="H13" s="89" t="s">
        <v>121</v>
      </c>
      <c r="I13" s="89"/>
      <c r="J13" s="89"/>
      <c r="K13" s="89"/>
      <c r="L13" s="4"/>
      <c r="M13" s="89" t="s">
        <v>120</v>
      </c>
      <c r="N13" s="89"/>
      <c r="O13" s="89"/>
      <c r="P13" s="89"/>
      <c r="Q13" s="4"/>
      <c r="R13" s="89" t="s">
        <v>119</v>
      </c>
      <c r="S13" s="89"/>
      <c r="T13" s="89"/>
      <c r="U13" s="89"/>
    </row>
    <row r="14" spans="2:21">
      <c r="G14" s="88"/>
      <c r="H14" s="3" t="s">
        <v>87</v>
      </c>
      <c r="I14" s="3" t="s">
        <v>88</v>
      </c>
      <c r="J14" s="3" t="s">
        <v>89</v>
      </c>
      <c r="K14" s="63" t="s">
        <v>122</v>
      </c>
      <c r="L14" s="4"/>
      <c r="M14" s="3" t="s">
        <v>87</v>
      </c>
      <c r="N14" s="3" t="s">
        <v>88</v>
      </c>
      <c r="O14" s="3" t="s">
        <v>89</v>
      </c>
      <c r="P14" s="63" t="s">
        <v>122</v>
      </c>
      <c r="Q14" s="4"/>
      <c r="R14" s="3" t="s">
        <v>87</v>
      </c>
      <c r="S14" s="3" t="s">
        <v>88</v>
      </c>
      <c r="T14" s="3" t="s">
        <v>89</v>
      </c>
      <c r="U14" s="63" t="s">
        <v>122</v>
      </c>
    </row>
    <row r="15" spans="2:21">
      <c r="B15" s="1" t="s">
        <v>93</v>
      </c>
      <c r="G15" s="61">
        <v>0.13907729989794432</v>
      </c>
      <c r="H15" s="3">
        <v>1</v>
      </c>
      <c r="I15" s="3">
        <v>5</v>
      </c>
      <c r="J15" s="3">
        <v>35</v>
      </c>
      <c r="K15" s="19">
        <f>J15/$G$15</f>
        <v>251.65861018069225</v>
      </c>
      <c r="L15" s="4"/>
      <c r="M15" s="3">
        <v>1</v>
      </c>
      <c r="N15" s="3">
        <v>5</v>
      </c>
      <c r="O15" s="3">
        <v>34</v>
      </c>
      <c r="P15" s="19">
        <f>O15/$G$15</f>
        <v>244.46836417552962</v>
      </c>
      <c r="Q15" s="4"/>
      <c r="R15" s="3">
        <v>1</v>
      </c>
      <c r="S15" s="3">
        <v>5</v>
      </c>
      <c r="T15" s="3">
        <v>49</v>
      </c>
      <c r="U15" s="19">
        <f>T15/$G$15</f>
        <v>352.32205425296917</v>
      </c>
    </row>
    <row r="16" spans="2:21">
      <c r="B16" s="1" t="s">
        <v>91</v>
      </c>
      <c r="C16" s="1">
        <v>8</v>
      </c>
      <c r="G16" s="61">
        <v>0.13263951013267239</v>
      </c>
      <c r="H16" s="3">
        <v>1</v>
      </c>
      <c r="I16" s="3">
        <v>6</v>
      </c>
      <c r="J16" s="3">
        <v>158</v>
      </c>
      <c r="K16" s="19">
        <f>J16/$G$16</f>
        <v>1191.198609237631</v>
      </c>
      <c r="L16" s="4"/>
      <c r="M16" s="3">
        <v>1</v>
      </c>
      <c r="N16" s="3">
        <v>6</v>
      </c>
      <c r="O16" s="3">
        <v>112</v>
      </c>
      <c r="P16" s="19">
        <f>O16/$G$16</f>
        <v>844.39395085199146</v>
      </c>
      <c r="Q16" s="4"/>
      <c r="R16" s="3">
        <v>1</v>
      </c>
      <c r="S16" s="3">
        <v>6</v>
      </c>
      <c r="T16" s="3">
        <v>154</v>
      </c>
      <c r="U16" s="19">
        <f>T16/$G$16</f>
        <v>1161.0416824214883</v>
      </c>
    </row>
    <row r="17" spans="2:21">
      <c r="B17" s="1" t="s">
        <v>87</v>
      </c>
      <c r="C17" s="1" t="s">
        <v>88</v>
      </c>
      <c r="D17" s="1" t="s">
        <v>89</v>
      </c>
      <c r="G17" s="61">
        <v>8.4199562618457499E-2</v>
      </c>
      <c r="H17" s="3">
        <v>1</v>
      </c>
      <c r="I17" s="3">
        <v>7</v>
      </c>
      <c r="J17" s="3">
        <v>530</v>
      </c>
      <c r="K17" s="19">
        <f>J17/$G$17</f>
        <v>6294.569514590542</v>
      </c>
      <c r="L17" s="4"/>
      <c r="M17" s="3">
        <v>1</v>
      </c>
      <c r="N17" s="3">
        <v>7</v>
      </c>
      <c r="O17" s="3">
        <v>364</v>
      </c>
      <c r="P17" s="19">
        <f>O17/$G$17</f>
        <v>4323.062836435769</v>
      </c>
      <c r="Q17" s="4"/>
      <c r="R17" s="3">
        <v>1</v>
      </c>
      <c r="S17" s="3">
        <v>7</v>
      </c>
      <c r="T17" s="3">
        <v>302</v>
      </c>
      <c r="U17" s="64">
        <f>T17/$G$17</f>
        <v>3586.7169686912148</v>
      </c>
    </row>
    <row r="18" spans="2:21">
      <c r="B18" s="1">
        <v>2</v>
      </c>
      <c r="C18" s="1">
        <v>8</v>
      </c>
      <c r="D18" s="1">
        <v>8</v>
      </c>
      <c r="G18" s="61">
        <v>3.7783466977693539E-2</v>
      </c>
      <c r="H18" s="3">
        <v>1</v>
      </c>
      <c r="I18" s="3">
        <v>8</v>
      </c>
      <c r="J18" s="3">
        <v>1851</v>
      </c>
      <c r="K18" s="64">
        <f>J18/$G$18</f>
        <v>48989.681150562137</v>
      </c>
      <c r="L18" s="4"/>
      <c r="M18" s="3">
        <v>1</v>
      </c>
      <c r="N18" s="3">
        <v>8</v>
      </c>
      <c r="O18" s="3">
        <v>1270</v>
      </c>
      <c r="P18" s="25">
        <f>O18/$G$18</f>
        <v>33612.585122211727</v>
      </c>
      <c r="Q18" s="4"/>
      <c r="R18" s="3">
        <v>1</v>
      </c>
      <c r="S18" s="3">
        <v>8</v>
      </c>
      <c r="T18" s="3">
        <v>209</v>
      </c>
      <c r="U18" s="25">
        <f>T18/$G$18</f>
        <v>5531.5199138127964</v>
      </c>
    </row>
    <row r="19" spans="2:21">
      <c r="G19" s="61">
        <v>0.13722148212000104</v>
      </c>
      <c r="H19" s="3">
        <v>2</v>
      </c>
      <c r="I19" s="3">
        <v>5</v>
      </c>
      <c r="J19" s="3">
        <v>23</v>
      </c>
      <c r="K19" s="19">
        <f>J19/$G$19</f>
        <v>167.61224004187883</v>
      </c>
      <c r="L19" s="4"/>
      <c r="M19" s="3">
        <v>2</v>
      </c>
      <c r="N19" s="3">
        <v>5</v>
      </c>
      <c r="O19" s="3">
        <v>31</v>
      </c>
      <c r="P19" s="19">
        <f>O19/$G$19</f>
        <v>225.91214962166279</v>
      </c>
      <c r="Q19" s="4"/>
      <c r="R19" s="3">
        <v>2</v>
      </c>
      <c r="S19" s="3">
        <v>5</v>
      </c>
      <c r="T19" s="3">
        <v>17</v>
      </c>
      <c r="U19" s="19">
        <f>T19/$G$19</f>
        <v>123.88730785704088</v>
      </c>
    </row>
    <row r="20" spans="2:21">
      <c r="B20" s="1" t="s">
        <v>93</v>
      </c>
      <c r="G20" s="61">
        <v>0.13522320612282215</v>
      </c>
      <c r="H20" s="3">
        <v>2</v>
      </c>
      <c r="I20" s="3">
        <v>6</v>
      </c>
      <c r="J20" s="3">
        <v>108</v>
      </c>
      <c r="K20" s="19">
        <f>J20/$G$20</f>
        <v>798.67948036895723</v>
      </c>
      <c r="L20" s="4"/>
      <c r="M20" s="3">
        <v>2</v>
      </c>
      <c r="N20" s="3">
        <v>6</v>
      </c>
      <c r="O20" s="3">
        <v>82</v>
      </c>
      <c r="P20" s="19">
        <f>O20/$G$20</f>
        <v>606.40479065050465</v>
      </c>
      <c r="Q20" s="4"/>
      <c r="R20" s="3">
        <v>2</v>
      </c>
      <c r="S20" s="3">
        <v>6</v>
      </c>
      <c r="T20" s="3">
        <v>73</v>
      </c>
      <c r="U20" s="19">
        <f>T20/$G$20</f>
        <v>539.84816728642488</v>
      </c>
    </row>
    <row r="21" spans="2:21">
      <c r="B21" s="1" t="s">
        <v>92</v>
      </c>
      <c r="C21" s="1">
        <v>6</v>
      </c>
      <c r="G21" s="61">
        <v>9.1612604998115535E-2</v>
      </c>
      <c r="H21" s="3">
        <v>2</v>
      </c>
      <c r="I21" s="3">
        <v>7</v>
      </c>
      <c r="J21" s="3">
        <v>420</v>
      </c>
      <c r="K21" s="19">
        <f>J21/$G$21</f>
        <v>4584.5219662582385</v>
      </c>
      <c r="L21" s="4"/>
      <c r="M21" s="3">
        <v>2</v>
      </c>
      <c r="N21" s="3">
        <v>7</v>
      </c>
      <c r="O21" s="3">
        <v>324</v>
      </c>
      <c r="P21" s="19">
        <f>O21/$G$21</f>
        <v>3536.6312311134984</v>
      </c>
      <c r="Q21" s="4"/>
      <c r="R21" s="3">
        <v>2</v>
      </c>
      <c r="S21" s="3">
        <v>7</v>
      </c>
      <c r="T21" s="3">
        <v>161</v>
      </c>
      <c r="U21" s="19">
        <f>T21/$G$21</f>
        <v>1757.4000870656582</v>
      </c>
    </row>
    <row r="22" spans="2:21">
      <c r="B22" s="1" t="s">
        <v>87</v>
      </c>
      <c r="C22" s="1" t="s">
        <v>88</v>
      </c>
      <c r="D22" s="1" t="s">
        <v>89</v>
      </c>
      <c r="G22" s="61">
        <v>5.7483319712964727E-2</v>
      </c>
      <c r="H22" s="3">
        <v>2</v>
      </c>
      <c r="I22" s="3">
        <v>8</v>
      </c>
      <c r="J22" s="3">
        <v>2891</v>
      </c>
      <c r="K22" s="25">
        <f>J22/$G$22</f>
        <v>50292.850420536291</v>
      </c>
      <c r="L22" s="4"/>
      <c r="M22" s="3">
        <v>2</v>
      </c>
      <c r="N22" s="3">
        <v>8</v>
      </c>
      <c r="O22" s="3">
        <v>1251</v>
      </c>
      <c r="P22" s="64">
        <f>O22/$G$22</f>
        <v>21762.834962328223</v>
      </c>
      <c r="Q22" s="4"/>
      <c r="R22" s="3">
        <v>2</v>
      </c>
      <c r="S22" s="3">
        <v>8</v>
      </c>
      <c r="T22" s="3">
        <v>155</v>
      </c>
      <c r="U22" s="19">
        <f>T22/$G$22</f>
        <v>2696.434387818445</v>
      </c>
    </row>
    <row r="23" spans="2:21">
      <c r="B23" s="1">
        <v>2</v>
      </c>
      <c r="C23" s="1">
        <v>7</v>
      </c>
      <c r="D23" s="1">
        <v>6</v>
      </c>
    </row>
    <row r="24" spans="2:21" ht="16" customHeight="1">
      <c r="G24" s="88" t="s">
        <v>124</v>
      </c>
      <c r="H24" s="89" t="s">
        <v>113</v>
      </c>
      <c r="I24" s="89"/>
      <c r="J24" s="89"/>
      <c r="K24" s="89"/>
      <c r="L24" s="4"/>
      <c r="M24" s="89" t="s">
        <v>114</v>
      </c>
      <c r="N24" s="89"/>
      <c r="O24" s="89"/>
      <c r="P24" s="89"/>
      <c r="Q24" s="4"/>
      <c r="R24" s="89" t="s">
        <v>115</v>
      </c>
      <c r="S24" s="89"/>
      <c r="T24" s="89"/>
      <c r="U24" s="89"/>
    </row>
    <row r="25" spans="2:21">
      <c r="B25" s="1" t="s">
        <v>94</v>
      </c>
      <c r="G25" s="88"/>
      <c r="H25" s="3" t="s">
        <v>87</v>
      </c>
      <c r="I25" s="3" t="s">
        <v>88</v>
      </c>
      <c r="J25" s="3" t="s">
        <v>89</v>
      </c>
      <c r="K25" s="63" t="s">
        <v>122</v>
      </c>
      <c r="L25" s="4"/>
      <c r="M25" s="3" t="s">
        <v>87</v>
      </c>
      <c r="N25" s="3" t="s">
        <v>88</v>
      </c>
      <c r="O25" s="3" t="s">
        <v>89</v>
      </c>
      <c r="P25" s="63" t="s">
        <v>122</v>
      </c>
      <c r="Q25" s="4"/>
      <c r="R25" s="3" t="s">
        <v>87</v>
      </c>
      <c r="S25" s="3" t="s">
        <v>88</v>
      </c>
      <c r="T25" s="3" t="s">
        <v>89</v>
      </c>
      <c r="U25" s="63" t="s">
        <v>122</v>
      </c>
    </row>
    <row r="26" spans="2:21">
      <c r="B26" s="1" t="s">
        <v>91</v>
      </c>
      <c r="C26" s="1">
        <v>34</v>
      </c>
      <c r="G26" s="61">
        <v>0.1388508311906328</v>
      </c>
      <c r="H26" s="3">
        <v>1</v>
      </c>
      <c r="I26" s="3">
        <v>5</v>
      </c>
      <c r="J26" s="3">
        <v>8</v>
      </c>
      <c r="K26" s="19">
        <f>J26/$G$26</f>
        <v>57.615787614670751</v>
      </c>
      <c r="L26" s="4"/>
      <c r="M26" s="3">
        <v>1</v>
      </c>
      <c r="N26" s="3">
        <v>5</v>
      </c>
      <c r="O26" s="3">
        <v>49</v>
      </c>
      <c r="P26" s="19">
        <f>O26/$G$26</f>
        <v>352.89669913985836</v>
      </c>
      <c r="Q26" s="4"/>
      <c r="R26" s="3">
        <v>1</v>
      </c>
      <c r="S26" s="3">
        <v>5</v>
      </c>
      <c r="T26" s="3">
        <v>136</v>
      </c>
      <c r="U26" s="19">
        <f>T26/$G$26</f>
        <v>979.46838944940271</v>
      </c>
    </row>
    <row r="27" spans="2:21">
      <c r="B27" s="1" t="s">
        <v>87</v>
      </c>
      <c r="C27" s="1" t="s">
        <v>88</v>
      </c>
      <c r="D27" s="1" t="s">
        <v>89</v>
      </c>
      <c r="G27" s="61">
        <v>0.11706864591965384</v>
      </c>
      <c r="H27" s="3">
        <v>1</v>
      </c>
      <c r="I27" s="3">
        <v>6</v>
      </c>
      <c r="J27" s="3">
        <v>34</v>
      </c>
      <c r="K27" s="19">
        <f>J27/$G$27</f>
        <v>290.42789154095766</v>
      </c>
      <c r="L27" s="4"/>
      <c r="M27" s="3">
        <v>1</v>
      </c>
      <c r="N27" s="3">
        <v>6</v>
      </c>
      <c r="O27" s="3">
        <v>178</v>
      </c>
      <c r="P27" s="19">
        <f>O27/$G$27</f>
        <v>1520.4754321850137</v>
      </c>
      <c r="Q27" s="4"/>
      <c r="R27" s="3">
        <v>1</v>
      </c>
      <c r="S27" s="3">
        <v>6</v>
      </c>
      <c r="T27" s="3">
        <v>312</v>
      </c>
      <c r="U27" s="19">
        <f>T27/$G$27</f>
        <v>2665.1030047287877</v>
      </c>
    </row>
    <row r="28" spans="2:21">
      <c r="B28" s="1">
        <v>2</v>
      </c>
      <c r="C28" s="1">
        <v>8</v>
      </c>
      <c r="D28" s="1">
        <v>34</v>
      </c>
      <c r="G28" s="61">
        <v>7.2502301156955551E-2</v>
      </c>
      <c r="H28" s="3">
        <v>1</v>
      </c>
      <c r="I28" s="3">
        <v>7</v>
      </c>
      <c r="J28" s="3">
        <v>84</v>
      </c>
      <c r="K28" s="19">
        <f>J28/$G$28</f>
        <v>1158.5839160905227</v>
      </c>
      <c r="L28" s="4"/>
      <c r="M28" s="3">
        <v>1</v>
      </c>
      <c r="N28" s="3">
        <v>7</v>
      </c>
      <c r="O28" s="3">
        <v>404</v>
      </c>
      <c r="P28" s="19">
        <f>O28/$G$28</f>
        <v>5572.2369297687046</v>
      </c>
      <c r="Q28" s="4"/>
      <c r="R28" s="3">
        <v>1</v>
      </c>
      <c r="S28" s="3">
        <v>7</v>
      </c>
      <c r="T28" s="3">
        <v>357</v>
      </c>
      <c r="U28" s="64">
        <f>T28/$G$28</f>
        <v>4923.9816433847218</v>
      </c>
    </row>
    <row r="29" spans="2:21">
      <c r="G29" s="61">
        <v>3.6152309397145511E-2</v>
      </c>
      <c r="H29" s="3">
        <v>1</v>
      </c>
      <c r="I29" s="3">
        <v>8</v>
      </c>
      <c r="J29" s="3">
        <v>302</v>
      </c>
      <c r="K29" s="64">
        <f>J29/$G$29</f>
        <v>8353.5465655160915</v>
      </c>
      <c r="L29" s="4"/>
      <c r="M29" s="3">
        <v>1</v>
      </c>
      <c r="N29" s="3">
        <v>8</v>
      </c>
      <c r="O29" s="3">
        <v>1060</v>
      </c>
      <c r="P29" s="25">
        <f>O29/$G$29</f>
        <v>29320.395229957143</v>
      </c>
      <c r="Q29" s="4"/>
      <c r="R29" s="3">
        <v>1</v>
      </c>
      <c r="S29" s="3">
        <v>8</v>
      </c>
      <c r="T29" s="3">
        <v>200</v>
      </c>
      <c r="U29" s="25">
        <f>T29/$G$29</f>
        <v>5532.1500433881401</v>
      </c>
    </row>
    <row r="30" spans="2:21">
      <c r="B30" s="1" t="s">
        <v>94</v>
      </c>
      <c r="G30" s="61">
        <v>0.13815623102532615</v>
      </c>
      <c r="H30" s="3">
        <v>2</v>
      </c>
      <c r="I30" s="3">
        <v>5</v>
      </c>
      <c r="J30" s="3">
        <v>7</v>
      </c>
      <c r="K30" s="19">
        <f>J30/$G$30</f>
        <v>50.66727680720237</v>
      </c>
      <c r="L30" s="4"/>
      <c r="M30" s="3">
        <v>2</v>
      </c>
      <c r="N30" s="3">
        <v>5</v>
      </c>
      <c r="O30" s="3">
        <v>35</v>
      </c>
      <c r="P30" s="19">
        <f>O30/$G$30</f>
        <v>253.33638403601185</v>
      </c>
      <c r="Q30" s="4"/>
      <c r="R30" s="3">
        <v>2</v>
      </c>
      <c r="S30" s="3">
        <v>5</v>
      </c>
      <c r="T30" s="3">
        <v>60</v>
      </c>
      <c r="U30" s="19">
        <f>T30/$G$30</f>
        <v>434.29094406173459</v>
      </c>
    </row>
    <row r="31" spans="2:21">
      <c r="B31" s="1" t="s">
        <v>92</v>
      </c>
      <c r="C31" s="1">
        <v>16</v>
      </c>
      <c r="G31" s="61">
        <v>0.12208939039934021</v>
      </c>
      <c r="H31" s="3">
        <v>2</v>
      </c>
      <c r="I31" s="3">
        <v>6</v>
      </c>
      <c r="J31" s="3">
        <v>21</v>
      </c>
      <c r="K31" s="19">
        <f>J31/$G$31</f>
        <v>172.00511798209035</v>
      </c>
      <c r="L31" s="4"/>
      <c r="M31" s="3">
        <v>2</v>
      </c>
      <c r="N31" s="3">
        <v>6</v>
      </c>
      <c r="O31" s="3">
        <v>112</v>
      </c>
      <c r="P31" s="19">
        <f>O31/$G$31</f>
        <v>917.36062923781515</v>
      </c>
      <c r="Q31" s="4"/>
      <c r="R31" s="3">
        <v>2</v>
      </c>
      <c r="S31" s="3">
        <v>6</v>
      </c>
      <c r="T31" s="3">
        <v>112</v>
      </c>
      <c r="U31" s="19">
        <f>T31/$G$31</f>
        <v>917.36062923781515</v>
      </c>
    </row>
    <row r="32" spans="2:21">
      <c r="B32" s="1" t="s">
        <v>87</v>
      </c>
      <c r="C32" s="1" t="s">
        <v>88</v>
      </c>
      <c r="D32" s="1" t="s">
        <v>89</v>
      </c>
      <c r="G32" s="61">
        <v>8.1085897922041572E-2</v>
      </c>
      <c r="H32" s="3">
        <v>2</v>
      </c>
      <c r="I32" s="3">
        <v>7</v>
      </c>
      <c r="J32" s="3">
        <v>86</v>
      </c>
      <c r="K32" s="19">
        <f>J32/$G$32</f>
        <v>1060.6036586372022</v>
      </c>
      <c r="L32" s="4"/>
      <c r="M32" s="3">
        <v>2</v>
      </c>
      <c r="N32" s="3">
        <v>7</v>
      </c>
      <c r="O32" s="3">
        <v>281</v>
      </c>
      <c r="P32" s="19">
        <f>O32/$G$32</f>
        <v>3465.460791593649</v>
      </c>
      <c r="Q32" s="4"/>
      <c r="R32" s="3">
        <v>2</v>
      </c>
      <c r="S32" s="3">
        <v>7</v>
      </c>
      <c r="T32" s="3">
        <v>169</v>
      </c>
      <c r="U32" s="19">
        <f>T32/$G$32</f>
        <v>2084.2095152289207</v>
      </c>
    </row>
    <row r="33" spans="2:21">
      <c r="B33" s="1">
        <v>1</v>
      </c>
      <c r="C33" s="1">
        <v>8</v>
      </c>
      <c r="D33" s="1">
        <v>16</v>
      </c>
      <c r="G33" s="61">
        <v>5.2465700747332873E-2</v>
      </c>
      <c r="H33" s="3">
        <v>2</v>
      </c>
      <c r="I33" s="3">
        <v>8</v>
      </c>
      <c r="J33" s="3">
        <v>578</v>
      </c>
      <c r="K33" s="25">
        <f>J33/$G$33</f>
        <v>11016.721243914444</v>
      </c>
      <c r="L33" s="4"/>
      <c r="M33" s="3">
        <v>2</v>
      </c>
      <c r="N33" s="3">
        <v>8</v>
      </c>
      <c r="O33" s="3">
        <v>1135</v>
      </c>
      <c r="P33" s="64">
        <f>O33/$G$33</f>
        <v>21633.180989347569</v>
      </c>
      <c r="Q33" s="4"/>
      <c r="R33" s="3">
        <v>2</v>
      </c>
      <c r="S33" s="3">
        <v>8</v>
      </c>
      <c r="T33" s="3">
        <v>163</v>
      </c>
      <c r="U33" s="19">
        <f>T33/$G$33</f>
        <v>3106.7916310692981</v>
      </c>
    </row>
    <row r="34" spans="2:21"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2:21" ht="16" customHeight="1">
      <c r="B35" s="1" t="s">
        <v>95</v>
      </c>
      <c r="G35" s="88" t="s">
        <v>124</v>
      </c>
      <c r="H35" s="89" t="s">
        <v>116</v>
      </c>
      <c r="I35" s="89"/>
      <c r="J35" s="89"/>
      <c r="K35" s="89"/>
      <c r="L35" s="4"/>
      <c r="M35" s="89" t="s">
        <v>117</v>
      </c>
      <c r="N35" s="89"/>
      <c r="O35" s="89"/>
      <c r="P35" s="89"/>
      <c r="Q35" s="4"/>
      <c r="R35" s="89" t="s">
        <v>118</v>
      </c>
      <c r="S35" s="89"/>
      <c r="T35" s="89"/>
      <c r="U35" s="89"/>
    </row>
    <row r="36" spans="2:21">
      <c r="B36" s="1" t="s">
        <v>91</v>
      </c>
      <c r="C36" s="1">
        <v>302</v>
      </c>
      <c r="G36" s="88"/>
      <c r="H36" s="3" t="s">
        <v>87</v>
      </c>
      <c r="I36" s="3" t="s">
        <v>88</v>
      </c>
      <c r="J36" s="3" t="s">
        <v>89</v>
      </c>
      <c r="K36" s="63" t="s">
        <v>122</v>
      </c>
      <c r="L36" s="4"/>
      <c r="M36" s="3" t="s">
        <v>87</v>
      </c>
      <c r="N36" s="3" t="s">
        <v>88</v>
      </c>
      <c r="O36" s="3" t="s">
        <v>89</v>
      </c>
      <c r="P36" s="63" t="s">
        <v>122</v>
      </c>
      <c r="Q36" s="4"/>
      <c r="R36" s="3" t="s">
        <v>87</v>
      </c>
      <c r="S36" s="3" t="s">
        <v>88</v>
      </c>
      <c r="T36" s="3" t="s">
        <v>89</v>
      </c>
      <c r="U36" s="63" t="s">
        <v>122</v>
      </c>
    </row>
    <row r="37" spans="2:21">
      <c r="B37" s="1" t="s">
        <v>87</v>
      </c>
      <c r="C37" s="1" t="s">
        <v>88</v>
      </c>
      <c r="D37" s="1" t="s">
        <v>89</v>
      </c>
      <c r="G37" s="61">
        <v>0.12412935182403981</v>
      </c>
      <c r="H37" s="3">
        <v>1</v>
      </c>
      <c r="I37" s="3">
        <v>5</v>
      </c>
      <c r="J37" s="3">
        <v>27</v>
      </c>
      <c r="K37" s="19">
        <f>J37/$G$37</f>
        <v>217.51503253053303</v>
      </c>
      <c r="L37" s="4"/>
      <c r="M37" s="3">
        <v>1</v>
      </c>
      <c r="N37" s="3">
        <v>5</v>
      </c>
      <c r="O37" s="3">
        <v>52</v>
      </c>
      <c r="P37" s="19">
        <f>O37/$G$37</f>
        <v>418.91784042917476</v>
      </c>
      <c r="Q37" s="4"/>
      <c r="R37" s="3">
        <v>1</v>
      </c>
      <c r="S37" s="3">
        <v>5</v>
      </c>
      <c r="T37" s="3">
        <v>60</v>
      </c>
      <c r="U37" s="19">
        <f>T37/$G$37</f>
        <v>483.36673895674011</v>
      </c>
    </row>
    <row r="38" spans="2:21">
      <c r="B38" s="1">
        <v>1</v>
      </c>
      <c r="C38" s="1">
        <v>7</v>
      </c>
      <c r="D38" s="1">
        <v>302</v>
      </c>
      <c r="G38" s="61">
        <v>0.10840781188898775</v>
      </c>
      <c r="H38" s="3">
        <v>1</v>
      </c>
      <c r="I38" s="3">
        <v>6</v>
      </c>
      <c r="J38" s="3">
        <v>58</v>
      </c>
      <c r="K38" s="19">
        <f>J38/$G$38</f>
        <v>535.01679435605081</v>
      </c>
      <c r="L38" s="4"/>
      <c r="M38" s="3">
        <v>1</v>
      </c>
      <c r="N38" s="3">
        <v>6</v>
      </c>
      <c r="O38" s="3">
        <v>113</v>
      </c>
      <c r="P38" s="19">
        <f>O38/$G$38</f>
        <v>1042.3603062454094</v>
      </c>
      <c r="Q38" s="4"/>
      <c r="R38" s="3">
        <v>1</v>
      </c>
      <c r="S38" s="3">
        <v>6</v>
      </c>
      <c r="T38" s="3">
        <v>139</v>
      </c>
      <c r="U38" s="19">
        <f>T38/$G$38</f>
        <v>1282.1954209567425</v>
      </c>
    </row>
    <row r="39" spans="2:21">
      <c r="G39" s="61">
        <v>5.8971714206371248E-2</v>
      </c>
      <c r="H39" s="3">
        <v>1</v>
      </c>
      <c r="I39" s="3">
        <v>7</v>
      </c>
      <c r="J39" s="3">
        <v>118</v>
      </c>
      <c r="K39" s="19">
        <f>J39/$G$39</f>
        <v>2000.9593003699965</v>
      </c>
      <c r="L39" s="4"/>
      <c r="M39" s="3">
        <v>1</v>
      </c>
      <c r="N39" s="3">
        <v>7</v>
      </c>
      <c r="O39" s="3">
        <v>256</v>
      </c>
      <c r="P39" s="19">
        <f>O39/$G$39</f>
        <v>4341.0642448705012</v>
      </c>
      <c r="Q39" s="4"/>
      <c r="R39" s="3">
        <v>1</v>
      </c>
      <c r="S39" s="3">
        <v>7</v>
      </c>
      <c r="T39" s="3">
        <v>152</v>
      </c>
      <c r="U39" s="25">
        <f>T39/$G$39</f>
        <v>2577.5068953918599</v>
      </c>
    </row>
    <row r="40" spans="2:21">
      <c r="B40" s="1" t="s">
        <v>95</v>
      </c>
      <c r="G40" s="61">
        <v>2.8212684685093144E-2</v>
      </c>
      <c r="H40" s="3">
        <v>1</v>
      </c>
      <c r="I40" s="3">
        <v>8</v>
      </c>
      <c r="J40" s="3">
        <v>469</v>
      </c>
      <c r="K40" s="25">
        <f>J40/$G$40</f>
        <v>16623.728129205923</v>
      </c>
      <c r="L40" s="4"/>
      <c r="M40" s="3">
        <v>1</v>
      </c>
      <c r="N40" s="3">
        <v>8</v>
      </c>
      <c r="O40" s="3">
        <v>552</v>
      </c>
      <c r="P40" s="25">
        <f>O40/$G$40</f>
        <v>19565.667222434262</v>
      </c>
      <c r="Q40" s="4"/>
      <c r="R40" s="3">
        <v>1</v>
      </c>
      <c r="S40" s="3">
        <v>8</v>
      </c>
      <c r="T40" s="3">
        <v>57</v>
      </c>
      <c r="U40" s="64">
        <f>T40/$G$40</f>
        <v>2020.3678110122335</v>
      </c>
    </row>
    <row r="41" spans="2:21">
      <c r="B41" s="1" t="s">
        <v>92</v>
      </c>
      <c r="C41" s="1">
        <v>209</v>
      </c>
      <c r="G41" s="61">
        <v>0.12366014769446576</v>
      </c>
      <c r="H41" s="3">
        <v>2</v>
      </c>
      <c r="I41" s="3">
        <v>5</v>
      </c>
      <c r="J41" s="3">
        <v>16</v>
      </c>
      <c r="K41" s="19">
        <f>J41/$G$41</f>
        <v>129.38687441593649</v>
      </c>
      <c r="L41" s="4"/>
      <c r="M41" s="3">
        <v>2</v>
      </c>
      <c r="N41" s="3">
        <v>5</v>
      </c>
      <c r="O41" s="3">
        <v>42</v>
      </c>
      <c r="P41" s="19">
        <f>O41/$G$41</f>
        <v>339.64054534183327</v>
      </c>
      <c r="Q41" s="4"/>
      <c r="R41" s="3">
        <v>2</v>
      </c>
      <c r="S41" s="3">
        <v>5</v>
      </c>
      <c r="T41" s="3">
        <v>24</v>
      </c>
      <c r="U41" s="19">
        <f>T41/$G$41</f>
        <v>194.08031162390475</v>
      </c>
    </row>
    <row r="42" spans="2:21">
      <c r="B42" s="1" t="s">
        <v>87</v>
      </c>
      <c r="C42" s="1" t="s">
        <v>88</v>
      </c>
      <c r="D42" s="1" t="s">
        <v>89</v>
      </c>
      <c r="G42" s="61">
        <v>0.11061695920567528</v>
      </c>
      <c r="H42" s="3">
        <v>2</v>
      </c>
      <c r="I42" s="3">
        <v>6</v>
      </c>
      <c r="J42" s="3">
        <v>43</v>
      </c>
      <c r="K42" s="19">
        <f>J42/$G$42</f>
        <v>388.72881978294203</v>
      </c>
      <c r="L42" s="4"/>
      <c r="M42" s="3">
        <v>2</v>
      </c>
      <c r="N42" s="3">
        <v>6</v>
      </c>
      <c r="O42" s="3">
        <v>89</v>
      </c>
      <c r="P42" s="19">
        <f>O42/$G$42</f>
        <v>804.5782548995777</v>
      </c>
      <c r="Q42" s="4"/>
      <c r="R42" s="3">
        <v>2</v>
      </c>
      <c r="S42" s="3">
        <v>6</v>
      </c>
      <c r="T42" s="3">
        <v>64</v>
      </c>
      <c r="U42" s="19">
        <f>T42/$G$42</f>
        <v>578.57312711879752</v>
      </c>
    </row>
    <row r="43" spans="2:21">
      <c r="B43" s="1">
        <v>1</v>
      </c>
      <c r="C43" s="1">
        <v>8</v>
      </c>
      <c r="D43" s="1">
        <v>209</v>
      </c>
      <c r="G43" s="61">
        <v>6.5201068306330573E-2</v>
      </c>
      <c r="H43" s="3">
        <v>2</v>
      </c>
      <c r="I43" s="3">
        <v>7</v>
      </c>
      <c r="J43" s="3">
        <v>98</v>
      </c>
      <c r="K43" s="19">
        <f>J43/$G$43</f>
        <v>1503.0428572055296</v>
      </c>
      <c r="L43" s="4"/>
      <c r="M43" s="3">
        <v>2</v>
      </c>
      <c r="N43" s="3">
        <v>7</v>
      </c>
      <c r="O43" s="3">
        <v>161</v>
      </c>
      <c r="P43" s="19">
        <f>O43/$G$43</f>
        <v>2469.2846939805127</v>
      </c>
      <c r="Q43" s="4"/>
      <c r="R43" s="3">
        <v>2</v>
      </c>
      <c r="S43" s="3">
        <v>7</v>
      </c>
      <c r="T43" s="3">
        <v>59</v>
      </c>
      <c r="U43" s="19">
        <f>T43/$G$43</f>
        <v>904.89314872577802</v>
      </c>
    </row>
    <row r="44" spans="2:21">
      <c r="G44" s="61">
        <v>4.2070068057760854E-2</v>
      </c>
      <c r="H44" s="3">
        <v>2</v>
      </c>
      <c r="I44" s="3">
        <v>8</v>
      </c>
      <c r="J44" s="3">
        <v>682</v>
      </c>
      <c r="K44" s="64">
        <f>J44/$G$44</f>
        <v>16211.050551751803</v>
      </c>
      <c r="L44" s="4"/>
      <c r="M44" s="3">
        <v>2</v>
      </c>
      <c r="N44" s="3">
        <v>8</v>
      </c>
      <c r="O44" s="3">
        <v>456</v>
      </c>
      <c r="P44" s="64">
        <f>O44/$G$44</f>
        <v>10839.060192960151</v>
      </c>
      <c r="Q44" s="4"/>
      <c r="R44" s="3">
        <v>2</v>
      </c>
      <c r="S44" s="3">
        <v>8</v>
      </c>
      <c r="T44" s="3">
        <v>23</v>
      </c>
      <c r="U44" s="19">
        <f>T44/$G$44</f>
        <v>546.70698341684965</v>
      </c>
    </row>
    <row r="45" spans="2:21">
      <c r="B45" s="1" t="s">
        <v>96</v>
      </c>
    </row>
    <row r="46" spans="2:21" ht="16" customHeight="1">
      <c r="B46" s="1" t="s">
        <v>91</v>
      </c>
      <c r="C46" s="1">
        <v>1270</v>
      </c>
      <c r="G46" s="88" t="s">
        <v>124</v>
      </c>
      <c r="H46" s="89" t="s">
        <v>110</v>
      </c>
      <c r="I46" s="89"/>
      <c r="J46" s="89"/>
      <c r="K46" s="89"/>
      <c r="L46" s="4"/>
      <c r="M46" s="89" t="s">
        <v>111</v>
      </c>
      <c r="N46" s="89"/>
      <c r="O46" s="89"/>
      <c r="P46" s="89"/>
      <c r="Q46" s="4"/>
      <c r="R46" s="89" t="s">
        <v>112</v>
      </c>
      <c r="S46" s="89"/>
      <c r="T46" s="89"/>
      <c r="U46" s="89"/>
    </row>
    <row r="47" spans="2:21">
      <c r="B47" s="1" t="s">
        <v>87</v>
      </c>
      <c r="C47" s="1" t="s">
        <v>88</v>
      </c>
      <c r="D47" s="1" t="s">
        <v>89</v>
      </c>
      <c r="G47" s="88"/>
      <c r="H47" s="3" t="s">
        <v>87</v>
      </c>
      <c r="I47" s="3" t="s">
        <v>88</v>
      </c>
      <c r="J47" s="3" t="s">
        <v>89</v>
      </c>
      <c r="K47" s="63" t="s">
        <v>122</v>
      </c>
      <c r="L47" s="4"/>
      <c r="M47" s="3" t="s">
        <v>87</v>
      </c>
      <c r="N47" s="3" t="s">
        <v>88</v>
      </c>
      <c r="O47" s="3" t="s">
        <v>89</v>
      </c>
      <c r="P47" s="63" t="s">
        <v>122</v>
      </c>
      <c r="Q47" s="4"/>
      <c r="R47" s="3" t="s">
        <v>87</v>
      </c>
      <c r="S47" s="3" t="s">
        <v>88</v>
      </c>
      <c r="T47" s="3" t="s">
        <v>89</v>
      </c>
      <c r="U47" s="63" t="s">
        <v>122</v>
      </c>
    </row>
    <row r="48" spans="2:21">
      <c r="B48" s="1">
        <v>1</v>
      </c>
      <c r="C48" s="1">
        <v>8</v>
      </c>
      <c r="D48" s="1">
        <v>1270</v>
      </c>
      <c r="G48" s="61">
        <v>0.13778619189245514</v>
      </c>
      <c r="H48" s="3">
        <v>1</v>
      </c>
      <c r="I48" s="3">
        <v>5</v>
      </c>
      <c r="J48" s="3">
        <v>7</v>
      </c>
      <c r="K48" s="19">
        <f>J48/$G$48</f>
        <v>50.803349042868092</v>
      </c>
      <c r="L48" s="4"/>
      <c r="M48" s="3">
        <v>1</v>
      </c>
      <c r="N48" s="3">
        <v>5</v>
      </c>
      <c r="O48" s="3">
        <v>4</v>
      </c>
      <c r="P48" s="19">
        <f>O48/$G$48</f>
        <v>29.030485167353195</v>
      </c>
      <c r="Q48" s="4"/>
      <c r="R48" s="3">
        <v>1</v>
      </c>
      <c r="S48" s="3">
        <v>5</v>
      </c>
      <c r="T48" s="3">
        <v>20</v>
      </c>
      <c r="U48" s="19">
        <f>T48/$G$48</f>
        <v>145.15242583676599</v>
      </c>
    </row>
    <row r="49" spans="2:21">
      <c r="G49" s="61">
        <v>0.12771613270149565</v>
      </c>
      <c r="H49" s="3">
        <v>1</v>
      </c>
      <c r="I49" s="3">
        <v>6</v>
      </c>
      <c r="J49" s="3">
        <v>23</v>
      </c>
      <c r="K49" s="19">
        <f>J49/$G$49</f>
        <v>180.08688106581428</v>
      </c>
      <c r="L49" s="4"/>
      <c r="M49" s="3">
        <v>1</v>
      </c>
      <c r="N49" s="3">
        <v>6</v>
      </c>
      <c r="O49" s="3">
        <v>23</v>
      </c>
      <c r="P49" s="19">
        <f>O49/$G$49</f>
        <v>180.08688106581428</v>
      </c>
      <c r="Q49" s="4"/>
      <c r="R49" s="3">
        <v>1</v>
      </c>
      <c r="S49" s="3">
        <v>6</v>
      </c>
      <c r="T49" s="3">
        <v>50</v>
      </c>
      <c r="U49" s="19">
        <f>T49/$G$49</f>
        <v>391.49321970829192</v>
      </c>
    </row>
    <row r="50" spans="2:21">
      <c r="B50" s="1" t="s">
        <v>96</v>
      </c>
      <c r="G50" s="61">
        <v>8.1937505721403209E-2</v>
      </c>
      <c r="H50" s="3">
        <v>1</v>
      </c>
      <c r="I50" s="3">
        <v>7</v>
      </c>
      <c r="J50" s="3">
        <v>52</v>
      </c>
      <c r="K50" s="19">
        <f>J50/$G$50</f>
        <v>634.63000908040681</v>
      </c>
      <c r="L50" s="4"/>
      <c r="M50" s="3">
        <v>1</v>
      </c>
      <c r="N50" s="3">
        <v>7</v>
      </c>
      <c r="O50" s="3">
        <v>76</v>
      </c>
      <c r="P50" s="19">
        <f>O50/$G$50</f>
        <v>927.53616711751761</v>
      </c>
      <c r="Q50" s="4"/>
      <c r="R50" s="3">
        <v>1</v>
      </c>
      <c r="S50" s="3">
        <v>7</v>
      </c>
      <c r="T50" s="3">
        <v>98</v>
      </c>
      <c r="U50" s="64">
        <f>T50/$G$50</f>
        <v>1196.0334786515359</v>
      </c>
    </row>
    <row r="51" spans="2:21">
      <c r="B51" s="1" t="s">
        <v>92</v>
      </c>
      <c r="C51" s="1">
        <v>1251</v>
      </c>
      <c r="G51" s="61">
        <v>3.9531146832144252E-2</v>
      </c>
      <c r="H51" s="3">
        <v>1</v>
      </c>
      <c r="I51" s="3">
        <v>8</v>
      </c>
      <c r="J51" s="3">
        <v>275</v>
      </c>
      <c r="K51" s="25">
        <f>J51/$G$51</f>
        <v>6956.539894167382</v>
      </c>
      <c r="L51" s="4"/>
      <c r="M51" s="3">
        <v>1</v>
      </c>
      <c r="N51" s="3">
        <v>8</v>
      </c>
      <c r="O51" s="3">
        <v>192</v>
      </c>
      <c r="P51" s="25">
        <f>O51/$G$51</f>
        <v>4856.9296715641358</v>
      </c>
      <c r="Q51" s="4"/>
      <c r="R51" s="3">
        <v>1</v>
      </c>
      <c r="S51" s="3">
        <v>8</v>
      </c>
      <c r="T51" s="3">
        <v>53</v>
      </c>
      <c r="U51" s="25">
        <f>T51/$G$51</f>
        <v>1340.7149614213499</v>
      </c>
    </row>
    <row r="52" spans="2:21">
      <c r="B52" s="1" t="s">
        <v>87</v>
      </c>
      <c r="C52" s="1" t="s">
        <v>88</v>
      </c>
      <c r="D52" s="1" t="s">
        <v>89</v>
      </c>
      <c r="G52" s="61">
        <v>0.1422283347866985</v>
      </c>
      <c r="H52" s="3">
        <v>2</v>
      </c>
      <c r="I52" s="3">
        <v>5</v>
      </c>
      <c r="J52" s="3">
        <v>2</v>
      </c>
      <c r="K52" s="19">
        <f>J52/$G$52</f>
        <v>14.061895634223823</v>
      </c>
      <c r="L52" s="4"/>
      <c r="M52" s="3">
        <v>2</v>
      </c>
      <c r="N52" s="3">
        <v>5</v>
      </c>
      <c r="O52" s="3">
        <v>9</v>
      </c>
      <c r="P52" s="19">
        <f>O52/$G$52</f>
        <v>63.278530354007209</v>
      </c>
      <c r="Q52" s="4"/>
      <c r="R52" s="3">
        <v>2</v>
      </c>
      <c r="S52" s="3">
        <v>5</v>
      </c>
      <c r="T52" s="3">
        <v>10</v>
      </c>
      <c r="U52" s="19">
        <f>T52/$G$52</f>
        <v>70.309478171119125</v>
      </c>
    </row>
    <row r="53" spans="2:21">
      <c r="B53" s="1">
        <v>2</v>
      </c>
      <c r="C53" s="1">
        <v>8</v>
      </c>
      <c r="D53" s="1">
        <v>1251</v>
      </c>
      <c r="G53" s="61">
        <v>0.13414299816712033</v>
      </c>
      <c r="H53" s="3">
        <v>2</v>
      </c>
      <c r="I53" s="3">
        <v>6</v>
      </c>
      <c r="J53" s="3">
        <v>7</v>
      </c>
      <c r="K53" s="19">
        <f>J53/$G$53</f>
        <v>52.183118728859334</v>
      </c>
      <c r="L53" s="4"/>
      <c r="M53" s="3">
        <v>2</v>
      </c>
      <c r="N53" s="3">
        <v>6</v>
      </c>
      <c r="O53" s="3">
        <v>10</v>
      </c>
      <c r="P53" s="19">
        <f>O53/$G$53</f>
        <v>74.547312469799053</v>
      </c>
      <c r="Q53" s="4"/>
      <c r="R53" s="3">
        <v>2</v>
      </c>
      <c r="S53" s="3">
        <v>6</v>
      </c>
      <c r="T53" s="3">
        <v>33</v>
      </c>
      <c r="U53" s="19">
        <f>T53/$G$53</f>
        <v>246.00613115033684</v>
      </c>
    </row>
    <row r="54" spans="2:21">
      <c r="G54" s="61">
        <v>8.7173312174065223E-2</v>
      </c>
      <c r="H54" s="3">
        <v>2</v>
      </c>
      <c r="I54" s="3">
        <v>7</v>
      </c>
      <c r="J54" s="3">
        <v>40</v>
      </c>
      <c r="K54" s="19">
        <f>J54/$G$54</f>
        <v>458.85603061782399</v>
      </c>
      <c r="L54" s="4"/>
      <c r="M54" s="3">
        <v>2</v>
      </c>
      <c r="N54" s="3">
        <v>7</v>
      </c>
      <c r="O54" s="3">
        <v>38</v>
      </c>
      <c r="P54" s="19">
        <f>O54/$G$54</f>
        <v>435.9132290869328</v>
      </c>
      <c r="Q54" s="4"/>
      <c r="R54" s="3">
        <v>2</v>
      </c>
      <c r="S54" s="3">
        <v>7</v>
      </c>
      <c r="T54" s="3">
        <v>47</v>
      </c>
      <c r="U54" s="19">
        <f>T54/$G$54</f>
        <v>539.15583597594321</v>
      </c>
    </row>
    <row r="55" spans="2:21">
      <c r="B55" s="1" t="s">
        <v>97</v>
      </c>
      <c r="G55" s="61">
        <v>5.1738528487799931E-2</v>
      </c>
      <c r="H55" s="3">
        <v>2</v>
      </c>
      <c r="I55" s="3">
        <v>8</v>
      </c>
      <c r="J55" s="3">
        <v>342</v>
      </c>
      <c r="K55" s="64">
        <f>J55/$G$55</f>
        <v>6610.160938006662</v>
      </c>
      <c r="L55" s="4"/>
      <c r="M55" s="3">
        <v>2</v>
      </c>
      <c r="N55" s="3">
        <v>8</v>
      </c>
      <c r="O55" s="3">
        <v>154</v>
      </c>
      <c r="P55" s="64">
        <f>O55/$G$55</f>
        <v>2976.5052176989061</v>
      </c>
      <c r="Q55" s="4"/>
      <c r="R55" s="3">
        <v>2</v>
      </c>
      <c r="S55" s="3">
        <v>8</v>
      </c>
      <c r="T55" s="3">
        <v>30</v>
      </c>
      <c r="U55" s="19">
        <f>T55/$G$55</f>
        <v>579.83867877251419</v>
      </c>
    </row>
    <row r="56" spans="2:21">
      <c r="B56" s="1" t="s">
        <v>91</v>
      </c>
      <c r="C56" s="1">
        <v>2891</v>
      </c>
    </row>
    <row r="57" spans="2:21">
      <c r="B57" s="1" t="s">
        <v>87</v>
      </c>
      <c r="C57" s="1" t="s">
        <v>88</v>
      </c>
      <c r="D57" s="1" t="s">
        <v>89</v>
      </c>
    </row>
    <row r="58" spans="2:21">
      <c r="B58" s="1">
        <v>2</v>
      </c>
      <c r="C58" s="1">
        <v>8</v>
      </c>
      <c r="D58" s="1">
        <v>2891</v>
      </c>
    </row>
    <row r="60" spans="2:21">
      <c r="B60" s="1" t="s">
        <v>97</v>
      </c>
    </row>
    <row r="61" spans="2:21">
      <c r="B61" s="1" t="s">
        <v>92</v>
      </c>
      <c r="C61" s="1">
        <v>1851</v>
      </c>
    </row>
    <row r="62" spans="2:21">
      <c r="B62" s="1" t="s">
        <v>87</v>
      </c>
      <c r="C62" s="1" t="s">
        <v>88</v>
      </c>
      <c r="D62" s="1" t="s">
        <v>89</v>
      </c>
    </row>
    <row r="63" spans="2:21">
      <c r="B63" s="1">
        <v>1</v>
      </c>
      <c r="C63" s="1">
        <v>8</v>
      </c>
      <c r="D63" s="1">
        <v>1851</v>
      </c>
    </row>
    <row r="65" spans="2:4">
      <c r="B65" s="1" t="s">
        <v>98</v>
      </c>
    </row>
    <row r="66" spans="2:4">
      <c r="B66" s="1" t="s">
        <v>91</v>
      </c>
      <c r="C66" s="1">
        <v>357</v>
      </c>
    </row>
    <row r="67" spans="2:4">
      <c r="B67" s="1" t="s">
        <v>87</v>
      </c>
      <c r="C67" s="1" t="s">
        <v>88</v>
      </c>
      <c r="D67" s="1" t="s">
        <v>89</v>
      </c>
    </row>
    <row r="68" spans="2:4">
      <c r="B68" s="1">
        <v>1</v>
      </c>
      <c r="C68" s="1">
        <v>7</v>
      </c>
      <c r="D68" s="1">
        <v>357</v>
      </c>
    </row>
    <row r="70" spans="2:4">
      <c r="B70" s="1" t="s">
        <v>98</v>
      </c>
    </row>
    <row r="71" spans="2:4">
      <c r="B71" s="1" t="s">
        <v>92</v>
      </c>
      <c r="C71" s="1">
        <v>312</v>
      </c>
    </row>
    <row r="72" spans="2:4">
      <c r="B72" s="1" t="s">
        <v>87</v>
      </c>
      <c r="C72" s="1" t="s">
        <v>88</v>
      </c>
      <c r="D72" s="1" t="s">
        <v>89</v>
      </c>
    </row>
    <row r="73" spans="2:4">
      <c r="B73" s="1">
        <v>1</v>
      </c>
      <c r="C73" s="1">
        <v>6</v>
      </c>
      <c r="D73" s="1">
        <v>312</v>
      </c>
    </row>
    <row r="75" spans="2:4">
      <c r="B75" s="1" t="s">
        <v>99</v>
      </c>
    </row>
    <row r="76" spans="2:4">
      <c r="B76" s="1" t="s">
        <v>91</v>
      </c>
      <c r="C76" s="1">
        <v>1135</v>
      </c>
    </row>
    <row r="77" spans="2:4">
      <c r="B77" s="1" t="s">
        <v>87</v>
      </c>
      <c r="C77" s="1" t="s">
        <v>88</v>
      </c>
      <c r="D77" s="1" t="s">
        <v>89</v>
      </c>
    </row>
    <row r="78" spans="2:4">
      <c r="B78" s="1">
        <v>2</v>
      </c>
      <c r="C78" s="1">
        <v>8</v>
      </c>
      <c r="D78" s="1">
        <v>1135</v>
      </c>
    </row>
    <row r="80" spans="2:4">
      <c r="B80" s="1" t="s">
        <v>99</v>
      </c>
    </row>
    <row r="81" spans="2:4">
      <c r="B81" s="1" t="s">
        <v>92</v>
      </c>
      <c r="C81" s="1">
        <v>1060</v>
      </c>
    </row>
    <row r="82" spans="2:4">
      <c r="B82" s="1" t="s">
        <v>87</v>
      </c>
      <c r="C82" s="1" t="s">
        <v>88</v>
      </c>
      <c r="D82" s="1" t="s">
        <v>89</v>
      </c>
    </row>
    <row r="83" spans="2:4">
      <c r="B83" s="1">
        <v>1</v>
      </c>
      <c r="C83" s="1">
        <v>8</v>
      </c>
      <c r="D83" s="1">
        <v>1060</v>
      </c>
    </row>
    <row r="85" spans="2:4">
      <c r="B85" s="1" t="s">
        <v>100</v>
      </c>
    </row>
    <row r="86" spans="2:4">
      <c r="B86" s="1" t="s">
        <v>91</v>
      </c>
      <c r="C86" s="1">
        <v>578</v>
      </c>
    </row>
    <row r="87" spans="2:4">
      <c r="B87" s="1" t="s">
        <v>87</v>
      </c>
      <c r="C87" s="1" t="s">
        <v>88</v>
      </c>
      <c r="D87" s="1" t="s">
        <v>89</v>
      </c>
    </row>
    <row r="88" spans="2:4">
      <c r="B88" s="1">
        <v>2</v>
      </c>
      <c r="C88" s="1">
        <v>8</v>
      </c>
      <c r="D88" s="1">
        <v>578</v>
      </c>
    </row>
    <row r="90" spans="2:4">
      <c r="B90" s="1" t="s">
        <v>100</v>
      </c>
    </row>
    <row r="91" spans="2:4">
      <c r="B91" s="1" t="s">
        <v>92</v>
      </c>
      <c r="C91" s="1">
        <v>302</v>
      </c>
    </row>
    <row r="92" spans="2:4">
      <c r="B92" s="1" t="s">
        <v>87</v>
      </c>
      <c r="C92" s="1" t="s">
        <v>88</v>
      </c>
      <c r="D92" s="1" t="s">
        <v>89</v>
      </c>
    </row>
    <row r="93" spans="2:4">
      <c r="B93" s="1">
        <v>1</v>
      </c>
      <c r="C93" s="1">
        <v>8</v>
      </c>
      <c r="D93" s="1">
        <v>302</v>
      </c>
    </row>
    <row r="95" spans="2:4">
      <c r="B95" s="1" t="s">
        <v>101</v>
      </c>
    </row>
    <row r="96" spans="2:4">
      <c r="B96" s="1" t="s">
        <v>91</v>
      </c>
      <c r="C96" s="1">
        <v>152</v>
      </c>
    </row>
    <row r="97" spans="2:4">
      <c r="B97" s="1" t="s">
        <v>87</v>
      </c>
      <c r="C97" s="1" t="s">
        <v>88</v>
      </c>
      <c r="D97" s="1" t="s">
        <v>89</v>
      </c>
    </row>
    <row r="98" spans="2:4">
      <c r="B98" s="1">
        <v>1</v>
      </c>
      <c r="C98" s="1">
        <v>7</v>
      </c>
      <c r="D98" s="1">
        <v>152</v>
      </c>
    </row>
    <row r="100" spans="2:4">
      <c r="B100" s="1" t="s">
        <v>101</v>
      </c>
    </row>
    <row r="101" spans="2:4">
      <c r="B101" s="1" t="s">
        <v>92</v>
      </c>
      <c r="C101" s="1">
        <v>139</v>
      </c>
    </row>
    <row r="102" spans="2:4">
      <c r="B102" s="1" t="s">
        <v>87</v>
      </c>
      <c r="C102" s="1" t="s">
        <v>88</v>
      </c>
      <c r="D102" s="1" t="s">
        <v>89</v>
      </c>
    </row>
    <row r="103" spans="2:4">
      <c r="B103" s="1">
        <v>1</v>
      </c>
      <c r="C103" s="1">
        <v>6</v>
      </c>
      <c r="D103" s="1">
        <v>139</v>
      </c>
    </row>
    <row r="105" spans="2:4">
      <c r="B105" s="1" t="s">
        <v>102</v>
      </c>
    </row>
    <row r="106" spans="2:4">
      <c r="B106" s="1" t="s">
        <v>91</v>
      </c>
      <c r="C106" s="1">
        <v>552</v>
      </c>
    </row>
    <row r="107" spans="2:4">
      <c r="B107" s="1" t="s">
        <v>87</v>
      </c>
      <c r="C107" s="1" t="s">
        <v>88</v>
      </c>
      <c r="D107" s="1" t="s">
        <v>89</v>
      </c>
    </row>
    <row r="108" spans="2:4">
      <c r="B108" s="1">
        <v>1</v>
      </c>
      <c r="C108" s="1">
        <v>8</v>
      </c>
      <c r="D108" s="1">
        <v>552</v>
      </c>
    </row>
    <row r="110" spans="2:4">
      <c r="B110" s="1" t="s">
        <v>102</v>
      </c>
    </row>
    <row r="111" spans="2:4">
      <c r="B111" s="1" t="s">
        <v>92</v>
      </c>
      <c r="C111" s="1">
        <v>456</v>
      </c>
    </row>
    <row r="112" spans="2:4">
      <c r="B112" s="1" t="s">
        <v>87</v>
      </c>
      <c r="C112" s="1" t="s">
        <v>88</v>
      </c>
      <c r="D112" s="1" t="s">
        <v>89</v>
      </c>
    </row>
    <row r="113" spans="2:4">
      <c r="B113" s="1">
        <v>2</v>
      </c>
      <c r="C113" s="1">
        <v>8</v>
      </c>
      <c r="D113" s="1">
        <v>456</v>
      </c>
    </row>
    <row r="115" spans="2:4">
      <c r="B115" s="1" t="s">
        <v>103</v>
      </c>
    </row>
    <row r="116" spans="2:4">
      <c r="B116" s="1" t="s">
        <v>91</v>
      </c>
      <c r="C116" s="1">
        <v>682</v>
      </c>
    </row>
    <row r="117" spans="2:4">
      <c r="B117" s="1" t="s">
        <v>87</v>
      </c>
      <c r="C117" s="1" t="s">
        <v>88</v>
      </c>
      <c r="D117" s="1" t="s">
        <v>89</v>
      </c>
    </row>
    <row r="118" spans="2:4">
      <c r="B118" s="1">
        <v>2</v>
      </c>
      <c r="C118" s="1">
        <v>8</v>
      </c>
      <c r="D118" s="1">
        <v>682</v>
      </c>
    </row>
    <row r="120" spans="2:4">
      <c r="B120" s="1" t="s">
        <v>103</v>
      </c>
    </row>
    <row r="121" spans="2:4">
      <c r="B121" s="1" t="s">
        <v>92</v>
      </c>
      <c r="C121" s="1">
        <v>469</v>
      </c>
    </row>
    <row r="122" spans="2:4">
      <c r="B122" s="1" t="s">
        <v>87</v>
      </c>
      <c r="C122" s="1" t="s">
        <v>88</v>
      </c>
      <c r="D122" s="1" t="s">
        <v>89</v>
      </c>
    </row>
    <row r="123" spans="2:4">
      <c r="B123" s="1">
        <v>1</v>
      </c>
      <c r="C123" s="1">
        <v>8</v>
      </c>
      <c r="D123" s="1">
        <v>469</v>
      </c>
    </row>
    <row r="125" spans="2:4">
      <c r="B125" s="1" t="s">
        <v>104</v>
      </c>
    </row>
    <row r="126" spans="2:4">
      <c r="B126" s="1" t="s">
        <v>91</v>
      </c>
      <c r="C126" s="1">
        <v>98</v>
      </c>
    </row>
    <row r="127" spans="2:4">
      <c r="B127" s="1" t="s">
        <v>87</v>
      </c>
      <c r="C127" s="1" t="s">
        <v>88</v>
      </c>
      <c r="D127" s="1" t="s">
        <v>89</v>
      </c>
    </row>
    <row r="128" spans="2:4">
      <c r="B128" s="1">
        <v>1</v>
      </c>
      <c r="C128" s="1">
        <v>7</v>
      </c>
      <c r="D128" s="1">
        <v>98</v>
      </c>
    </row>
    <row r="130" spans="2:4">
      <c r="B130" s="1" t="s">
        <v>104</v>
      </c>
    </row>
    <row r="131" spans="2:4">
      <c r="B131" s="1" t="s">
        <v>92</v>
      </c>
      <c r="C131" s="1">
        <v>53</v>
      </c>
    </row>
    <row r="132" spans="2:4">
      <c r="B132" s="1" t="s">
        <v>87</v>
      </c>
      <c r="C132" s="1" t="s">
        <v>88</v>
      </c>
      <c r="D132" s="1" t="s">
        <v>89</v>
      </c>
    </row>
    <row r="133" spans="2:4">
      <c r="B133" s="1">
        <v>1</v>
      </c>
      <c r="C133" s="1">
        <v>8</v>
      </c>
      <c r="D133" s="1">
        <v>53</v>
      </c>
    </row>
    <row r="135" spans="2:4">
      <c r="B135" s="1" t="s">
        <v>105</v>
      </c>
    </row>
    <row r="136" spans="2:4">
      <c r="B136" s="1" t="s">
        <v>91</v>
      </c>
      <c r="C136" s="1">
        <v>192</v>
      </c>
    </row>
    <row r="137" spans="2:4">
      <c r="B137" s="1" t="s">
        <v>87</v>
      </c>
      <c r="C137" s="1" t="s">
        <v>88</v>
      </c>
      <c r="D137" s="1" t="s">
        <v>89</v>
      </c>
    </row>
    <row r="138" spans="2:4">
      <c r="B138" s="1">
        <v>1</v>
      </c>
      <c r="C138" s="1">
        <v>8</v>
      </c>
      <c r="D138" s="1">
        <v>192</v>
      </c>
    </row>
    <row r="140" spans="2:4">
      <c r="B140" s="1" t="s">
        <v>105</v>
      </c>
    </row>
    <row r="141" spans="2:4">
      <c r="B141" s="1" t="s">
        <v>92</v>
      </c>
      <c r="C141" s="1">
        <v>154</v>
      </c>
    </row>
    <row r="142" spans="2:4">
      <c r="B142" s="1" t="s">
        <v>87</v>
      </c>
      <c r="C142" s="1" t="s">
        <v>88</v>
      </c>
      <c r="D142" s="1" t="s">
        <v>89</v>
      </c>
    </row>
    <row r="143" spans="2:4">
      <c r="B143" s="1">
        <v>2</v>
      </c>
      <c r="C143" s="1">
        <v>8</v>
      </c>
      <c r="D143" s="1">
        <v>154</v>
      </c>
    </row>
    <row r="145" spans="2:4">
      <c r="B145" s="1" t="s">
        <v>106</v>
      </c>
    </row>
    <row r="146" spans="2:4">
      <c r="B146" s="1" t="s">
        <v>91</v>
      </c>
      <c r="C146" s="1">
        <v>342</v>
      </c>
    </row>
    <row r="147" spans="2:4">
      <c r="B147" s="1" t="s">
        <v>87</v>
      </c>
      <c r="C147" s="1" t="s">
        <v>88</v>
      </c>
      <c r="D147" s="1" t="s">
        <v>89</v>
      </c>
    </row>
    <row r="148" spans="2:4">
      <c r="B148" s="1">
        <v>2</v>
      </c>
      <c r="C148" s="1">
        <v>8</v>
      </c>
      <c r="D148" s="1">
        <v>342</v>
      </c>
    </row>
    <row r="150" spans="2:4">
      <c r="B150" s="1" t="s">
        <v>106</v>
      </c>
    </row>
    <row r="151" spans="2:4">
      <c r="B151" s="1" t="s">
        <v>92</v>
      </c>
      <c r="C151" s="1">
        <v>275</v>
      </c>
    </row>
    <row r="152" spans="2:4">
      <c r="B152" s="1" t="s">
        <v>87</v>
      </c>
      <c r="C152" s="1" t="s">
        <v>88</v>
      </c>
      <c r="D152" s="1" t="s">
        <v>89</v>
      </c>
    </row>
    <row r="153" spans="2:4">
      <c r="B153" s="1">
        <v>1</v>
      </c>
      <c r="C153" s="1">
        <v>8</v>
      </c>
      <c r="D153" s="1">
        <v>275</v>
      </c>
    </row>
  </sheetData>
  <mergeCells count="20">
    <mergeCell ref="M2:P2"/>
    <mergeCell ref="R2:U2"/>
    <mergeCell ref="H46:K46"/>
    <mergeCell ref="G2:G3"/>
    <mergeCell ref="G24:G25"/>
    <mergeCell ref="H24:K24"/>
    <mergeCell ref="H35:K35"/>
    <mergeCell ref="H13:K13"/>
    <mergeCell ref="H2:K2"/>
    <mergeCell ref="G35:G36"/>
    <mergeCell ref="G13:G14"/>
    <mergeCell ref="R24:U24"/>
    <mergeCell ref="R46:U46"/>
    <mergeCell ref="M46:P46"/>
    <mergeCell ref="G46:G47"/>
    <mergeCell ref="M13:P13"/>
    <mergeCell ref="R13:U13"/>
    <mergeCell ref="R35:U35"/>
    <mergeCell ref="M35:P35"/>
    <mergeCell ref="M24:P24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Age_group</vt:lpstr>
      <vt:lpstr>Reg+HP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Zheng</dc:creator>
  <cp:lastModifiedBy>Hao Zheng</cp:lastModifiedBy>
  <dcterms:created xsi:type="dcterms:W3CDTF">2021-06-21T13:22:24Z</dcterms:created>
  <dcterms:modified xsi:type="dcterms:W3CDTF">2021-06-24T16:15:00Z</dcterms:modified>
</cp:coreProperties>
</file>