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620E1819-87F3-5E4C-A598-696638940836}" xr6:coauthVersionLast="47" xr6:coauthVersionMax="47" xr10:uidLastSave="{00000000-0000-0000-0000-000000000000}"/>
  <bookViews>
    <workbookView xWindow="480" yWindow="760" windowWidth="27640" windowHeight="16280" activeTab="1" xr2:uid="{D0943696-1F86-0C49-8CF2-1761BA69EE7C}"/>
  </bookViews>
  <sheets>
    <sheet name="Fig. 1A" sheetId="8" r:id="rId1"/>
    <sheet name="Fig. 1B" sheetId="11" r:id="rId2"/>
  </sheets>
  <definedNames>
    <definedName name="solver_adj" localSheetId="0" hidden="1">'Fig. 1A'!$B$5,'Fig. 1A'!$B$6,'Fig. 1A'!$B$7</definedName>
    <definedName name="solver_adj" localSheetId="1" hidden="1">'Fig. 1B'!$B$5,'Fig. 1B'!$B$6,'Fig. 1B'!$B$7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'Fig. 1A'!$H$11</definedName>
    <definedName name="solver_opt" localSheetId="1" hidden="1">'Fig. 1B'!$H$11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1" l="1"/>
  <c r="K8" i="11"/>
  <c r="K7" i="11"/>
  <c r="K6" i="11"/>
  <c r="K5" i="11"/>
  <c r="K4" i="11"/>
  <c r="K3" i="11"/>
  <c r="F9" i="11"/>
  <c r="H9" i="11" s="1"/>
  <c r="F8" i="11"/>
  <c r="H8" i="11" s="1"/>
  <c r="F7" i="11"/>
  <c r="H7" i="11" s="1"/>
  <c r="F6" i="11"/>
  <c r="H6" i="11" s="1"/>
  <c r="F5" i="11"/>
  <c r="H5" i="11" s="1"/>
  <c r="F4" i="11"/>
  <c r="H4" i="11" s="1"/>
  <c r="F3" i="11"/>
  <c r="H3" i="11" s="1"/>
  <c r="F3" i="8"/>
  <c r="H11" i="11" l="1"/>
  <c r="K7" i="8" l="1"/>
  <c r="F7" i="8"/>
  <c r="H7" i="8" s="1"/>
  <c r="D7" i="8"/>
  <c r="K6" i="8"/>
  <c r="F6" i="8"/>
  <c r="H6" i="8" s="1"/>
  <c r="D6" i="8"/>
  <c r="K5" i="8"/>
  <c r="F5" i="8"/>
  <c r="H5" i="8" s="1"/>
  <c r="D5" i="8"/>
  <c r="K9" i="8" l="1"/>
  <c r="F9" i="8"/>
  <c r="H9" i="8" s="1"/>
  <c r="D9" i="8"/>
  <c r="K8" i="8"/>
  <c r="F8" i="8"/>
  <c r="H8" i="8" s="1"/>
  <c r="D8" i="8"/>
  <c r="K4" i="8"/>
  <c r="F4" i="8"/>
  <c r="H4" i="8" s="1"/>
  <c r="D4" i="8"/>
  <c r="K3" i="8"/>
  <c r="H3" i="8"/>
  <c r="D3" i="8"/>
  <c r="H11" i="8" l="1"/>
</calcChain>
</file>

<file path=xl/sharedStrings.xml><?xml version="1.0" encoding="utf-8"?>
<sst xmlns="http://schemas.openxmlformats.org/spreadsheetml/2006/main" count="27" uniqueCount="14">
  <si>
    <t>a</t>
  </si>
  <si>
    <t>b</t>
  </si>
  <si>
    <t>sd</t>
  </si>
  <si>
    <t>sem</t>
  </si>
  <si>
    <t>alpha</t>
  </si>
  <si>
    <t>N</t>
  </si>
  <si>
    <r>
      <t>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 xml:space="preserve"> exact</t>
    </r>
  </si>
  <si>
    <r>
      <t>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 xml:space="preserve"> estimate</t>
    </r>
  </si>
  <si>
    <t>B</t>
  </si>
  <si>
    <t>g</t>
  </si>
  <si>
    <t>∞</t>
  </si>
  <si>
    <t>fit</t>
  </si>
  <si>
    <t>dev^2</t>
  </si>
  <si>
    <t>a^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</si>
</sst>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Symbol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FEB-5447-BF35-5C6CC37D0E1E}"/>
              </c:ext>
            </c:extLst>
          </c:dPt>
          <c:xVal>
            <c:numRef>
              <c:f>'Fig. 1A'!$C$3:$C$9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1A'!$D$3:$D$9</c:f>
              <c:numCache>
                <c:formatCode>General</c:formatCode>
                <c:ptCount val="7"/>
                <c:pt idx="0">
                  <c:v>1.1111111111111112</c:v>
                </c:pt>
                <c:pt idx="1">
                  <c:v>1.0526315789473684</c:v>
                </c:pt>
                <c:pt idx="2">
                  <c:v>1.0204081632653061</c:v>
                </c:pt>
                <c:pt idx="3">
                  <c:v>1.0101010101010102</c:v>
                </c:pt>
                <c:pt idx="4">
                  <c:v>1.0050251256281406</c:v>
                </c:pt>
                <c:pt idx="5">
                  <c:v>1.002004008016032</c:v>
                </c:pt>
                <c:pt idx="6">
                  <c:v>1.0010010010010011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B-5447-BF35-5C6CC37D0E1E}"/>
            </c:ext>
          </c:extLst>
        </c:ser>
        <c:ser>
          <c:idx val="0"/>
          <c:order val="1"/>
          <c:tx>
            <c:v>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1A'!$K$3:$K$9</c:f>
                <c:numCache>
                  <c:formatCode>General</c:formatCode>
                  <c:ptCount val="7"/>
                  <c:pt idx="0">
                    <c:v>1.0426822921454099E-2</c:v>
                  </c:pt>
                  <c:pt idx="1">
                    <c:v>4.5531164640610303E-3</c:v>
                  </c:pt>
                  <c:pt idx="2">
                    <c:v>2.3174363515289301E-3</c:v>
                  </c:pt>
                  <c:pt idx="3">
                    <c:v>1.30234526024496E-3</c:v>
                  </c:pt>
                  <c:pt idx="4">
                    <c:v>4.5426640159371102E-4</c:v>
                  </c:pt>
                  <c:pt idx="5">
                    <c:v>2.5610954579525803E-4</c:v>
                  </c:pt>
                  <c:pt idx="6">
                    <c:v>1.0123623043963601E-4</c:v>
                  </c:pt>
                </c:numCache>
              </c:numRef>
            </c:plus>
            <c:minus>
              <c:numRef>
                <c:f>'Fig. 1A'!$K$3:$K$9</c:f>
                <c:numCache>
                  <c:formatCode>General</c:formatCode>
                  <c:ptCount val="7"/>
                  <c:pt idx="0">
                    <c:v>1.0426822921454099E-2</c:v>
                  </c:pt>
                  <c:pt idx="1">
                    <c:v>4.5531164640610303E-3</c:v>
                  </c:pt>
                  <c:pt idx="2">
                    <c:v>2.3174363515289301E-3</c:v>
                  </c:pt>
                  <c:pt idx="3">
                    <c:v>1.30234526024496E-3</c:v>
                  </c:pt>
                  <c:pt idx="4">
                    <c:v>4.5426640159371102E-4</c:v>
                  </c:pt>
                  <c:pt idx="5">
                    <c:v>2.5610954579525803E-4</c:v>
                  </c:pt>
                  <c:pt idx="6">
                    <c:v>1.0123623043963601E-4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'Fig. 1A'!$C$3:$C$9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1A'!$E$3:$E$9</c:f>
              <c:numCache>
                <c:formatCode>General</c:formatCode>
                <c:ptCount val="7"/>
                <c:pt idx="0">
                  <c:v>1.1014481401443399</c:v>
                </c:pt>
                <c:pt idx="1">
                  <c:v>1.0466376030444999</c:v>
                </c:pt>
                <c:pt idx="2">
                  <c:v>1.0225126481056199</c:v>
                </c:pt>
                <c:pt idx="3">
                  <c:v>1.01188393473625</c:v>
                </c:pt>
                <c:pt idx="4">
                  <c:v>1.0050537037849401</c:v>
                </c:pt>
                <c:pt idx="5">
                  <c:v>1.0024074137210801</c:v>
                </c:pt>
                <c:pt idx="6">
                  <c:v>1.00112742781639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EB-5447-BF35-5C6CC37D0E1E}"/>
            </c:ext>
          </c:extLst>
        </c:ser>
        <c:ser>
          <c:idx val="1"/>
          <c:order val="2"/>
          <c:tx>
            <c:v>Fit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1A'!$C$3:$C$9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1A'!$F$3:$F$9</c:f>
              <c:numCache>
                <c:formatCode>General</c:formatCode>
                <c:ptCount val="7"/>
                <c:pt idx="0">
                  <c:v>1.1007723360935806</c:v>
                </c:pt>
                <c:pt idx="1">
                  <c:v>1.0492176222918743</c:v>
                </c:pt>
                <c:pt idx="2">
                  <c:v>1.0200589595877594</c:v>
                </c:pt>
                <c:pt idx="3">
                  <c:v>1.0105243679986182</c:v>
                </c:pt>
                <c:pt idx="4">
                  <c:v>1.0057516286063499</c:v>
                </c:pt>
                <c:pt idx="5">
                  <c:v>1.0028607290047777</c:v>
                </c:pt>
                <c:pt idx="6">
                  <c:v>1.0018830133782046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EB-5447-BF35-5C6CC37D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 val="autoZero"/>
        <c:crossBetween val="midCat"/>
      </c:valAx>
      <c:valAx>
        <c:axId val="737493712"/>
        <c:scaling>
          <c:orientation val="minMax"/>
          <c:max val="1.1200000000000001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3540789173245029"/>
          <c:y val="0.12675143030191133"/>
          <c:w val="0.31982310594256613"/>
          <c:h val="0.228447078266390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Exact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9525"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4AB-B540-BE0B-ADC6E158E490}"/>
              </c:ext>
            </c:extLst>
          </c:dPt>
          <c:xVal>
            <c:numRef>
              <c:f>'Fig. 1B'!$C$3:$C$9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1B'!$D$3:$D$9</c:f>
              <c:numCache>
                <c:formatCode>General</c:formatCode>
                <c:ptCount val="7"/>
                <c:pt idx="0">
                  <c:v>1.10972571576672</c:v>
                </c:pt>
                <c:pt idx="1">
                  <c:v>1.05204656116065</c:v>
                </c:pt>
                <c:pt idx="2">
                  <c:v>1.0201933958881899</c:v>
                </c:pt>
                <c:pt idx="3">
                  <c:v>1.0099934143582701</c:v>
                </c:pt>
                <c:pt idx="4">
                  <c:v>1.00496528104762</c:v>
                </c:pt>
                <c:pt idx="5">
                  <c:v>1.00196116114092</c:v>
                </c:pt>
                <c:pt idx="6">
                  <c:v>1.00094551719379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B-B540-BE0B-ADC6E158E490}"/>
            </c:ext>
          </c:extLst>
        </c:ser>
        <c:ser>
          <c:idx val="0"/>
          <c:order val="1"/>
          <c:tx>
            <c:v>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1B'!$K$3:$K$9</c:f>
                <c:numCache>
                  <c:formatCode>General</c:formatCode>
                  <c:ptCount val="7"/>
                  <c:pt idx="0">
                    <c:v>1.02854916197465E-2</c:v>
                  </c:pt>
                  <c:pt idx="1">
                    <c:v>4.4997919818432095E-3</c:v>
                  </c:pt>
                  <c:pt idx="2">
                    <c:v>2.2925410508285999E-3</c:v>
                  </c:pt>
                  <c:pt idx="3">
                    <c:v>1.28873770378449E-3</c:v>
                  </c:pt>
                  <c:pt idx="4">
                    <c:v>4.4964001153339795E-4</c:v>
                  </c:pt>
                  <c:pt idx="5">
                    <c:v>2.5354278720751201E-4</c:v>
                  </c:pt>
                  <c:pt idx="6">
                    <c:v>1.00483868295593E-4</c:v>
                  </c:pt>
                </c:numCache>
              </c:numRef>
            </c:plus>
            <c:minus>
              <c:numRef>
                <c:f>'Fig. 1B'!$K$3:$K$9</c:f>
                <c:numCache>
                  <c:formatCode>General</c:formatCode>
                  <c:ptCount val="7"/>
                  <c:pt idx="0">
                    <c:v>1.02854916197465E-2</c:v>
                  </c:pt>
                  <c:pt idx="1">
                    <c:v>4.4997919818432095E-3</c:v>
                  </c:pt>
                  <c:pt idx="2">
                    <c:v>2.2925410508285999E-3</c:v>
                  </c:pt>
                  <c:pt idx="3">
                    <c:v>1.28873770378449E-3</c:v>
                  </c:pt>
                  <c:pt idx="4">
                    <c:v>4.4964001153339795E-4</c:v>
                  </c:pt>
                  <c:pt idx="5">
                    <c:v>2.5354278720751201E-4</c:v>
                  </c:pt>
                  <c:pt idx="6">
                    <c:v>1.00483868295593E-4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'Fig. 1B'!$C$3:$C$9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1B'!$E$3:$E$9</c:f>
              <c:numCache>
                <c:formatCode>General</c:formatCode>
                <c:ptCount val="7"/>
                <c:pt idx="0">
                  <c:v>1.1002247393131199</c:v>
                </c:pt>
                <c:pt idx="1">
                  <c:v>1.04612923145294</c:v>
                </c:pt>
                <c:pt idx="2">
                  <c:v>1.0222771918773601</c:v>
                </c:pt>
                <c:pt idx="3">
                  <c:v>1.0117620170116399</c:v>
                </c:pt>
                <c:pt idx="4">
                  <c:v>1.0050027072429599</c:v>
                </c:pt>
                <c:pt idx="5">
                  <c:v>1.00238321065902</c:v>
                </c:pt>
                <c:pt idx="6">
                  <c:v>1.00111612677574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AB-B540-BE0B-ADC6E158E490}"/>
            </c:ext>
          </c:extLst>
        </c:ser>
        <c:ser>
          <c:idx val="1"/>
          <c:order val="2"/>
          <c:tx>
            <c:v>Fit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1B'!$C$3:$C$9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'Fig. 1B'!$F$3:$F$9</c:f>
              <c:numCache>
                <c:formatCode>General</c:formatCode>
                <c:ptCount val="7"/>
                <c:pt idx="0">
                  <c:v>1.0995519614193472</c:v>
                </c:pt>
                <c:pt idx="1">
                  <c:v>1.0486765715314585</c:v>
                </c:pt>
                <c:pt idx="2">
                  <c:v>1.0198559875185387</c:v>
                </c:pt>
                <c:pt idx="3">
                  <c:v>1.0104210388927968</c:v>
                </c:pt>
                <c:pt idx="4">
                  <c:v>1.00569458599295</c:v>
                </c:pt>
                <c:pt idx="5">
                  <c:v>1.0028295373143856</c:v>
                </c:pt>
                <c:pt idx="6">
                  <c:v>1.0018598118574471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B-B540-BE0B-ADC6E158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 val="autoZero"/>
        <c:crossBetween val="midCat"/>
      </c:valAx>
      <c:valAx>
        <c:axId val="737493712"/>
        <c:scaling>
          <c:orientation val="minMax"/>
          <c:max val="1.1200000000000001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inorUnit val="1.0000000000000002E-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3540789173245029"/>
          <c:y val="0.12675143030191133"/>
          <c:w val="0.31982310594256613"/>
          <c:h val="0.228447078266390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9695</xdr:colOff>
      <xdr:row>10</xdr:row>
      <xdr:rowOff>19389</xdr:rowOff>
    </xdr:from>
    <xdr:to>
      <xdr:col>5</xdr:col>
      <xdr:colOff>605214</xdr:colOff>
      <xdr:row>21</xdr:row>
      <xdr:rowOff>13478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BC8DD-CB19-564C-A21A-2213EEC8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9695</xdr:colOff>
      <xdr:row>10</xdr:row>
      <xdr:rowOff>19389</xdr:rowOff>
    </xdr:from>
    <xdr:to>
      <xdr:col>5</xdr:col>
      <xdr:colOff>605214</xdr:colOff>
      <xdr:row>21</xdr:row>
      <xdr:rowOff>13478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39A92-23BE-8F42-89F4-094FAE66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751BCF-4B4F-8F44-9E8F-5193C97DFA89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34B-8B7C-5D4C-88B6-E00528DC78B2}">
  <dimension ref="A1:K11"/>
  <sheetViews>
    <sheetView zoomScale="156" zoomScaleNormal="156" workbookViewId="0">
      <selection activeCell="J13" sqref="J13"/>
    </sheetView>
  </sheetViews>
  <sheetFormatPr baseColWidth="10" defaultRowHeight="16" x14ac:dyDescent="0.2"/>
  <cols>
    <col min="4" max="4" width="14.5" customWidth="1"/>
    <col min="5" max="5" width="14.33203125" customWidth="1"/>
    <col min="7" max="7" width="1.6640625" customWidth="1"/>
    <col min="9" max="9" width="3.1640625" customWidth="1"/>
  </cols>
  <sheetData>
    <row r="1" spans="1:11" x14ac:dyDescent="0.2">
      <c r="A1" t="s">
        <v>4</v>
      </c>
      <c r="B1">
        <v>2</v>
      </c>
    </row>
    <row r="2" spans="1:11" ht="18" x14ac:dyDescent="0.25">
      <c r="A2" t="s">
        <v>0</v>
      </c>
      <c r="B2">
        <v>1</v>
      </c>
      <c r="C2" t="s">
        <v>5</v>
      </c>
      <c r="D2" t="s">
        <v>6</v>
      </c>
      <c r="E2" t="s">
        <v>7</v>
      </c>
      <c r="F2" t="s">
        <v>11</v>
      </c>
      <c r="H2" t="s">
        <v>12</v>
      </c>
      <c r="J2" t="s">
        <v>2</v>
      </c>
      <c r="K2" t="s">
        <v>3</v>
      </c>
    </row>
    <row r="3" spans="1:11" x14ac:dyDescent="0.2">
      <c r="A3" t="s">
        <v>1</v>
      </c>
      <c r="B3" s="3" t="s">
        <v>10</v>
      </c>
      <c r="C3">
        <v>10</v>
      </c>
      <c r="D3">
        <f t="shared" ref="D3:D9" si="0">C3*(B$1-1)/(C3*(B$1-1)-1)</f>
        <v>1.1111111111111112</v>
      </c>
      <c r="E3">
        <v>1.1014481401443399</v>
      </c>
      <c r="F3">
        <f t="shared" ref="F3:F9" si="1">B$5/(1-POWER(B$6/C3,B$7))</f>
        <v>1.1007723360935806</v>
      </c>
      <c r="H3">
        <f t="shared" ref="H3:H9" si="2">POWER(E3-F3,2)</f>
        <v>4.5671111502266193E-7</v>
      </c>
      <c r="J3">
        <v>0.104268229214541</v>
      </c>
      <c r="K3">
        <f t="shared" ref="K3:K9" si="3">J3/SQRT(100)</f>
        <v>1.0426822921454099E-2</v>
      </c>
    </row>
    <row r="4" spans="1:11" x14ac:dyDescent="0.2">
      <c r="C4">
        <v>20</v>
      </c>
      <c r="D4">
        <f t="shared" si="0"/>
        <v>1.0526315789473684</v>
      </c>
      <c r="E4">
        <v>1.0466376030444999</v>
      </c>
      <c r="F4">
        <f t="shared" si="1"/>
        <v>1.0492176222918743</v>
      </c>
      <c r="H4">
        <f t="shared" si="2"/>
        <v>6.6564993168223023E-6</v>
      </c>
      <c r="J4" s="1">
        <v>4.55311646406103E-2</v>
      </c>
      <c r="K4">
        <f t="shared" si="3"/>
        <v>4.5531164640610303E-3</v>
      </c>
    </row>
    <row r="5" spans="1:11" x14ac:dyDescent="0.2">
      <c r="A5" t="s">
        <v>13</v>
      </c>
      <c r="B5">
        <v>1.0008767408350465</v>
      </c>
      <c r="C5">
        <v>50</v>
      </c>
      <c r="D5">
        <f t="shared" si="0"/>
        <v>1.0204081632653061</v>
      </c>
      <c r="E5">
        <v>1.0225126481056199</v>
      </c>
      <c r="F5">
        <f t="shared" si="1"/>
        <v>1.0200589595877594</v>
      </c>
      <c r="H5">
        <f t="shared" si="2"/>
        <v>6.0205873426806617E-6</v>
      </c>
      <c r="J5" s="1">
        <v>2.3174363515289301E-2</v>
      </c>
      <c r="K5">
        <f t="shared" si="3"/>
        <v>2.3174363515289301E-3</v>
      </c>
    </row>
    <row r="6" spans="1:11" x14ac:dyDescent="0.2">
      <c r="A6" t="s">
        <v>8</v>
      </c>
      <c r="B6">
        <v>0.85976278144420093</v>
      </c>
      <c r="C6">
        <v>100</v>
      </c>
      <c r="D6">
        <f t="shared" si="0"/>
        <v>1.0101010101010102</v>
      </c>
      <c r="E6">
        <v>1.01188393473625</v>
      </c>
      <c r="F6">
        <f t="shared" si="1"/>
        <v>1.0105243679986182</v>
      </c>
      <c r="H6">
        <f t="shared" si="2"/>
        <v>1.8484217140748389E-6</v>
      </c>
      <c r="J6" s="1">
        <v>1.30234526024496E-2</v>
      </c>
      <c r="K6">
        <f t="shared" si="3"/>
        <v>1.30234526024496E-3</v>
      </c>
    </row>
    <row r="7" spans="1:11" x14ac:dyDescent="0.2">
      <c r="A7" s="2" t="s">
        <v>9</v>
      </c>
      <c r="B7">
        <v>0.97797511149970084</v>
      </c>
      <c r="C7">
        <v>200</v>
      </c>
      <c r="D7">
        <f t="shared" si="0"/>
        <v>1.0050251256281406</v>
      </c>
      <c r="E7">
        <v>1.0050537037849401</v>
      </c>
      <c r="F7">
        <f t="shared" si="1"/>
        <v>1.0057516286063499</v>
      </c>
      <c r="H7">
        <f t="shared" si="2"/>
        <v>4.8709905633996465E-7</v>
      </c>
      <c r="J7" s="1">
        <v>4.5426640159371102E-3</v>
      </c>
      <c r="K7">
        <f t="shared" si="3"/>
        <v>4.5426640159371102E-4</v>
      </c>
    </row>
    <row r="8" spans="1:11" x14ac:dyDescent="0.2">
      <c r="C8">
        <v>500</v>
      </c>
      <c r="D8">
        <f t="shared" si="0"/>
        <v>1.002004008016032</v>
      </c>
      <c r="E8">
        <v>1.0024074137210801</v>
      </c>
      <c r="F8">
        <f t="shared" si="1"/>
        <v>1.0028607290047777</v>
      </c>
      <c r="H8">
        <f t="shared" si="2"/>
        <v>2.0549474643386336E-7</v>
      </c>
      <c r="J8" s="1">
        <v>2.5610954579525801E-3</v>
      </c>
      <c r="K8">
        <f t="shared" si="3"/>
        <v>2.5610954579525803E-4</v>
      </c>
    </row>
    <row r="9" spans="1:11" x14ac:dyDescent="0.2">
      <c r="C9">
        <v>1000</v>
      </c>
      <c r="D9">
        <f t="shared" si="0"/>
        <v>1.0010010010010011</v>
      </c>
      <c r="E9">
        <v>1.00112742781639</v>
      </c>
      <c r="F9">
        <f t="shared" si="1"/>
        <v>1.0018830133782046</v>
      </c>
      <c r="H9">
        <f t="shared" si="2"/>
        <v>5.7090954122276543E-7</v>
      </c>
      <c r="J9" s="1">
        <v>1.0123623043963601E-3</v>
      </c>
      <c r="K9">
        <f t="shared" si="3"/>
        <v>1.0123623043963601E-4</v>
      </c>
    </row>
    <row r="11" spans="1:11" x14ac:dyDescent="0.2">
      <c r="H11">
        <f>SUM(H3:H9)</f>
        <v>1.6245722832597062E-5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14F2-950C-2F44-A9AC-66FB54E1E4A0}">
  <dimension ref="A1:K11"/>
  <sheetViews>
    <sheetView tabSelected="1" zoomScale="156" zoomScaleNormal="156" workbookViewId="0">
      <selection activeCell="J14" sqref="J14"/>
    </sheetView>
  </sheetViews>
  <sheetFormatPr baseColWidth="10" defaultRowHeight="16" x14ac:dyDescent="0.2"/>
  <cols>
    <col min="4" max="4" width="14.5" customWidth="1"/>
    <col min="5" max="5" width="14.33203125" customWidth="1"/>
    <col min="7" max="7" width="1.6640625" customWidth="1"/>
    <col min="9" max="9" width="3.1640625" customWidth="1"/>
  </cols>
  <sheetData>
    <row r="1" spans="1:11" x14ac:dyDescent="0.2">
      <c r="A1" t="s">
        <v>4</v>
      </c>
      <c r="B1">
        <v>2</v>
      </c>
    </row>
    <row r="2" spans="1:11" ht="18" x14ac:dyDescent="0.25">
      <c r="A2" t="s">
        <v>0</v>
      </c>
      <c r="B2">
        <v>1</v>
      </c>
      <c r="C2" t="s">
        <v>5</v>
      </c>
      <c r="D2" t="s">
        <v>6</v>
      </c>
      <c r="E2" t="s">
        <v>7</v>
      </c>
      <c r="F2" t="s">
        <v>11</v>
      </c>
      <c r="H2" t="s">
        <v>12</v>
      </c>
      <c r="J2" t="s">
        <v>2</v>
      </c>
      <c r="K2" t="s">
        <v>3</v>
      </c>
    </row>
    <row r="3" spans="1:11" x14ac:dyDescent="0.2">
      <c r="A3" t="s">
        <v>1</v>
      </c>
      <c r="B3">
        <v>0</v>
      </c>
      <c r="C3">
        <v>10</v>
      </c>
      <c r="D3" s="4">
        <v>1.10972571576672</v>
      </c>
      <c r="E3">
        <v>1.1002247393131199</v>
      </c>
      <c r="F3">
        <f t="shared" ref="F3:F9" si="0">B$5/(1-POWER(B$6/C3,B$7))</f>
        <v>1.0995519614193472</v>
      </c>
      <c r="H3">
        <f t="shared" ref="H3:H9" si="1">POWER(E3-F3,2)</f>
        <v>4.5263009434927856E-7</v>
      </c>
      <c r="J3">
        <v>0.10285491619746499</v>
      </c>
      <c r="K3">
        <f t="shared" ref="K3:K9" si="2">J3/SQRT(100)</f>
        <v>1.02854916197465E-2</v>
      </c>
    </row>
    <row r="4" spans="1:11" x14ac:dyDescent="0.2">
      <c r="C4">
        <v>20</v>
      </c>
      <c r="D4" s="4">
        <v>1.05204656116065</v>
      </c>
      <c r="E4">
        <v>1.04612923145294</v>
      </c>
      <c r="F4">
        <f t="shared" si="0"/>
        <v>1.0486765715314585</v>
      </c>
      <c r="H4">
        <f t="shared" si="1"/>
        <v>6.4889414756268116E-6</v>
      </c>
      <c r="J4" s="1">
        <v>4.4997919818432097E-2</v>
      </c>
      <c r="K4">
        <f t="shared" si="2"/>
        <v>4.4997919818432095E-3</v>
      </c>
    </row>
    <row r="5" spans="1:11" x14ac:dyDescent="0.2">
      <c r="A5" t="s">
        <v>13</v>
      </c>
      <c r="B5">
        <v>1.0008604940340822</v>
      </c>
      <c r="C5">
        <v>50</v>
      </c>
      <c r="D5" s="4">
        <v>1.0201933958881899</v>
      </c>
      <c r="E5">
        <v>1.0222771918773601</v>
      </c>
      <c r="F5">
        <f t="shared" si="0"/>
        <v>1.0198559875185387</v>
      </c>
      <c r="H5">
        <f t="shared" si="1"/>
        <v>5.8622305471758783E-6</v>
      </c>
      <c r="J5" s="1">
        <v>2.2925410508286E-2</v>
      </c>
      <c r="K5">
        <f t="shared" si="2"/>
        <v>2.2925410508285999E-3</v>
      </c>
    </row>
    <row r="6" spans="1:11" x14ac:dyDescent="0.2">
      <c r="A6" t="s">
        <v>8</v>
      </c>
      <c r="B6">
        <v>0.84822119389046768</v>
      </c>
      <c r="C6">
        <v>100</v>
      </c>
      <c r="D6" s="4">
        <v>1.0099934143582701</v>
      </c>
      <c r="E6">
        <v>1.0117620170116399</v>
      </c>
      <c r="F6">
        <f t="shared" si="0"/>
        <v>1.0104210388927968</v>
      </c>
      <c r="H6">
        <f t="shared" si="1"/>
        <v>1.7982223152161138E-6</v>
      </c>
      <c r="J6" s="1">
        <v>1.2887377037844899E-2</v>
      </c>
      <c r="K6">
        <f t="shared" si="2"/>
        <v>1.28873770378449E-3</v>
      </c>
    </row>
    <row r="7" spans="1:11" x14ac:dyDescent="0.2">
      <c r="A7" s="2" t="s">
        <v>9</v>
      </c>
      <c r="B7">
        <v>0.97708358560485586</v>
      </c>
      <c r="C7">
        <v>200</v>
      </c>
      <c r="D7" s="4">
        <v>1.00496528104762</v>
      </c>
      <c r="E7">
        <v>1.0050027072429599</v>
      </c>
      <c r="F7">
        <f t="shared" si="0"/>
        <v>1.00569458599295</v>
      </c>
      <c r="H7">
        <f t="shared" si="1"/>
        <v>4.786962046878698E-7</v>
      </c>
      <c r="J7" s="1">
        <v>4.4964001153339796E-3</v>
      </c>
      <c r="K7">
        <f t="shared" si="2"/>
        <v>4.4964001153339795E-4</v>
      </c>
    </row>
    <row r="8" spans="1:11" x14ac:dyDescent="0.2">
      <c r="C8">
        <v>500</v>
      </c>
      <c r="D8" s="4">
        <v>1.00196116114092</v>
      </c>
      <c r="E8">
        <v>1.00238321065902</v>
      </c>
      <c r="F8">
        <f t="shared" si="0"/>
        <v>1.0028295373143856</v>
      </c>
      <c r="H8">
        <f t="shared" si="1"/>
        <v>1.9920748328983596E-7</v>
      </c>
      <c r="J8" s="1">
        <v>2.5354278720751198E-3</v>
      </c>
      <c r="K8">
        <f t="shared" si="2"/>
        <v>2.5354278720751201E-4</v>
      </c>
    </row>
    <row r="9" spans="1:11" x14ac:dyDescent="0.2">
      <c r="C9">
        <v>1000</v>
      </c>
      <c r="D9" s="4">
        <v>1.00094551719379</v>
      </c>
      <c r="E9">
        <v>1.00111612677574</v>
      </c>
      <c r="F9">
        <f t="shared" si="0"/>
        <v>1.0018598118574471</v>
      </c>
      <c r="H9">
        <f t="shared" si="1"/>
        <v>5.5306750075366546E-7</v>
      </c>
      <c r="J9" s="1">
        <v>1.00483868295593E-3</v>
      </c>
      <c r="K9">
        <f t="shared" si="2"/>
        <v>1.00483868295593E-4</v>
      </c>
    </row>
    <row r="11" spans="1:11" x14ac:dyDescent="0.2">
      <c r="H11">
        <f>SUM(H3:H9)</f>
        <v>1.5832995621099453E-5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 1A</vt:lpstr>
      <vt:lpstr>Fig.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2023-04-21T15:48:31Z</dcterms:modified>
</cp:coreProperties>
</file>