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85" firstSheet="1" activeTab="1"/>
  </bookViews>
  <sheets>
    <sheet name="sH3N2" sheetId="1" r:id="rId1"/>
    <sheet name="pH1N1" sheetId="2" r:id="rId2"/>
  </sheets>
  <calcPr calcId="145621"/>
</workbook>
</file>

<file path=xl/calcChain.xml><?xml version="1.0" encoding="utf-8"?>
<calcChain xmlns="http://schemas.openxmlformats.org/spreadsheetml/2006/main">
  <c r="C32" i="2" l="1"/>
  <c r="C27" i="2"/>
  <c r="C26" i="2"/>
  <c r="G17" i="2"/>
  <c r="H17" i="2" s="1"/>
  <c r="G16" i="2"/>
  <c r="H16" i="2" s="1"/>
  <c r="P15" i="2"/>
  <c r="Q15" i="2" s="1"/>
  <c r="G15" i="2"/>
  <c r="H15" i="2" s="1"/>
  <c r="P14" i="2"/>
  <c r="Q14" i="2" s="1"/>
  <c r="G14" i="2"/>
  <c r="H14" i="2" s="1"/>
  <c r="G13" i="2"/>
  <c r="H13" i="2" s="1"/>
  <c r="G12" i="2"/>
  <c r="H12" i="2" s="1"/>
  <c r="P11" i="2"/>
  <c r="G11" i="2"/>
  <c r="H11" i="2" s="1"/>
  <c r="D11" i="2"/>
  <c r="D10" i="2"/>
  <c r="G9" i="2"/>
  <c r="H9" i="2" s="1"/>
  <c r="P8" i="2"/>
  <c r="Q8" i="2" s="1"/>
  <c r="G8" i="2"/>
  <c r="H8" i="2" s="1"/>
  <c r="G7" i="2"/>
  <c r="P6" i="2"/>
  <c r="Q6" i="2" s="1"/>
  <c r="D6" i="2"/>
  <c r="H5" i="2"/>
  <c r="P4" i="2"/>
  <c r="Q4" i="2" s="1"/>
  <c r="H4" i="2"/>
  <c r="D32" i="1"/>
  <c r="D31" i="1"/>
  <c r="D30" i="1"/>
  <c r="D29" i="1"/>
  <c r="D18" i="1"/>
  <c r="H17" i="1"/>
  <c r="H16" i="1"/>
  <c r="H15" i="1"/>
  <c r="Q14" i="1"/>
  <c r="R14" i="1" s="1"/>
  <c r="H14" i="1"/>
  <c r="D14" i="1"/>
  <c r="G13" i="1"/>
  <c r="H13" i="1" s="1"/>
  <c r="Q12" i="1"/>
  <c r="R12" i="1" s="1"/>
  <c r="G12" i="1"/>
  <c r="H12" i="1" s="1"/>
  <c r="D11" i="1"/>
  <c r="Q10" i="1"/>
  <c r="R10" i="1" s="1"/>
  <c r="D10" i="1"/>
  <c r="D9" i="1"/>
  <c r="D8" i="1"/>
  <c r="G7" i="1"/>
  <c r="H7" i="1" s="1"/>
  <c r="D7" i="1"/>
  <c r="Q6" i="1"/>
  <c r="R6" i="1" s="1"/>
  <c r="D6" i="1"/>
  <c r="D5" i="1"/>
  <c r="Q4" i="1"/>
  <c r="R4" i="1" s="1"/>
  <c r="D4" i="1"/>
</calcChain>
</file>

<file path=xl/sharedStrings.xml><?xml version="1.0" encoding="utf-8"?>
<sst xmlns="http://schemas.openxmlformats.org/spreadsheetml/2006/main" count="231" uniqueCount="99">
  <si>
    <t>H3N2</t>
  </si>
  <si>
    <t>(template search for A/Aichi/2/1968 H3N2strain)</t>
  </si>
  <si>
    <t>Structure Templates</t>
  </si>
  <si>
    <t>Modell</t>
  </si>
  <si>
    <t>Protein</t>
  </si>
  <si>
    <t>aa length total</t>
  </si>
  <si>
    <t>Structure</t>
  </si>
  <si>
    <t>H3N2 ?</t>
  </si>
  <si>
    <t>Res. Start</t>
  </si>
  <si>
    <t>Res End</t>
  </si>
  <si>
    <t>aa length stuct</t>
  </si>
  <si>
    <t>coverage</t>
  </si>
  <si>
    <t>Resolution</t>
  </si>
  <si>
    <t>R-value Free</t>
  </si>
  <si>
    <t>Method</t>
  </si>
  <si>
    <t>similarity (AIchi68)</t>
  </si>
  <si>
    <t>Strain</t>
  </si>
  <si>
    <t>Modeller_Identity</t>
  </si>
  <si>
    <t>aa length modell</t>
  </si>
  <si>
    <t>Modell_Cover</t>
  </si>
  <si>
    <t>NP</t>
  </si>
  <si>
    <t>4X9A</t>
  </si>
  <si>
    <t>XRAY</t>
  </si>
  <si>
    <t>A/Wilson-Smith/1933 H1N1</t>
  </si>
  <si>
    <t>3zdpB</t>
  </si>
  <si>
    <t>-</t>
  </si>
  <si>
    <t>M1</t>
  </si>
  <si>
    <t>1EA3</t>
  </si>
  <si>
    <t>A/Puerto Rico/8/1934 H1N1</t>
  </si>
  <si>
    <t>5cqeB</t>
  </si>
  <si>
    <t>A/Puerto Rico/8/34(H1N1)</t>
  </si>
  <si>
    <t>HA</t>
  </si>
  <si>
    <t>3HMG A</t>
  </si>
  <si>
    <t>A/Aichi/2/1968 H3N2</t>
  </si>
  <si>
    <t>3HMG B</t>
  </si>
  <si>
    <t>NA</t>
  </si>
  <si>
    <t>3TIA</t>
  </si>
  <si>
    <t>A/RI/5+/1957(H2N2</t>
  </si>
  <si>
    <t>2aegA</t>
  </si>
  <si>
    <t>A/Memphis/31/98</t>
  </si>
  <si>
    <t>M2</t>
  </si>
  <si>
    <t>2ly0A</t>
  </si>
  <si>
    <t>NMR</t>
  </si>
  <si>
    <t>A/Chiba/5/71(H3N2)</t>
  </si>
  <si>
    <t>2n70A</t>
  </si>
  <si>
    <t>A/Udorn/307/1972 H3N2</t>
  </si>
  <si>
    <t>NS1</t>
  </si>
  <si>
    <t>1AILA</t>
  </si>
  <si>
    <t>A/Udorn/307/1972 H3N2)</t>
  </si>
  <si>
    <t>4ophA</t>
  </si>
  <si>
    <t>A/blue-winged teal/MN/993/1980(H6N6)</t>
  </si>
  <si>
    <t>3d6rB</t>
  </si>
  <si>
    <t>A/Duck/Alberta/60/1976 H12N5</t>
  </si>
  <si>
    <t>3ee9A</t>
  </si>
  <si>
    <t>NS2</t>
  </si>
  <si>
    <t>1PD3</t>
  </si>
  <si>
    <t>OLD</t>
  </si>
  <si>
    <t>PB2</t>
  </si>
  <si>
    <t>4EQK</t>
  </si>
  <si>
    <t>A/Hong Kong/1/68 (h3n2)</t>
  </si>
  <si>
    <t>2VY6</t>
  </si>
  <si>
    <t>A/Victoria/3/1975 H3N2</t>
  </si>
  <si>
    <t>PA</t>
  </si>
  <si>
    <t>2W69</t>
  </si>
  <si>
    <t>4IUJ</t>
  </si>
  <si>
    <t>pH1N1</t>
  </si>
  <si>
    <t>target sequence: (A/California/04/2009(H1N1))</t>
  </si>
  <si>
    <t>pH1N1?</t>
  </si>
  <si>
    <t>3ro5A</t>
  </si>
  <si>
    <t>3ro5B</t>
  </si>
  <si>
    <t>3md2A</t>
  </si>
  <si>
    <t>(A/California/04/2009 (H1N1))</t>
  </si>
  <si>
    <t>5cqeA</t>
  </si>
  <si>
    <t>A/PUERTO RICO/8/34(H1N1)</t>
  </si>
  <si>
    <t>3m6sA</t>
  </si>
  <si>
    <t>A/Darwin/2001/2009(H1N1)</t>
  </si>
  <si>
    <t>3lzgA</t>
  </si>
  <si>
    <t>A/California/04/2009 H1N1</t>
  </si>
  <si>
    <t>4B7Q</t>
  </si>
  <si>
    <t>A/CALIFORNIA/07/2009(H1N1)</t>
  </si>
  <si>
    <t>3M5RB</t>
  </si>
  <si>
    <t>H1N1 Influenza A/California/07/2009</t>
  </si>
  <si>
    <t>4opaB</t>
  </si>
  <si>
    <t>3m8aA</t>
  </si>
  <si>
    <t>A/PUERTO RICO/8/1934 H1N1</t>
  </si>
  <si>
    <t>2kihA</t>
  </si>
  <si>
    <t>2l0jA</t>
  </si>
  <si>
    <t>Modellert_Ident.</t>
  </si>
  <si>
    <t>Similarity</t>
  </si>
  <si>
    <t>3KHW</t>
  </si>
  <si>
    <t>A/MEXICO/INDRE4487/2009(H1N1)</t>
  </si>
  <si>
    <t>5FMM</t>
  </si>
  <si>
    <t>A/VIETNAM/1203/2004(H5N1)</t>
  </si>
  <si>
    <t>3A1G</t>
  </si>
  <si>
    <t>FALSE (1934 H1N1)</t>
  </si>
  <si>
    <t>PB1</t>
  </si>
  <si>
    <t>2ZNL</t>
  </si>
  <si>
    <t>3HW4</t>
  </si>
  <si>
    <t>A/goose/Guangdong/1/96 (H5N1)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</si>
</sst>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4" x14ac:knownFonts="1">
    <font>
      <sz val="10"/>
      <name val="Arial"/>
      <family val="2"/>
    </font>
    <font>
      <b/>
      <sz val="18"/>
      <color rgb="FF000000"/>
      <name val="Arial"/>
      <family val="2"/>
      <charset val="1"/>
    </font>
    <font>
      <sz val="10"/>
      <color rgb="FFFFFF66"/>
      <name val="Arial"/>
      <family val="2"/>
    </font>
    <font>
      <b/>
      <sz val="10"/>
      <name val="Arial"/>
      <family val="2"/>
    </font>
    <font>
      <b/>
      <sz val="11"/>
      <color rgb="FF000000"/>
      <name val="Arial"/>
      <family val="2"/>
      <charset val="1"/>
    </font>
    <font>
      <sz val="10"/>
      <color rgb="FF0000FF"/>
      <name val="Arial"/>
      <family val="2"/>
    </font>
    <font>
      <sz val="11"/>
      <name val="Arial"/>
      <family val="2"/>
      <charset val="1"/>
    </font>
    <font>
      <sz val="10"/>
      <color rgb="FF000000"/>
      <name val="Arial"/>
      <family val="2"/>
      <charset val="1"/>
    </font>
    <font>
      <i/>
      <sz val="10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1"/>
      <color rgb="FF000000"/>
      <name val="Times New Roman"/>
      <family val="1"/>
      <charset val="1"/>
    </font>
    <font>
      <sz val="10"/>
      <color rgb="FF000000"/>
      <name val="Courier New"/>
      <family val="3"/>
      <charset val="1"/>
    </font>
    <font>
      <sz val="10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0" xfId="0" applyFont="1" applyFill="1"/>
    <xf numFmtId="0" fontId="0" fillId="3" borderId="0" xfId="0" applyFill="1"/>
    <xf numFmtId="0" fontId="3" fillId="2" borderId="0" xfId="0" applyFont="1" applyFill="1"/>
    <xf numFmtId="0" fontId="0" fillId="2" borderId="0" xfId="0" applyFill="1"/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0" xfId="0"/>
    <xf numFmtId="10" fontId="0" fillId="0" borderId="0" xfId="0" applyNumberForma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2" fontId="0" fillId="0" borderId="0" xfId="0" applyNumberFormat="1"/>
    <xf numFmtId="0" fontId="7" fillId="0" borderId="0" xfId="0" applyFont="1"/>
    <xf numFmtId="0" fontId="9" fillId="0" borderId="0" xfId="0" applyFont="1" applyAlignment="1">
      <alignment wrapText="1"/>
    </xf>
    <xf numFmtId="0" fontId="4" fillId="0" borderId="0" xfId="0" applyFont="1"/>
    <xf numFmtId="0" fontId="0" fillId="0" borderId="0" xfId="0" applyFont="1" applyAlignment="1">
      <alignment horizontal="center"/>
    </xf>
    <xf numFmtId="0" fontId="10" fillId="0" borderId="0" xfId="0" applyFont="1" applyAlignment="1">
      <alignment wrapText="1"/>
    </xf>
    <xf numFmtId="164" fontId="3" fillId="0" borderId="0" xfId="0" applyNumberFormat="1" applyFont="1"/>
    <xf numFmtId="10" fontId="0" fillId="0" borderId="0" xfId="0" applyNumberFormat="1" applyFont="1" applyAlignment="1">
      <alignment horizontal="center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164" fontId="0" fillId="0" borderId="0" xfId="0" applyNumberFormat="1" applyFont="1"/>
    <xf numFmtId="0" fontId="1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csb.org/pdb/explore/explore.do?structureId=2aeq" TargetMode="External"/><Relationship Id="rId13" Type="http://schemas.openxmlformats.org/officeDocument/2006/relationships/hyperlink" Target="http://www.rcsb.org/pdb/explore/explore.do?structureId=3d6r" TargetMode="External"/><Relationship Id="rId18" Type="http://schemas.openxmlformats.org/officeDocument/2006/relationships/hyperlink" Target="http://www.rcsb.org/pdb/explore.do?structureId=2w69" TargetMode="External"/><Relationship Id="rId3" Type="http://schemas.openxmlformats.org/officeDocument/2006/relationships/hyperlink" Target="http://www.rcsb.org/pdb/explore/explore.do?structureId=1EA3" TargetMode="External"/><Relationship Id="rId7" Type="http://schemas.openxmlformats.org/officeDocument/2006/relationships/hyperlink" Target="http://www.rcsb.org/pdb/explore.do?structureId=3tia" TargetMode="External"/><Relationship Id="rId12" Type="http://schemas.openxmlformats.org/officeDocument/2006/relationships/hyperlink" Target="http://www.rcsb.org/pdb/explore/explore.do?structureId=4oph" TargetMode="External"/><Relationship Id="rId17" Type="http://schemas.openxmlformats.org/officeDocument/2006/relationships/hyperlink" Target="http://www.rcsb.org/pdb/explore.do?structureId=2vy6" TargetMode="External"/><Relationship Id="rId2" Type="http://schemas.openxmlformats.org/officeDocument/2006/relationships/hyperlink" Target="http://www.rcsb.org/pdb/explore/explore.do?structureId=3zdp" TargetMode="External"/><Relationship Id="rId16" Type="http://schemas.openxmlformats.org/officeDocument/2006/relationships/hyperlink" Target="http://www.rcsb.org/pdb/explore.do?structureId=4eqk" TargetMode="External"/><Relationship Id="rId1" Type="http://schemas.openxmlformats.org/officeDocument/2006/relationships/hyperlink" Target="http://www.rcsb.org/pdb/explore/explore.do?structureId=4X9A" TargetMode="External"/><Relationship Id="rId6" Type="http://schemas.openxmlformats.org/officeDocument/2006/relationships/hyperlink" Target="http://www.rcsb.org/pdb/explore/explore.do?structureId=3HMG" TargetMode="External"/><Relationship Id="rId11" Type="http://schemas.openxmlformats.org/officeDocument/2006/relationships/hyperlink" Target="http://www.rcsb.org/pdb/explore.do?structureId=1ail" TargetMode="External"/><Relationship Id="rId5" Type="http://schemas.openxmlformats.org/officeDocument/2006/relationships/hyperlink" Target="http://www.rcsb.org/pdb/explore/explore.do?structureId=3HMG" TargetMode="External"/><Relationship Id="rId15" Type="http://schemas.openxmlformats.org/officeDocument/2006/relationships/hyperlink" Target="http://www.rcsb.org/pdb/explore/explore.do?structureId=1PD3" TargetMode="External"/><Relationship Id="rId10" Type="http://schemas.openxmlformats.org/officeDocument/2006/relationships/hyperlink" Target="http://www.rcsb.org/pdb/explore/explore.do?structureId=2n70" TargetMode="External"/><Relationship Id="rId19" Type="http://schemas.openxmlformats.org/officeDocument/2006/relationships/hyperlink" Target="http://www.rcsb.org/pdb/explore.do?structureId=4iuj" TargetMode="External"/><Relationship Id="rId4" Type="http://schemas.openxmlformats.org/officeDocument/2006/relationships/hyperlink" Target="http://www.rcsb.org/pdb/explore/explore.do?structureId=5cqe" TargetMode="External"/><Relationship Id="rId9" Type="http://schemas.openxmlformats.org/officeDocument/2006/relationships/hyperlink" Target="http://www.rcsb.org/pdb/explore/explore.do?structureId=2ly0" TargetMode="External"/><Relationship Id="rId14" Type="http://schemas.openxmlformats.org/officeDocument/2006/relationships/hyperlink" Target="http://www.rcsb.org/pdb/explore/explore.do?structureId=3ee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csb.org/pdb/explore.do?structureId=3m5r" TargetMode="External"/><Relationship Id="rId13" Type="http://schemas.openxmlformats.org/officeDocument/2006/relationships/hyperlink" Target="http://www.rcsb.org/pdb/explore/explore.do?structureId=2kih" TargetMode="External"/><Relationship Id="rId18" Type="http://schemas.openxmlformats.org/officeDocument/2006/relationships/hyperlink" Target="http://www.rcsb.org/pdb/explore.do?structureId=2znl" TargetMode="External"/><Relationship Id="rId3" Type="http://schemas.openxmlformats.org/officeDocument/2006/relationships/hyperlink" Target="http://www.rcsb.org/pdb/explore/explore.do?structureId=3md2" TargetMode="External"/><Relationship Id="rId21" Type="http://schemas.openxmlformats.org/officeDocument/2006/relationships/hyperlink" Target="http://www.rcsb.org/pdb/explore.do?structureId=3hw4" TargetMode="External"/><Relationship Id="rId7" Type="http://schemas.openxmlformats.org/officeDocument/2006/relationships/hyperlink" Target="http://www.rcsb.org/pdb/explore.do?structureId=4b7q" TargetMode="External"/><Relationship Id="rId12" Type="http://schemas.openxmlformats.org/officeDocument/2006/relationships/hyperlink" Target="http://www.rcsb.org/pdb/explore/explore.do?structureId=2n70" TargetMode="External"/><Relationship Id="rId17" Type="http://schemas.openxmlformats.org/officeDocument/2006/relationships/hyperlink" Target="http://www.rcsb.org/pdb/explore.do?structureId=3a1g" TargetMode="External"/><Relationship Id="rId2" Type="http://schemas.openxmlformats.org/officeDocument/2006/relationships/hyperlink" Target="http://www.rcsb.org/pdb/explore/explore.do?structureId=3ro5" TargetMode="External"/><Relationship Id="rId16" Type="http://schemas.openxmlformats.org/officeDocument/2006/relationships/hyperlink" Target="http://www.rcsb.org/pdb/explore.do?structureId=5fmm" TargetMode="External"/><Relationship Id="rId20" Type="http://schemas.openxmlformats.org/officeDocument/2006/relationships/hyperlink" Target="http://www.rcsb.org/pdb/explore.do?structureId=2znl" TargetMode="External"/><Relationship Id="rId1" Type="http://schemas.openxmlformats.org/officeDocument/2006/relationships/hyperlink" Target="http://www.rcsb.org/pdb/explore/explore.do?structureId=3ro5" TargetMode="External"/><Relationship Id="rId6" Type="http://schemas.openxmlformats.org/officeDocument/2006/relationships/hyperlink" Target="http://www.rcsb.org/pdb/explore/explore.do?structureId=3lzg" TargetMode="External"/><Relationship Id="rId11" Type="http://schemas.openxmlformats.org/officeDocument/2006/relationships/hyperlink" Target="http://www.rcsb.org/pdb/explore.do?structureId=1pd3" TargetMode="External"/><Relationship Id="rId5" Type="http://schemas.openxmlformats.org/officeDocument/2006/relationships/hyperlink" Target="http://www.rcsb.org/pdb/explore/explore.do?structureId=3m6s" TargetMode="External"/><Relationship Id="rId15" Type="http://schemas.openxmlformats.org/officeDocument/2006/relationships/hyperlink" Target="http://www.rcsb.org/pdb/explore/explore.do?structureId=3KHW" TargetMode="External"/><Relationship Id="rId10" Type="http://schemas.openxmlformats.org/officeDocument/2006/relationships/hyperlink" Target="http://www.rcsb.org/pdb/explore/explore.do?structureId=3m8a" TargetMode="External"/><Relationship Id="rId19" Type="http://schemas.openxmlformats.org/officeDocument/2006/relationships/hyperlink" Target="http://www.rcsb.org/pdb/explore.do?structureId=3a1g" TargetMode="External"/><Relationship Id="rId4" Type="http://schemas.openxmlformats.org/officeDocument/2006/relationships/hyperlink" Target="http://www.rcsb.org/pdb/explore/explore.do?structureId=5cqe" TargetMode="External"/><Relationship Id="rId9" Type="http://schemas.openxmlformats.org/officeDocument/2006/relationships/hyperlink" Target="http://www.rcsb.org/pdb/explore/explore.do?structureId=4opa" TargetMode="External"/><Relationship Id="rId14" Type="http://schemas.openxmlformats.org/officeDocument/2006/relationships/hyperlink" Target="http://www.rcsb.org/pdb/explore/explore.do?structureId=2l0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zoomScale="74" zoomScaleNormal="74" workbookViewId="0">
      <selection activeCell="K14" sqref="K14"/>
    </sheetView>
  </sheetViews>
  <sheetFormatPr defaultRowHeight="12.75" x14ac:dyDescent="0.2"/>
  <cols>
    <col min="1" max="9" width="11.5703125"/>
    <col min="10" max="11" width="13.5703125"/>
    <col min="12" max="12" width="11.5703125"/>
    <col min="13" max="13" width="27.7109375"/>
    <col min="14" max="14" width="27.5703125"/>
    <col min="15" max="16" width="11.5703125"/>
    <col min="17" max="17" width="19"/>
    <col min="18" max="1025" width="11.5703125"/>
  </cols>
  <sheetData>
    <row r="1" spans="1:19" ht="23.25" x14ac:dyDescent="0.35">
      <c r="A1" s="1" t="s">
        <v>0</v>
      </c>
      <c r="B1" t="s">
        <v>1</v>
      </c>
    </row>
    <row r="2" spans="1:19" x14ac:dyDescent="0.2">
      <c r="A2" s="2"/>
      <c r="B2" s="2"/>
      <c r="C2" s="3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5" t="s">
        <v>3</v>
      </c>
      <c r="O2" s="6"/>
      <c r="P2" s="6"/>
      <c r="Q2" s="6"/>
      <c r="R2" s="6"/>
      <c r="S2" s="7"/>
    </row>
    <row r="3" spans="1:19" ht="15" x14ac:dyDescent="0.25">
      <c r="A3" s="8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L3" s="8" t="s">
        <v>15</v>
      </c>
      <c r="M3" s="8" t="s">
        <v>16</v>
      </c>
      <c r="N3" s="9" t="s">
        <v>17</v>
      </c>
      <c r="O3" s="8" t="s">
        <v>8</v>
      </c>
      <c r="P3" s="8" t="s">
        <v>9</v>
      </c>
      <c r="Q3" s="8" t="s">
        <v>18</v>
      </c>
      <c r="R3" s="9" t="s">
        <v>19</v>
      </c>
      <c r="S3" s="8"/>
    </row>
    <row r="4" spans="1:19" ht="14.25" x14ac:dyDescent="0.2">
      <c r="A4" t="s">
        <v>20</v>
      </c>
      <c r="B4">
        <v>498</v>
      </c>
      <c r="C4" s="10" t="s">
        <v>21</v>
      </c>
      <c r="D4" s="11" t="b">
        <f>FALSE()</f>
        <v>0</v>
      </c>
      <c r="E4">
        <v>21</v>
      </c>
      <c r="F4">
        <v>489</v>
      </c>
      <c r="G4">
        <v>469</v>
      </c>
      <c r="H4" s="12">
        <v>0.94176706827309198</v>
      </c>
      <c r="I4">
        <v>2.99</v>
      </c>
      <c r="J4" s="13">
        <v>0.26200000000000001</v>
      </c>
      <c r="K4" t="s">
        <v>22</v>
      </c>
      <c r="L4" s="12">
        <v>0.93</v>
      </c>
      <c r="M4" s="14" t="s">
        <v>23</v>
      </c>
      <c r="N4" s="12">
        <v>0.91649000000000003</v>
      </c>
      <c r="O4">
        <v>21</v>
      </c>
      <c r="P4">
        <v>498</v>
      </c>
      <c r="Q4">
        <f>P4-O4</f>
        <v>477</v>
      </c>
      <c r="R4" s="12">
        <f>Q4/B4</f>
        <v>0.95783132530120485</v>
      </c>
    </row>
    <row r="5" spans="1:19" ht="14.25" x14ac:dyDescent="0.2">
      <c r="C5" s="10" t="s">
        <v>24</v>
      </c>
      <c r="D5" s="11" t="b">
        <f>FALSE()</f>
        <v>0</v>
      </c>
      <c r="E5">
        <v>21</v>
      </c>
      <c r="F5">
        <v>489</v>
      </c>
      <c r="G5">
        <v>469</v>
      </c>
      <c r="H5" s="12">
        <v>0.95176706827309199</v>
      </c>
      <c r="I5" s="13">
        <v>2.69</v>
      </c>
      <c r="J5" s="13">
        <v>0.25</v>
      </c>
      <c r="K5" t="s">
        <v>22</v>
      </c>
      <c r="L5" t="s">
        <v>25</v>
      </c>
      <c r="M5" s="15" t="s">
        <v>23</v>
      </c>
      <c r="R5" s="12"/>
    </row>
    <row r="6" spans="1:19" x14ac:dyDescent="0.2">
      <c r="A6" t="s">
        <v>26</v>
      </c>
      <c r="B6">
        <v>252</v>
      </c>
      <c r="C6" s="10" t="s">
        <v>27</v>
      </c>
      <c r="D6" s="11" t="b">
        <f>FALSE()</f>
        <v>0</v>
      </c>
      <c r="E6">
        <v>2</v>
      </c>
      <c r="F6">
        <v>158</v>
      </c>
      <c r="G6">
        <v>157</v>
      </c>
      <c r="H6" s="12">
        <v>0.62301587301587302</v>
      </c>
      <c r="I6" s="16">
        <v>2.2999999999999998</v>
      </c>
      <c r="J6" s="16"/>
      <c r="K6" t="s">
        <v>22</v>
      </c>
      <c r="L6" s="12">
        <v>0.97</v>
      </c>
      <c r="M6" s="17" t="s">
        <v>28</v>
      </c>
      <c r="N6">
        <v>98.088999999999999</v>
      </c>
      <c r="O6">
        <v>1</v>
      </c>
      <c r="P6">
        <v>160</v>
      </c>
      <c r="Q6">
        <f>P6-O6+1</f>
        <v>160</v>
      </c>
      <c r="R6" s="12">
        <f>Q6/B6</f>
        <v>0.63492063492063489</v>
      </c>
    </row>
    <row r="7" spans="1:19" ht="15" x14ac:dyDescent="0.25">
      <c r="C7" s="10" t="s">
        <v>29</v>
      </c>
      <c r="D7" s="11" t="b">
        <f>FALSE()</f>
        <v>0</v>
      </c>
      <c r="E7">
        <v>1</v>
      </c>
      <c r="F7">
        <v>164</v>
      </c>
      <c r="G7">
        <f>F7</f>
        <v>164</v>
      </c>
      <c r="H7" s="12">
        <f>G7/B6</f>
        <v>0.65079365079365081</v>
      </c>
      <c r="I7">
        <v>2.1</v>
      </c>
      <c r="J7">
        <v>0.19700000000000001</v>
      </c>
      <c r="K7" t="s">
        <v>22</v>
      </c>
      <c r="M7" s="18" t="s">
        <v>30</v>
      </c>
      <c r="R7" s="12"/>
    </row>
    <row r="8" spans="1:19" ht="15" x14ac:dyDescent="0.25">
      <c r="A8" t="s">
        <v>31</v>
      </c>
      <c r="B8">
        <v>540</v>
      </c>
      <c r="C8" s="10" t="s">
        <v>32</v>
      </c>
      <c r="D8" s="19" t="b">
        <f>TRUE()</f>
        <v>1</v>
      </c>
      <c r="E8">
        <v>1</v>
      </c>
      <c r="F8">
        <v>328</v>
      </c>
      <c r="G8">
        <v>328</v>
      </c>
      <c r="H8" s="12">
        <v>1</v>
      </c>
      <c r="I8" s="16">
        <v>2.9</v>
      </c>
      <c r="J8" s="16"/>
      <c r="K8" t="s">
        <v>22</v>
      </c>
      <c r="L8" s="12">
        <v>1</v>
      </c>
      <c r="M8" s="14" t="s">
        <v>33</v>
      </c>
      <c r="N8" s="20" t="s">
        <v>25</v>
      </c>
      <c r="O8" s="20" t="s">
        <v>25</v>
      </c>
      <c r="P8" s="20" t="s">
        <v>25</v>
      </c>
      <c r="Q8" s="20" t="s">
        <v>25</v>
      </c>
      <c r="R8" s="20" t="s">
        <v>25</v>
      </c>
    </row>
    <row r="9" spans="1:19" ht="15" x14ac:dyDescent="0.25">
      <c r="C9" s="10" t="s">
        <v>34</v>
      </c>
      <c r="D9" s="19" t="b">
        <f>TRUE()</f>
        <v>1</v>
      </c>
      <c r="E9">
        <v>1</v>
      </c>
      <c r="F9">
        <v>175</v>
      </c>
      <c r="G9">
        <v>175</v>
      </c>
      <c r="H9" s="12">
        <v>1</v>
      </c>
      <c r="I9" s="16">
        <v>2.9</v>
      </c>
      <c r="J9" s="16"/>
      <c r="K9" t="s">
        <v>22</v>
      </c>
      <c r="L9" s="12">
        <v>1</v>
      </c>
      <c r="M9" s="14" t="s">
        <v>33</v>
      </c>
      <c r="N9" s="20" t="s">
        <v>25</v>
      </c>
      <c r="O9" s="20" t="s">
        <v>25</v>
      </c>
      <c r="P9" s="20" t="s">
        <v>25</v>
      </c>
      <c r="Q9" s="20" t="s">
        <v>25</v>
      </c>
      <c r="R9" s="20" t="s">
        <v>25</v>
      </c>
    </row>
    <row r="10" spans="1:19" x14ac:dyDescent="0.2">
      <c r="A10" t="s">
        <v>35</v>
      </c>
      <c r="B10">
        <v>469</v>
      </c>
      <c r="C10" s="10" t="s">
        <v>36</v>
      </c>
      <c r="D10" s="11" t="b">
        <f>FALSE()</f>
        <v>0</v>
      </c>
      <c r="E10">
        <v>82</v>
      </c>
      <c r="F10">
        <v>469</v>
      </c>
      <c r="G10">
        <v>388</v>
      </c>
      <c r="H10" s="12">
        <v>0.82729211087419996</v>
      </c>
      <c r="I10" s="16">
        <v>1.8</v>
      </c>
      <c r="J10" s="16"/>
      <c r="K10" t="s">
        <v>22</v>
      </c>
      <c r="L10" s="12">
        <v>0.96160000000000001</v>
      </c>
      <c r="M10" s="14" t="s">
        <v>37</v>
      </c>
      <c r="N10" s="12">
        <v>0.98453999999999997</v>
      </c>
      <c r="O10">
        <v>81</v>
      </c>
      <c r="P10">
        <v>469</v>
      </c>
      <c r="Q10">
        <f>P10-O10+1</f>
        <v>389</v>
      </c>
      <c r="R10" s="12">
        <f>Q10/B10</f>
        <v>0.82942430703624737</v>
      </c>
    </row>
    <row r="11" spans="1:19" x14ac:dyDescent="0.2">
      <c r="C11" s="10" t="s">
        <v>38</v>
      </c>
      <c r="D11" s="11" t="b">
        <f>FALSE()</f>
        <v>0</v>
      </c>
      <c r="E11">
        <v>83</v>
      </c>
      <c r="F11">
        <v>469</v>
      </c>
      <c r="G11">
        <v>388</v>
      </c>
      <c r="H11" s="12">
        <v>0.82729211087419996</v>
      </c>
      <c r="I11" s="16">
        <v>3</v>
      </c>
      <c r="J11">
        <v>0.312</v>
      </c>
      <c r="K11" t="s">
        <v>22</v>
      </c>
      <c r="L11" s="20" t="s">
        <v>25</v>
      </c>
      <c r="M11" s="21" t="s">
        <v>39</v>
      </c>
      <c r="R11" s="12"/>
    </row>
    <row r="12" spans="1:19" x14ac:dyDescent="0.2">
      <c r="A12" t="s">
        <v>40</v>
      </c>
      <c r="B12">
        <v>97</v>
      </c>
      <c r="C12" s="10" t="s">
        <v>41</v>
      </c>
      <c r="D12" s="22" t="b">
        <v>1</v>
      </c>
      <c r="E12">
        <v>20</v>
      </c>
      <c r="F12">
        <v>49</v>
      </c>
      <c r="G12">
        <f>F12-E12</f>
        <v>29</v>
      </c>
      <c r="H12" s="12">
        <f>G12/B12</f>
        <v>0.29896907216494845</v>
      </c>
      <c r="I12" s="23" t="s">
        <v>25</v>
      </c>
      <c r="J12" s="23" t="s">
        <v>25</v>
      </c>
      <c r="K12" s="23" t="s">
        <v>42</v>
      </c>
      <c r="L12" s="20" t="s">
        <v>25</v>
      </c>
      <c r="M12" s="15" t="s">
        <v>43</v>
      </c>
      <c r="N12" s="12">
        <v>0.93547999999999998</v>
      </c>
      <c r="O12">
        <v>18</v>
      </c>
      <c r="P12">
        <v>61</v>
      </c>
      <c r="Q12">
        <f>P12-O12+1</f>
        <v>44</v>
      </c>
      <c r="R12" s="12">
        <f>Q12/B12</f>
        <v>0.45360824742268041</v>
      </c>
    </row>
    <row r="13" spans="1:19" x14ac:dyDescent="0.2">
      <c r="C13" s="10" t="s">
        <v>44</v>
      </c>
      <c r="D13" s="22">
        <v>2</v>
      </c>
      <c r="E13">
        <v>20</v>
      </c>
      <c r="F13">
        <v>60</v>
      </c>
      <c r="G13">
        <f>F13-E13</f>
        <v>40</v>
      </c>
      <c r="H13" s="12">
        <f>G13/B12</f>
        <v>0.41237113402061853</v>
      </c>
      <c r="I13" s="23" t="s">
        <v>25</v>
      </c>
      <c r="J13" s="23" t="s">
        <v>25</v>
      </c>
      <c r="K13" s="23" t="s">
        <v>42</v>
      </c>
      <c r="L13" s="20" t="s">
        <v>25</v>
      </c>
      <c r="M13" s="15" t="s">
        <v>45</v>
      </c>
      <c r="R13" s="12"/>
    </row>
    <row r="14" spans="1:19" ht="12.2" customHeight="1" x14ac:dyDescent="0.25">
      <c r="A14" t="s">
        <v>46</v>
      </c>
      <c r="B14">
        <v>237</v>
      </c>
      <c r="C14" s="10" t="s">
        <v>47</v>
      </c>
      <c r="D14" s="19" t="b">
        <f>TRUE()</f>
        <v>1</v>
      </c>
      <c r="E14">
        <v>1</v>
      </c>
      <c r="F14">
        <v>70</v>
      </c>
      <c r="G14">
        <v>70</v>
      </c>
      <c r="H14" s="12">
        <f>G14/B14</f>
        <v>0.29535864978902954</v>
      </c>
      <c r="I14" s="16">
        <v>1.9</v>
      </c>
      <c r="J14" s="16"/>
      <c r="K14" t="s">
        <v>22</v>
      </c>
      <c r="L14" s="12">
        <v>0.97709999999999997</v>
      </c>
      <c r="M14" s="17" t="s">
        <v>48</v>
      </c>
      <c r="N14" s="12">
        <v>0.94262000000000001</v>
      </c>
      <c r="O14">
        <v>1</v>
      </c>
      <c r="P14">
        <v>230</v>
      </c>
      <c r="Q14">
        <f>P14-O14+1</f>
        <v>230</v>
      </c>
      <c r="R14" s="12">
        <f>Q14/B14</f>
        <v>0.97046413502109707</v>
      </c>
    </row>
    <row r="15" spans="1:19" ht="12.2" customHeight="1" x14ac:dyDescent="0.2">
      <c r="C15" s="10" t="s">
        <v>49</v>
      </c>
      <c r="D15" s="11" t="b">
        <v>0</v>
      </c>
      <c r="E15">
        <v>42</v>
      </c>
      <c r="F15">
        <v>203</v>
      </c>
      <c r="G15">
        <v>71</v>
      </c>
      <c r="H15" s="12">
        <f>G$15/B14</f>
        <v>0.29957805907172996</v>
      </c>
      <c r="I15">
        <v>3.16</v>
      </c>
      <c r="J15">
        <v>0.28599999999999998</v>
      </c>
      <c r="K15" t="s">
        <v>22</v>
      </c>
      <c r="L15" s="20" t="s">
        <v>25</v>
      </c>
      <c r="M15" s="15" t="s">
        <v>50</v>
      </c>
      <c r="R15" s="12"/>
    </row>
    <row r="16" spans="1:19" x14ac:dyDescent="0.2">
      <c r="C16" s="10" t="s">
        <v>51</v>
      </c>
      <c r="D16" s="11" t="b">
        <v>0</v>
      </c>
      <c r="E16">
        <v>83</v>
      </c>
      <c r="F16">
        <v>202</v>
      </c>
      <c r="G16">
        <v>72</v>
      </c>
      <c r="H16" s="12">
        <f>G$15/B14</f>
        <v>0.29957805907172996</v>
      </c>
      <c r="I16">
        <v>2</v>
      </c>
      <c r="J16">
        <v>0.224</v>
      </c>
      <c r="K16" t="s">
        <v>22</v>
      </c>
      <c r="M16" s="15" t="s">
        <v>52</v>
      </c>
    </row>
    <row r="17" spans="1:18" x14ac:dyDescent="0.2">
      <c r="C17" s="10" t="s">
        <v>53</v>
      </c>
      <c r="D17" s="22" t="b">
        <v>1</v>
      </c>
      <c r="E17">
        <v>84</v>
      </c>
      <c r="F17">
        <v>205</v>
      </c>
      <c r="G17">
        <v>73</v>
      </c>
      <c r="H17" s="12">
        <f>G$15/B14</f>
        <v>0.29957805907172996</v>
      </c>
      <c r="I17">
        <v>2.14</v>
      </c>
      <c r="J17">
        <v>0.23400000000000001</v>
      </c>
      <c r="K17" t="s">
        <v>22</v>
      </c>
      <c r="M17" s="15" t="s">
        <v>45</v>
      </c>
    </row>
    <row r="18" spans="1:18" ht="15" x14ac:dyDescent="0.25">
      <c r="A18" t="s">
        <v>54</v>
      </c>
      <c r="B18">
        <v>121</v>
      </c>
      <c r="C18" s="10" t="s">
        <v>55</v>
      </c>
      <c r="D18" s="19" t="b">
        <f>TRUE()</f>
        <v>1</v>
      </c>
      <c r="E18">
        <v>63</v>
      </c>
      <c r="F18">
        <v>116</v>
      </c>
      <c r="G18">
        <v>54</v>
      </c>
      <c r="H18" s="12">
        <v>0.44628099173553698</v>
      </c>
      <c r="I18" s="16">
        <v>2.6</v>
      </c>
      <c r="J18" s="16">
        <v>0.24399999999999999</v>
      </c>
      <c r="K18" t="s">
        <v>22</v>
      </c>
      <c r="L18" s="12">
        <v>0.94</v>
      </c>
      <c r="M18" s="14" t="s">
        <v>28</v>
      </c>
      <c r="N18" s="12">
        <v>0.94</v>
      </c>
      <c r="O18">
        <v>63</v>
      </c>
      <c r="P18">
        <v>116</v>
      </c>
      <c r="Q18">
        <v>54</v>
      </c>
      <c r="R18" s="12">
        <v>0.44628099173553698</v>
      </c>
    </row>
    <row r="21" spans="1:18" ht="15" x14ac:dyDescent="0.25">
      <c r="D21" s="19"/>
      <c r="I21" s="16"/>
      <c r="J21" s="16"/>
      <c r="L21" s="12"/>
      <c r="M21" s="14"/>
    </row>
    <row r="26" spans="1:18" x14ac:dyDescent="0.2">
      <c r="A26" t="s">
        <v>56</v>
      </c>
    </row>
    <row r="29" spans="1:18" ht="15" x14ac:dyDescent="0.25">
      <c r="A29" t="s">
        <v>57</v>
      </c>
      <c r="B29">
        <v>759</v>
      </c>
      <c r="C29" s="10" t="s">
        <v>58</v>
      </c>
      <c r="D29" s="19" t="b">
        <f>TRUE()</f>
        <v>1</v>
      </c>
      <c r="E29">
        <v>321</v>
      </c>
      <c r="F29">
        <v>483</v>
      </c>
      <c r="G29">
        <v>163</v>
      </c>
      <c r="H29" s="12">
        <v>0.48353096179183103</v>
      </c>
      <c r="I29" s="16">
        <v>1.95</v>
      </c>
      <c r="J29" s="16"/>
      <c r="K29" t="s">
        <v>22</v>
      </c>
      <c r="L29" s="12">
        <v>0.99399999999999999</v>
      </c>
      <c r="M29" s="14" t="s">
        <v>59</v>
      </c>
    </row>
    <row r="30" spans="1:18" x14ac:dyDescent="0.2">
      <c r="C30" s="10" t="s">
        <v>60</v>
      </c>
      <c r="D30" s="11" t="b">
        <f>FALSE()</f>
        <v>0</v>
      </c>
      <c r="E30">
        <v>538</v>
      </c>
      <c r="F30">
        <v>741</v>
      </c>
      <c r="G30">
        <v>204</v>
      </c>
      <c r="I30" s="16">
        <v>1.95</v>
      </c>
      <c r="J30" s="16"/>
      <c r="K30" t="s">
        <v>22</v>
      </c>
      <c r="L30" s="12">
        <v>0.99450000000000005</v>
      </c>
      <c r="M30" s="14" t="s">
        <v>61</v>
      </c>
    </row>
    <row r="31" spans="1:18" ht="15" x14ac:dyDescent="0.25">
      <c r="A31" t="s">
        <v>62</v>
      </c>
      <c r="B31">
        <v>716</v>
      </c>
      <c r="C31" s="10" t="s">
        <v>63</v>
      </c>
      <c r="D31" s="19" t="b">
        <f>TRUE()</f>
        <v>1</v>
      </c>
      <c r="E31">
        <v>1</v>
      </c>
      <c r="F31">
        <v>196</v>
      </c>
      <c r="G31">
        <v>196</v>
      </c>
      <c r="H31" s="12">
        <v>0.89944134078212301</v>
      </c>
      <c r="I31" s="16">
        <v>2.0499999999999998</v>
      </c>
      <c r="J31" s="16"/>
      <c r="K31" t="s">
        <v>22</v>
      </c>
      <c r="L31" s="12">
        <v>1</v>
      </c>
      <c r="M31" s="14" t="s">
        <v>61</v>
      </c>
    </row>
    <row r="32" spans="1:18" x14ac:dyDescent="0.2">
      <c r="C32" s="10" t="s">
        <v>64</v>
      </c>
      <c r="D32" s="11" t="b">
        <f>FALSE()</f>
        <v>0</v>
      </c>
      <c r="E32">
        <v>266</v>
      </c>
      <c r="F32">
        <v>713</v>
      </c>
      <c r="G32">
        <v>448</v>
      </c>
      <c r="I32" s="16">
        <v>1.9</v>
      </c>
      <c r="J32" s="16"/>
      <c r="K32" t="s">
        <v>22</v>
      </c>
      <c r="L32" s="12">
        <v>0.95699999999999996</v>
      </c>
      <c r="M32" s="14" t="s">
        <v>23</v>
      </c>
    </row>
  </sheetData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/>
    <hyperlink ref="C18" r:id="rId15"/>
    <hyperlink ref="C29" r:id="rId16"/>
    <hyperlink ref="C30" r:id="rId17"/>
    <hyperlink ref="C31" r:id="rId18"/>
    <hyperlink ref="C32" r:id="rId19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topLeftCell="C1" zoomScale="80" zoomScaleNormal="80" workbookViewId="0">
      <selection activeCell="L5" sqref="L5"/>
    </sheetView>
  </sheetViews>
  <sheetFormatPr defaultRowHeight="12.75" x14ac:dyDescent="0.2"/>
  <cols>
    <col min="1" max="1" width="17.42578125"/>
    <col min="2" max="2" width="16.28515625"/>
    <col min="3" max="3" width="19.140625"/>
    <col min="4" max="4" width="8.85546875"/>
    <col min="5" max="5" width="19.7109375"/>
    <col min="6" max="9" width="11.5703125"/>
    <col min="10" max="10" width="13"/>
    <col min="11" max="11" width="11.5703125"/>
    <col min="12" max="12" width="34.42578125"/>
    <col min="13" max="13" width="18"/>
    <col min="14" max="15" width="11.5703125"/>
    <col min="16" max="16" width="18.140625"/>
    <col min="17" max="1025" width="11.5703125"/>
  </cols>
  <sheetData>
    <row r="1" spans="1:17" ht="23.25" x14ac:dyDescent="0.35">
      <c r="A1" s="1" t="s">
        <v>65</v>
      </c>
      <c r="B1" t="s">
        <v>66</v>
      </c>
    </row>
    <row r="2" spans="1:17" x14ac:dyDescent="0.2">
      <c r="A2" s="2"/>
      <c r="B2" s="2"/>
      <c r="C2" s="3" t="s">
        <v>2</v>
      </c>
      <c r="D2" s="4"/>
      <c r="E2" s="4"/>
      <c r="F2" s="4"/>
      <c r="G2" s="4"/>
      <c r="H2" s="4"/>
      <c r="I2" s="4"/>
      <c r="J2" s="4"/>
      <c r="K2" s="4"/>
      <c r="L2" s="4"/>
      <c r="M2" s="5" t="s">
        <v>3</v>
      </c>
      <c r="N2" s="6"/>
      <c r="O2" s="6"/>
      <c r="P2" s="6"/>
      <c r="Q2" s="6"/>
    </row>
    <row r="3" spans="1:17" ht="15" x14ac:dyDescent="0.25">
      <c r="A3" s="8" t="s">
        <v>4</v>
      </c>
      <c r="B3" s="8" t="s">
        <v>5</v>
      </c>
      <c r="C3" s="8" t="s">
        <v>6</v>
      </c>
      <c r="D3" s="8" t="s">
        <v>67</v>
      </c>
      <c r="E3" s="8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L3" s="8" t="s">
        <v>16</v>
      </c>
      <c r="M3" s="9" t="s">
        <v>17</v>
      </c>
      <c r="N3" s="8" t="s">
        <v>8</v>
      </c>
      <c r="O3" s="8" t="s">
        <v>9</v>
      </c>
      <c r="P3" s="8" t="s">
        <v>18</v>
      </c>
      <c r="Q3" s="9" t="s">
        <v>19</v>
      </c>
    </row>
    <row r="4" spans="1:17" ht="14.25" x14ac:dyDescent="0.2">
      <c r="A4" t="s">
        <v>20</v>
      </c>
      <c r="B4">
        <v>498</v>
      </c>
      <c r="C4" s="10" t="s">
        <v>68</v>
      </c>
      <c r="D4" s="11" t="b">
        <v>0</v>
      </c>
      <c r="E4">
        <v>22</v>
      </c>
      <c r="F4">
        <v>497</v>
      </c>
      <c r="G4">
        <v>470</v>
      </c>
      <c r="H4" s="12">
        <f>G4/B4</f>
        <v>0.94377510040160639</v>
      </c>
      <c r="I4" s="13">
        <v>2.66</v>
      </c>
      <c r="J4" s="13">
        <v>0.28000000000000003</v>
      </c>
      <c r="K4" s="20" t="s">
        <v>22</v>
      </c>
      <c r="L4" s="14" t="s">
        <v>23</v>
      </c>
      <c r="M4" s="12">
        <v>0.91959999999999997</v>
      </c>
      <c r="N4">
        <v>21</v>
      </c>
      <c r="O4">
        <v>498</v>
      </c>
      <c r="P4">
        <f>O4-N4+1</f>
        <v>478</v>
      </c>
      <c r="Q4" s="12">
        <f>P4/B4</f>
        <v>0.95983935742971882</v>
      </c>
    </row>
    <row r="5" spans="1:17" ht="14.25" x14ac:dyDescent="0.2">
      <c r="C5" s="10" t="s">
        <v>69</v>
      </c>
      <c r="D5" s="11" t="b">
        <v>0</v>
      </c>
      <c r="E5">
        <v>22</v>
      </c>
      <c r="F5">
        <v>491</v>
      </c>
      <c r="G5">
        <v>471</v>
      </c>
      <c r="H5" s="12">
        <f>G5/B4</f>
        <v>0.94578313253012047</v>
      </c>
      <c r="I5" s="13">
        <v>2.66</v>
      </c>
      <c r="J5" s="13">
        <v>0.28000000000000003</v>
      </c>
      <c r="K5" s="20" t="s">
        <v>22</v>
      </c>
      <c r="L5" s="14" t="s">
        <v>23</v>
      </c>
      <c r="Q5" s="12"/>
    </row>
    <row r="6" spans="1:17" ht="15" x14ac:dyDescent="0.25">
      <c r="A6" t="s">
        <v>26</v>
      </c>
      <c r="B6">
        <v>252</v>
      </c>
      <c r="C6" s="10" t="s">
        <v>70</v>
      </c>
      <c r="D6" s="19" t="b">
        <f>TRUE()</f>
        <v>1</v>
      </c>
      <c r="E6">
        <v>158</v>
      </c>
      <c r="F6">
        <v>157</v>
      </c>
      <c r="G6">
        <v>252</v>
      </c>
      <c r="H6" s="12">
        <v>0.62</v>
      </c>
      <c r="I6">
        <v>2.2000000000000002</v>
      </c>
      <c r="J6">
        <v>0.25600000000000001</v>
      </c>
      <c r="K6" s="20" t="s">
        <v>22</v>
      </c>
      <c r="L6" s="24" t="s">
        <v>71</v>
      </c>
      <c r="M6" s="12">
        <v>1</v>
      </c>
      <c r="N6">
        <v>1</v>
      </c>
      <c r="O6">
        <v>157</v>
      </c>
      <c r="P6">
        <f>O6-N6+1</f>
        <v>157</v>
      </c>
      <c r="Q6" s="12">
        <f>P6/B6</f>
        <v>0.62301587301587302</v>
      </c>
    </row>
    <row r="7" spans="1:17" ht="13.5" x14ac:dyDescent="0.25">
      <c r="C7" s="10" t="s">
        <v>72</v>
      </c>
      <c r="D7" s="11" t="b">
        <v>0</v>
      </c>
      <c r="E7">
        <v>1</v>
      </c>
      <c r="F7">
        <v>159</v>
      </c>
      <c r="G7">
        <f>F7-E7+1</f>
        <v>159</v>
      </c>
      <c r="H7" s="12">
        <v>1</v>
      </c>
      <c r="I7">
        <v>2.1</v>
      </c>
      <c r="J7">
        <v>0.19700000000000001</v>
      </c>
      <c r="K7" s="20" t="s">
        <v>22</v>
      </c>
      <c r="L7" s="25" t="s">
        <v>73</v>
      </c>
      <c r="Q7" s="12"/>
    </row>
    <row r="8" spans="1:17" x14ac:dyDescent="0.2">
      <c r="A8" t="s">
        <v>31</v>
      </c>
      <c r="B8">
        <v>326</v>
      </c>
      <c r="C8" s="10" t="s">
        <v>74</v>
      </c>
      <c r="D8" s="22" t="b">
        <v>1</v>
      </c>
      <c r="E8">
        <v>1</v>
      </c>
      <c r="F8">
        <v>322</v>
      </c>
      <c r="G8">
        <f>F8-E8+1</f>
        <v>322</v>
      </c>
      <c r="H8" s="12">
        <f>G8/B8</f>
        <v>0.98773006134969321</v>
      </c>
      <c r="I8">
        <v>2.8</v>
      </c>
      <c r="J8">
        <v>0.25600000000000001</v>
      </c>
      <c r="K8" s="20" t="s">
        <v>22</v>
      </c>
      <c r="L8" s="15" t="s">
        <v>75</v>
      </c>
      <c r="M8" s="12">
        <v>0.99070999999999998</v>
      </c>
      <c r="N8">
        <v>1</v>
      </c>
      <c r="O8">
        <v>326</v>
      </c>
      <c r="P8">
        <f>O8-N8+1</f>
        <v>326</v>
      </c>
      <c r="Q8" s="12">
        <f>P8/B8</f>
        <v>1</v>
      </c>
    </row>
    <row r="9" spans="1:17" x14ac:dyDescent="0.2">
      <c r="C9" s="10" t="s">
        <v>76</v>
      </c>
      <c r="D9" s="22" t="b">
        <v>1</v>
      </c>
      <c r="E9">
        <v>1</v>
      </c>
      <c r="F9">
        <v>326</v>
      </c>
      <c r="G9">
        <f>F9-E9+1</f>
        <v>326</v>
      </c>
      <c r="H9" s="12">
        <f>G9/B8</f>
        <v>1</v>
      </c>
      <c r="I9">
        <v>2.6</v>
      </c>
      <c r="J9">
        <v>0.252</v>
      </c>
      <c r="K9" s="20" t="s">
        <v>22</v>
      </c>
      <c r="L9" s="15" t="s">
        <v>77</v>
      </c>
    </row>
    <row r="10" spans="1:17" ht="15" x14ac:dyDescent="0.25">
      <c r="A10" t="s">
        <v>35</v>
      </c>
      <c r="B10">
        <v>469</v>
      </c>
      <c r="C10" s="10" t="s">
        <v>78</v>
      </c>
      <c r="D10" s="19" t="b">
        <f>TRUE()</f>
        <v>1</v>
      </c>
      <c r="E10">
        <v>1</v>
      </c>
      <c r="F10">
        <v>469</v>
      </c>
      <c r="G10">
        <v>469</v>
      </c>
      <c r="H10" s="12">
        <v>1</v>
      </c>
      <c r="I10">
        <v>2.73</v>
      </c>
      <c r="J10">
        <v>0.25800000000000001</v>
      </c>
      <c r="K10" s="20" t="s">
        <v>22</v>
      </c>
      <c r="L10" s="25" t="s">
        <v>79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</row>
    <row r="11" spans="1:17" ht="15" x14ac:dyDescent="0.25">
      <c r="A11" t="s">
        <v>46</v>
      </c>
      <c r="B11">
        <v>219</v>
      </c>
      <c r="C11" s="10" t="s">
        <v>80</v>
      </c>
      <c r="D11" s="19" t="b">
        <f>TRUE()</f>
        <v>1</v>
      </c>
      <c r="E11">
        <v>79</v>
      </c>
      <c r="F11">
        <v>203</v>
      </c>
      <c r="G11">
        <f t="shared" ref="G11:G17" si="0">F11-E11+1</f>
        <v>125</v>
      </c>
      <c r="H11" s="12">
        <f>G11/B11</f>
        <v>0.57077625570776258</v>
      </c>
      <c r="I11">
        <v>2</v>
      </c>
      <c r="J11">
        <v>0.24399999999999999</v>
      </c>
      <c r="K11" s="20" t="s">
        <v>22</v>
      </c>
      <c r="L11" s="24" t="s">
        <v>81</v>
      </c>
      <c r="M11" s="12">
        <v>1</v>
      </c>
      <c r="N11">
        <v>1</v>
      </c>
      <c r="O11">
        <v>219</v>
      </c>
      <c r="P11">
        <f>O11-N11+1</f>
        <v>219</v>
      </c>
      <c r="Q11" s="12">
        <v>1</v>
      </c>
    </row>
    <row r="12" spans="1:17" ht="25.5" x14ac:dyDescent="0.2">
      <c r="C12" s="10" t="s">
        <v>82</v>
      </c>
      <c r="D12" s="11" t="b">
        <v>0</v>
      </c>
      <c r="E12">
        <v>2</v>
      </c>
      <c r="F12">
        <v>203</v>
      </c>
      <c r="G12">
        <f t="shared" si="0"/>
        <v>202</v>
      </c>
      <c r="H12" s="12">
        <f>G12/B11</f>
        <v>0.92237442922374424</v>
      </c>
      <c r="I12">
        <v>2.7</v>
      </c>
      <c r="J12">
        <v>0.25</v>
      </c>
      <c r="K12" s="20" t="s">
        <v>22</v>
      </c>
      <c r="L12" s="15" t="s">
        <v>50</v>
      </c>
    </row>
    <row r="13" spans="1:17" ht="13.5" x14ac:dyDescent="0.25">
      <c r="C13" s="10" t="s">
        <v>83</v>
      </c>
      <c r="D13" s="22" t="b">
        <v>1</v>
      </c>
      <c r="E13">
        <v>1</v>
      </c>
      <c r="F13">
        <v>72</v>
      </c>
      <c r="G13">
        <f t="shared" si="0"/>
        <v>72</v>
      </c>
      <c r="H13" s="12">
        <f>G13/B11</f>
        <v>0.32876712328767121</v>
      </c>
      <c r="I13">
        <v>2.1</v>
      </c>
      <c r="J13">
        <v>0.20399999999999999</v>
      </c>
      <c r="K13" s="20" t="s">
        <v>22</v>
      </c>
      <c r="L13" s="25" t="s">
        <v>79</v>
      </c>
      <c r="M13" s="12"/>
    </row>
    <row r="14" spans="1:17" x14ac:dyDescent="0.2">
      <c r="A14" t="s">
        <v>54</v>
      </c>
      <c r="B14">
        <v>121</v>
      </c>
      <c r="C14" s="10" t="s">
        <v>55</v>
      </c>
      <c r="D14" s="11" t="b">
        <v>0</v>
      </c>
      <c r="E14">
        <v>64</v>
      </c>
      <c r="F14">
        <v>114</v>
      </c>
      <c r="G14">
        <f t="shared" si="0"/>
        <v>51</v>
      </c>
      <c r="H14" s="12">
        <f>G14/B14</f>
        <v>0.42148760330578511</v>
      </c>
      <c r="I14">
        <v>2.6</v>
      </c>
      <c r="J14">
        <v>0.24</v>
      </c>
      <c r="K14" s="20" t="s">
        <v>22</v>
      </c>
      <c r="L14" t="s">
        <v>84</v>
      </c>
      <c r="M14" s="12">
        <v>0.96077999999999997</v>
      </c>
      <c r="N14">
        <v>64</v>
      </c>
      <c r="O14">
        <v>114</v>
      </c>
      <c r="P14">
        <f>O14-N14+1</f>
        <v>51</v>
      </c>
      <c r="Q14" s="12">
        <f>P14/B14</f>
        <v>0.42148760330578511</v>
      </c>
    </row>
    <row r="15" spans="1:17" ht="15.2" customHeight="1" x14ac:dyDescent="0.2">
      <c r="A15" t="s">
        <v>40</v>
      </c>
      <c r="B15">
        <v>97</v>
      </c>
      <c r="C15" s="10" t="s">
        <v>44</v>
      </c>
      <c r="D15" s="26" t="b">
        <v>0</v>
      </c>
      <c r="E15">
        <v>20</v>
      </c>
      <c r="F15">
        <v>60</v>
      </c>
      <c r="G15">
        <f t="shared" si="0"/>
        <v>41</v>
      </c>
      <c r="H15" s="12">
        <f>G15/B14</f>
        <v>0.33884297520661155</v>
      </c>
      <c r="I15" s="23" t="s">
        <v>25</v>
      </c>
      <c r="J15" s="23" t="s">
        <v>25</v>
      </c>
      <c r="K15" s="23" t="s">
        <v>42</v>
      </c>
      <c r="L15" s="15" t="s">
        <v>45</v>
      </c>
      <c r="M15" s="12">
        <v>0.84282000000000001</v>
      </c>
      <c r="N15">
        <v>18</v>
      </c>
      <c r="O15">
        <v>62</v>
      </c>
      <c r="P15">
        <f>O15-N15+1</f>
        <v>45</v>
      </c>
      <c r="Q15" s="12">
        <f>P15/B15</f>
        <v>0.46391752577319589</v>
      </c>
    </row>
    <row r="16" spans="1:17" x14ac:dyDescent="0.2">
      <c r="C16" s="10" t="s">
        <v>85</v>
      </c>
      <c r="D16" s="26" t="b">
        <v>0</v>
      </c>
      <c r="E16">
        <v>23</v>
      </c>
      <c r="F16">
        <v>60</v>
      </c>
      <c r="G16">
        <f t="shared" si="0"/>
        <v>38</v>
      </c>
      <c r="H16" s="12">
        <f>G16/B15</f>
        <v>0.39175257731958762</v>
      </c>
      <c r="I16" s="23" t="s">
        <v>25</v>
      </c>
      <c r="J16" s="23" t="s">
        <v>25</v>
      </c>
      <c r="K16" s="23" t="s">
        <v>42</v>
      </c>
      <c r="L16" s="15" t="s">
        <v>45</v>
      </c>
    </row>
    <row r="17" spans="1:13" x14ac:dyDescent="0.2">
      <c r="C17" s="10" t="s">
        <v>86</v>
      </c>
      <c r="D17" s="11" t="b">
        <v>0</v>
      </c>
      <c r="E17">
        <v>22</v>
      </c>
      <c r="F17">
        <v>62</v>
      </c>
      <c r="G17">
        <f t="shared" si="0"/>
        <v>41</v>
      </c>
      <c r="H17" s="12">
        <f>G17/B15</f>
        <v>0.42268041237113402</v>
      </c>
      <c r="I17" s="23" t="s">
        <v>25</v>
      </c>
      <c r="J17" s="23" t="s">
        <v>25</v>
      </c>
      <c r="K17" s="23" t="s">
        <v>42</v>
      </c>
      <c r="L17" s="15" t="s">
        <v>45</v>
      </c>
    </row>
    <row r="20" spans="1:13" x14ac:dyDescent="0.2">
      <c r="A20" t="s">
        <v>56</v>
      </c>
    </row>
    <row r="23" spans="1:13" ht="15" x14ac:dyDescent="0.25">
      <c r="A23" s="8" t="s">
        <v>4</v>
      </c>
      <c r="B23" s="8" t="s">
        <v>6</v>
      </c>
      <c r="C23" s="8" t="s">
        <v>67</v>
      </c>
      <c r="D23" s="8" t="s">
        <v>8</v>
      </c>
      <c r="E23" s="8" t="s">
        <v>9</v>
      </c>
      <c r="F23" s="8" t="s">
        <v>10</v>
      </c>
      <c r="G23" s="8" t="s">
        <v>5</v>
      </c>
      <c r="H23" s="8" t="s">
        <v>11</v>
      </c>
      <c r="I23" s="8" t="s">
        <v>12</v>
      </c>
      <c r="J23" s="8" t="s">
        <v>87</v>
      </c>
      <c r="K23" s="8" t="s">
        <v>14</v>
      </c>
      <c r="L23" s="8" t="s">
        <v>88</v>
      </c>
      <c r="M23" s="8" t="s">
        <v>16</v>
      </c>
    </row>
    <row r="24" spans="1:13" x14ac:dyDescent="0.2">
      <c r="H24" s="12"/>
      <c r="L24" s="12"/>
    </row>
    <row r="25" spans="1:13" ht="15" x14ac:dyDescent="0.25">
      <c r="L25" s="12"/>
      <c r="M25" s="24"/>
    </row>
    <row r="26" spans="1:13" ht="40.5" x14ac:dyDescent="0.25">
      <c r="A26" t="s">
        <v>57</v>
      </c>
      <c r="B26" s="10" t="s">
        <v>89</v>
      </c>
      <c r="C26" s="19" t="b">
        <f>TRUE()</f>
        <v>1</v>
      </c>
      <c r="D26">
        <v>538</v>
      </c>
      <c r="E26">
        <v>741</v>
      </c>
      <c r="F26">
        <v>204</v>
      </c>
      <c r="G26">
        <v>759</v>
      </c>
      <c r="H26" s="12">
        <v>0.27</v>
      </c>
      <c r="I26">
        <v>2.1</v>
      </c>
      <c r="K26" t="s">
        <v>22</v>
      </c>
      <c r="L26" s="12">
        <v>1</v>
      </c>
      <c r="M26" s="25" t="s">
        <v>90</v>
      </c>
    </row>
    <row r="27" spans="1:13" ht="27" x14ac:dyDescent="0.25">
      <c r="B27" s="10" t="s">
        <v>91</v>
      </c>
      <c r="C27" s="11" t="b">
        <f>FALSE()</f>
        <v>0</v>
      </c>
      <c r="D27">
        <v>247</v>
      </c>
      <c r="E27">
        <v>736</v>
      </c>
      <c r="F27">
        <v>490</v>
      </c>
      <c r="H27" s="12">
        <v>0.65</v>
      </c>
      <c r="I27">
        <v>2.4</v>
      </c>
      <c r="K27" t="s">
        <v>22</v>
      </c>
      <c r="L27" s="12">
        <v>0.97350000000000003</v>
      </c>
      <c r="M27" s="25" t="s">
        <v>92</v>
      </c>
    </row>
    <row r="28" spans="1:13" ht="40.5" x14ac:dyDescent="0.25">
      <c r="B28" s="10" t="s">
        <v>93</v>
      </c>
      <c r="C28" t="s">
        <v>94</v>
      </c>
      <c r="D28">
        <v>1</v>
      </c>
      <c r="E28">
        <v>37</v>
      </c>
      <c r="F28">
        <v>37</v>
      </c>
      <c r="H28" s="12">
        <v>0.05</v>
      </c>
      <c r="I28">
        <v>1.7</v>
      </c>
      <c r="K28" t="s">
        <v>22</v>
      </c>
      <c r="L28" s="12">
        <v>0.97299999999999998</v>
      </c>
      <c r="M28" s="25" t="s">
        <v>73</v>
      </c>
    </row>
    <row r="29" spans="1:13" ht="40.5" x14ac:dyDescent="0.25">
      <c r="A29" t="s">
        <v>95</v>
      </c>
      <c r="B29" s="10" t="s">
        <v>96</v>
      </c>
      <c r="C29" t="s">
        <v>94</v>
      </c>
      <c r="D29">
        <v>1</v>
      </c>
      <c r="E29">
        <v>81</v>
      </c>
      <c r="F29">
        <v>81</v>
      </c>
      <c r="G29">
        <v>757</v>
      </c>
      <c r="H29" s="12">
        <v>0.11</v>
      </c>
      <c r="I29">
        <v>2.2999999999999998</v>
      </c>
      <c r="K29" t="s">
        <v>22</v>
      </c>
      <c r="L29" s="12">
        <v>0.97529999999999994</v>
      </c>
      <c r="M29" s="25" t="s">
        <v>84</v>
      </c>
    </row>
    <row r="30" spans="1:13" ht="40.5" x14ac:dyDescent="0.25">
      <c r="B30" s="10" t="s">
        <v>93</v>
      </c>
      <c r="C30" t="s">
        <v>94</v>
      </c>
      <c r="D30">
        <v>678</v>
      </c>
      <c r="E30">
        <v>757</v>
      </c>
      <c r="F30">
        <v>80</v>
      </c>
      <c r="H30" s="12">
        <v>0.11</v>
      </c>
      <c r="I30">
        <v>1.7</v>
      </c>
      <c r="K30" t="s">
        <v>22</v>
      </c>
      <c r="L30" s="12">
        <v>0.95</v>
      </c>
      <c r="M30" s="25" t="s">
        <v>84</v>
      </c>
    </row>
    <row r="31" spans="1:13" x14ac:dyDescent="0.2">
      <c r="A31" t="s">
        <v>62</v>
      </c>
      <c r="B31" s="10" t="s">
        <v>96</v>
      </c>
      <c r="C31" t="s">
        <v>94</v>
      </c>
      <c r="D31">
        <v>239</v>
      </c>
      <c r="E31">
        <v>716</v>
      </c>
      <c r="F31">
        <v>478</v>
      </c>
      <c r="G31">
        <v>716</v>
      </c>
      <c r="H31" s="12">
        <v>0.67</v>
      </c>
      <c r="I31">
        <v>2.2999999999999998</v>
      </c>
      <c r="K31" t="s">
        <v>22</v>
      </c>
      <c r="L31" s="12">
        <v>0.96020000000000005</v>
      </c>
      <c r="M31" t="s">
        <v>84</v>
      </c>
    </row>
    <row r="32" spans="1:13" ht="25.5" x14ac:dyDescent="0.2">
      <c r="B32" s="10" t="s">
        <v>97</v>
      </c>
      <c r="C32" s="11" t="b">
        <f>FALSE()</f>
        <v>0</v>
      </c>
      <c r="D32">
        <v>1</v>
      </c>
      <c r="E32">
        <v>256</v>
      </c>
      <c r="F32">
        <v>256</v>
      </c>
      <c r="H32" s="12">
        <v>0.36</v>
      </c>
      <c r="I32">
        <v>1.9</v>
      </c>
      <c r="K32" t="s">
        <v>22</v>
      </c>
      <c r="L32" s="12">
        <v>0.95699999999999996</v>
      </c>
      <c r="M32" s="27" t="s">
        <v>98</v>
      </c>
    </row>
  </sheetData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/>
    <hyperlink ref="B26" r:id="rId15"/>
    <hyperlink ref="B27" r:id="rId16"/>
    <hyperlink ref="B28" r:id="rId17"/>
    <hyperlink ref="B29" r:id="rId18"/>
    <hyperlink ref="B30" r:id="rId19"/>
    <hyperlink ref="B31" r:id="rId20"/>
    <hyperlink ref="B32" r:id="rId21"/>
  </hyperlink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sH3N2</vt:lpstr>
      <vt:lpstr>pH1N1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Thorsten Klingen</cp:lastModifiedBy>
  <cp:revision>12</cp:revision>
  <dcterms:created xsi:type="dcterms:W3CDTF">2017-11-19T21:10:47Z</dcterms:created>
  <dcterms:modified xsi:type="dcterms:W3CDTF">2017-11-21T14:14:41Z</dcterms:modified>
  <dc:language>en-US</dc:language>
</cp:coreProperties>
</file>