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红包统计" sheetId="3" r:id="rId3"/>
    <sheet name="Sheet3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0" i="1" l="1"/>
  <c r="J30" i="1"/>
  <c r="L30" i="1" s="1"/>
  <c r="K30" i="1" l="1"/>
  <c r="J29" i="1"/>
  <c r="L29" i="1" s="1"/>
  <c r="M29" i="1" l="1"/>
  <c r="K29" i="1"/>
  <c r="J105" i="1"/>
  <c r="J106" i="1"/>
  <c r="J107" i="1"/>
  <c r="J108" i="1"/>
  <c r="J109" i="1"/>
  <c r="J104" i="1"/>
  <c r="J28" i="1" l="1"/>
  <c r="M28" i="1" s="1"/>
  <c r="J27" i="1"/>
  <c r="M27" i="1" s="1"/>
  <c r="K28" i="1" l="1"/>
  <c r="L28" i="1"/>
  <c r="K27" i="1"/>
  <c r="L27" i="1"/>
  <c r="J103" i="1"/>
  <c r="L103" i="1" s="1"/>
  <c r="K103" i="1" l="1"/>
  <c r="M103" i="1"/>
  <c r="J24" i="1"/>
  <c r="K24" i="1" s="1"/>
  <c r="J23" i="1"/>
  <c r="L23" i="1" s="1"/>
  <c r="J22" i="1"/>
  <c r="K22" i="1" s="1"/>
  <c r="J21" i="1"/>
  <c r="M21" i="1" s="1"/>
  <c r="M24" i="1" l="1"/>
  <c r="L24" i="1"/>
  <c r="K23" i="1"/>
  <c r="M23" i="1"/>
  <c r="M22" i="1"/>
  <c r="L22" i="1"/>
  <c r="L21" i="1"/>
  <c r="K21" i="1"/>
  <c r="J44" i="1"/>
  <c r="K44" i="1" s="1"/>
  <c r="M44" i="1" l="1"/>
  <c r="L44" i="1"/>
  <c r="J66" i="1"/>
  <c r="J61" i="1" l="1"/>
  <c r="M61" i="1" s="1"/>
  <c r="J60" i="1"/>
  <c r="M60" i="1" s="1"/>
  <c r="J59" i="1"/>
  <c r="M59" i="1" s="1"/>
  <c r="J58" i="1"/>
  <c r="M58" i="1" s="1"/>
  <c r="J57" i="1"/>
  <c r="M57" i="1" s="1"/>
  <c r="J56" i="1"/>
  <c r="M56" i="1" s="1"/>
  <c r="J55" i="1"/>
  <c r="M55" i="1" s="1"/>
  <c r="J54" i="1"/>
  <c r="M54" i="1" s="1"/>
  <c r="J53" i="1"/>
  <c r="M53" i="1" s="1"/>
  <c r="J52" i="1"/>
  <c r="M52" i="1" s="1"/>
  <c r="J10" i="4"/>
  <c r="L10" i="4" s="1"/>
  <c r="M9" i="4"/>
  <c r="J9" i="4"/>
  <c r="L9" i="4" s="1"/>
  <c r="J8" i="4"/>
  <c r="L8" i="4" s="1"/>
  <c r="J7" i="4"/>
  <c r="L7" i="4" s="1"/>
  <c r="J6" i="4"/>
  <c r="L6" i="4" s="1"/>
  <c r="M5" i="4"/>
  <c r="J5" i="4"/>
  <c r="L5" i="4" s="1"/>
  <c r="J4" i="4"/>
  <c r="L4" i="4" s="1"/>
  <c r="J3" i="4"/>
  <c r="L3" i="4" s="1"/>
  <c r="J2" i="4"/>
  <c r="L2" i="4" s="1"/>
  <c r="M1" i="4"/>
  <c r="J1" i="4"/>
  <c r="K1" i="4" s="1"/>
  <c r="J51" i="1"/>
  <c r="M51" i="1" s="1"/>
  <c r="M7" i="4" l="1"/>
  <c r="M3" i="4"/>
  <c r="M4" i="4"/>
  <c r="M2" i="4"/>
  <c r="M6" i="4"/>
  <c r="M8" i="4"/>
  <c r="M10" i="4"/>
  <c r="L1" i="4"/>
  <c r="K53" i="1"/>
  <c r="K55" i="1"/>
  <c r="K57" i="1"/>
  <c r="K59" i="1"/>
  <c r="K60" i="1"/>
  <c r="L52" i="1"/>
  <c r="L53" i="1"/>
  <c r="L54" i="1"/>
  <c r="L55" i="1"/>
  <c r="L56" i="1"/>
  <c r="L57" i="1"/>
  <c r="L58" i="1"/>
  <c r="L59" i="1"/>
  <c r="L60" i="1"/>
  <c r="L61" i="1"/>
  <c r="K52" i="1"/>
  <c r="K54" i="1"/>
  <c r="K56" i="1"/>
  <c r="K58" i="1"/>
  <c r="K61" i="1"/>
  <c r="K51" i="1"/>
  <c r="L51" i="1"/>
  <c r="K2" i="4"/>
  <c r="K3" i="4"/>
  <c r="K4" i="4"/>
  <c r="K5" i="4"/>
  <c r="K6" i="4"/>
  <c r="K7" i="4"/>
  <c r="K8" i="4"/>
  <c r="K9" i="4"/>
  <c r="K10" i="4"/>
  <c r="J43" i="1"/>
  <c r="K43" i="1" s="1"/>
  <c r="J42" i="1"/>
  <c r="M42" i="1" s="1"/>
  <c r="J45" i="1"/>
  <c r="K45" i="1" s="1"/>
  <c r="M43" i="1" l="1"/>
  <c r="L43" i="1"/>
  <c r="M45" i="1"/>
  <c r="L45" i="1"/>
  <c r="K42" i="1"/>
  <c r="L42" i="1"/>
  <c r="J41" i="1"/>
  <c r="M41" i="1" s="1"/>
  <c r="J40" i="1"/>
  <c r="L40" i="1" s="1"/>
  <c r="J39" i="1"/>
  <c r="L39" i="1" s="1"/>
  <c r="L41" i="1" l="1"/>
  <c r="K41" i="1"/>
  <c r="K40" i="1"/>
  <c r="M40" i="1"/>
  <c r="M39" i="1"/>
  <c r="K39" i="1"/>
  <c r="J6" i="1"/>
  <c r="J36" i="1" l="1"/>
  <c r="L36" i="1" s="1"/>
  <c r="J37" i="1"/>
  <c r="L37" i="1" s="1"/>
  <c r="J38" i="1"/>
  <c r="L38" i="1" s="1"/>
  <c r="K37" i="1" l="1"/>
  <c r="M38" i="1"/>
  <c r="K38" i="1"/>
  <c r="K36" i="1"/>
  <c r="M37" i="1"/>
  <c r="M36" i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5" i="1"/>
  <c r="J26" i="1"/>
  <c r="J31" i="1"/>
  <c r="J32" i="1"/>
  <c r="J33" i="1"/>
  <c r="J34" i="1"/>
  <c r="J35" i="1"/>
  <c r="J46" i="1"/>
  <c r="J47" i="1"/>
  <c r="J48" i="1"/>
  <c r="J49" i="1"/>
  <c r="J50" i="1"/>
  <c r="J62" i="1"/>
  <c r="J63" i="1"/>
  <c r="J64" i="1"/>
  <c r="J65" i="1"/>
  <c r="J67" i="1"/>
  <c r="K7" i="1" l="1"/>
  <c r="M11" i="1"/>
  <c r="K15" i="1"/>
  <c r="L19" i="1"/>
  <c r="M26" i="1"/>
  <c r="K32" i="1"/>
  <c r="K46" i="1"/>
  <c r="L50" i="1"/>
  <c r="L67" i="1"/>
  <c r="M10" i="1"/>
  <c r="K11" i="1"/>
  <c r="K14" i="1"/>
  <c r="M17" i="1"/>
  <c r="M18" i="1"/>
  <c r="K25" i="1"/>
  <c r="L31" i="1"/>
  <c r="M35" i="1"/>
  <c r="M48" i="1"/>
  <c r="M49" i="1"/>
  <c r="K63" i="1"/>
  <c r="M65" i="1"/>
  <c r="M14" i="1"/>
  <c r="M25" i="1"/>
  <c r="M31" i="1"/>
  <c r="M34" i="1"/>
  <c r="K35" i="1"/>
  <c r="K66" i="1"/>
  <c r="M6" i="1"/>
  <c r="K8" i="1"/>
  <c r="M8" i="1"/>
  <c r="K9" i="1"/>
  <c r="M9" i="1"/>
  <c r="K12" i="1"/>
  <c r="M12" i="1"/>
  <c r="K13" i="1"/>
  <c r="M13" i="1"/>
  <c r="K16" i="1"/>
  <c r="M16" i="1"/>
  <c r="K17" i="1"/>
  <c r="K18" i="1"/>
  <c r="K20" i="1"/>
  <c r="L20" i="1"/>
  <c r="M20" i="1"/>
  <c r="K31" i="1"/>
  <c r="M32" i="1"/>
  <c r="K33" i="1"/>
  <c r="L33" i="1"/>
  <c r="M33" i="1"/>
  <c r="K34" i="1"/>
  <c r="L34" i="1"/>
  <c r="L35" i="1"/>
  <c r="K47" i="1"/>
  <c r="L47" i="1"/>
  <c r="M47" i="1"/>
  <c r="L48" i="1"/>
  <c r="K48" i="1"/>
  <c r="K49" i="1"/>
  <c r="K62" i="1"/>
  <c r="L62" i="1"/>
  <c r="M62" i="1"/>
  <c r="L63" i="1"/>
  <c r="M63" i="1"/>
  <c r="K64" i="1"/>
  <c r="L64" i="1"/>
  <c r="M64" i="1"/>
  <c r="K65" i="1"/>
  <c r="L65" i="1"/>
  <c r="M66" i="1"/>
  <c r="K67" i="1"/>
  <c r="L6" i="1"/>
  <c r="K6" i="1"/>
  <c r="K19" i="1" l="1"/>
  <c r="L26" i="1"/>
  <c r="K26" i="1"/>
  <c r="M7" i="1"/>
  <c r="L46" i="1"/>
  <c r="M67" i="1"/>
  <c r="M50" i="1"/>
  <c r="L32" i="1"/>
  <c r="M19" i="1"/>
  <c r="M15" i="1"/>
  <c r="L66" i="1"/>
  <c r="K50" i="1"/>
  <c r="M46" i="1"/>
  <c r="L25" i="1"/>
  <c r="K10" i="1"/>
  <c r="L49" i="1"/>
  <c r="L18" i="1"/>
  <c r="L17" i="1"/>
  <c r="L16" i="1"/>
  <c r="L15" i="1"/>
  <c r="L14" i="1"/>
  <c r="L13" i="1"/>
  <c r="L12" i="1"/>
  <c r="L11" i="1"/>
  <c r="L10" i="1"/>
  <c r="L9" i="1"/>
  <c r="L8" i="1"/>
  <c r="L7" i="1"/>
  <c r="O184" i="3"/>
  <c r="O183" i="3"/>
  <c r="O182" i="3"/>
  <c r="O181" i="3"/>
  <c r="O180" i="3"/>
  <c r="O158" i="3"/>
  <c r="O142" i="3"/>
  <c r="O141" i="3"/>
  <c r="O140" i="3"/>
  <c r="O139" i="3"/>
  <c r="O138" i="3"/>
  <c r="O68" i="3"/>
  <c r="O61" i="3"/>
  <c r="O51" i="3"/>
  <c r="O41" i="3"/>
  <c r="O30" i="3"/>
  <c r="O26" i="3"/>
  <c r="O7" i="3"/>
  <c r="O6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O167" i="3" s="1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O76" i="3" s="1"/>
  <c r="O3" i="3" l="1"/>
  <c r="L67" i="3"/>
  <c r="L60" i="3" l="1"/>
  <c r="L59" i="3"/>
  <c r="L58" i="3"/>
  <c r="L57" i="3"/>
  <c r="H42" i="3"/>
  <c r="H43" i="3" l="1"/>
  <c r="H44" i="3" l="1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61" i="3"/>
  <c r="L62" i="3"/>
  <c r="L63" i="3"/>
  <c r="L64" i="3"/>
  <c r="L65" i="3"/>
  <c r="L66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4" i="3"/>
  <c r="L13" i="3"/>
  <c r="L12" i="3"/>
  <c r="L11" i="3"/>
  <c r="L10" i="3"/>
  <c r="L9" i="3"/>
  <c r="L8" i="3"/>
  <c r="L7" i="3"/>
  <c r="H45" i="3" l="1"/>
  <c r="L6" i="3"/>
  <c r="H46" i="3" l="1"/>
  <c r="B34" i="2"/>
  <c r="E35" i="2"/>
  <c r="E36" i="2" s="1"/>
  <c r="B35" i="2" l="1"/>
  <c r="E37" i="2"/>
  <c r="B36" i="2"/>
  <c r="H47" i="3"/>
  <c r="E38" i="2" l="1"/>
  <c r="B37" i="2"/>
  <c r="H48" i="3"/>
  <c r="E39" i="2" l="1"/>
  <c r="B38" i="2"/>
  <c r="H49" i="3"/>
  <c r="E40" i="2" l="1"/>
  <c r="B39" i="2"/>
  <c r="H50" i="3"/>
  <c r="E41" i="2" l="1"/>
  <c r="B41" i="2" s="1"/>
  <c r="B40" i="2"/>
</calcChain>
</file>

<file path=xl/sharedStrings.xml><?xml version="1.0" encoding="utf-8"?>
<sst xmlns="http://schemas.openxmlformats.org/spreadsheetml/2006/main" count="1150" uniqueCount="444">
  <si>
    <t>id</t>
    <phoneticPr fontId="6" type="noConversion"/>
  </si>
  <si>
    <t>int</t>
    <phoneticPr fontId="7" type="noConversion"/>
  </si>
  <si>
    <t>string</t>
    <phoneticPr fontId="7" type="noConversion"/>
  </si>
  <si>
    <t>红包id</t>
    <phoneticPr fontId="7" type="noConversion"/>
  </si>
  <si>
    <t>备注</t>
    <phoneticPr fontId="7" type="noConversion"/>
  </si>
  <si>
    <t>是否唯一</t>
    <phoneticPr fontId="6" type="noConversion"/>
  </si>
  <si>
    <t>红包类型</t>
    <phoneticPr fontId="6" type="noConversion"/>
  </si>
  <si>
    <t>数量</t>
    <phoneticPr fontId="6" type="noConversion"/>
  </si>
  <si>
    <t>默认红包个数</t>
    <phoneticPr fontId="6" type="noConversion"/>
  </si>
  <si>
    <t>默认红包金额</t>
    <phoneticPr fontId="6" type="noConversion"/>
  </si>
  <si>
    <t>Both</t>
    <phoneticPr fontId="7" type="noConversion"/>
  </si>
  <si>
    <t>Excluded</t>
    <phoneticPr fontId="7" type="noConversion"/>
  </si>
  <si>
    <t>Server</t>
    <phoneticPr fontId="7" type="noConversion"/>
  </si>
  <si>
    <t>isonly</t>
    <phoneticPr fontId="6" type="noConversion"/>
  </si>
  <si>
    <t>type</t>
    <phoneticPr fontId="6" type="noConversion"/>
  </si>
  <si>
    <t>value</t>
    <phoneticPr fontId="6" type="noConversion"/>
  </si>
  <si>
    <t>number</t>
    <phoneticPr fontId="6" type="noConversion"/>
  </si>
  <si>
    <t>gold</t>
    <phoneticPr fontId="6" type="noConversion"/>
  </si>
  <si>
    <t>x</t>
    <phoneticPr fontId="6" type="noConversion"/>
  </si>
  <si>
    <t>红包类型</t>
    <phoneticPr fontId="7" type="noConversion"/>
  </si>
  <si>
    <t>备注</t>
    <phoneticPr fontId="6" type="noConversion"/>
  </si>
  <si>
    <t>数量说明</t>
    <phoneticPr fontId="6" type="noConversion"/>
  </si>
  <si>
    <t>成为竞技场第y名</t>
    <phoneticPr fontId="6" type="noConversion"/>
  </si>
  <si>
    <t>强化等级y</t>
    <phoneticPr fontId="6" type="noConversion"/>
  </si>
  <si>
    <t>精炼等级y</t>
    <phoneticPr fontId="6" type="noConversion"/>
  </si>
  <si>
    <t>进阶等级y</t>
    <phoneticPr fontId="6" type="noConversion"/>
  </si>
  <si>
    <t>y名</t>
    <phoneticPr fontId="6" type="noConversion"/>
  </si>
  <si>
    <t>主角官衔等级达到y级</t>
    <phoneticPr fontId="6" type="noConversion"/>
  </si>
  <si>
    <t>官衔等级y</t>
    <phoneticPr fontId="6" type="noConversion"/>
  </si>
  <si>
    <t>历史星数</t>
    <phoneticPr fontId="6" type="noConversion"/>
  </si>
  <si>
    <t>主线副本星数达到y星</t>
    <phoneticPr fontId="6" type="noConversion"/>
  </si>
  <si>
    <t>过关斩将星数达到y星</t>
    <phoneticPr fontId="6" type="noConversion"/>
  </si>
  <si>
    <t>上阵武将激活y条名将册</t>
    <phoneticPr fontId="6" type="noConversion"/>
  </si>
  <si>
    <t>招募武将累计积分y分</t>
    <phoneticPr fontId="6" type="noConversion"/>
  </si>
  <si>
    <t>未使用，填 1 即可</t>
    <phoneticPr fontId="6" type="noConversion"/>
  </si>
  <si>
    <t>主线y星</t>
    <phoneticPr fontId="6" type="noConversion"/>
  </si>
  <si>
    <t>过关斩将y星</t>
    <phoneticPr fontId="6" type="noConversion"/>
  </si>
  <si>
    <t>y条名将册</t>
    <phoneticPr fontId="6" type="noConversion"/>
  </si>
  <si>
    <t>招募积分y分</t>
    <phoneticPr fontId="6" type="noConversion"/>
  </si>
  <si>
    <t>包括竞标和一口价</t>
    <phoneticPr fontId="6" type="noConversion"/>
  </si>
  <si>
    <t>通过军团拍卖累计拿到y分红</t>
    <phoneticPr fontId="6" type="noConversion"/>
  </si>
  <si>
    <t>y分红</t>
    <phoneticPr fontId="6" type="noConversion"/>
  </si>
  <si>
    <t>军团拍卖累计拍卖成功y次</t>
    <phoneticPr fontId="6" type="noConversion"/>
  </si>
  <si>
    <t>成功竞拍y次</t>
    <phoneticPr fontId="6" type="noConversion"/>
  </si>
  <si>
    <t>累计击杀y个南蛮</t>
    <phoneticPr fontId="6" type="noConversion"/>
  </si>
  <si>
    <t>击杀y个南蛮</t>
    <phoneticPr fontId="6" type="noConversion"/>
  </si>
  <si>
    <t>无论发现者是谁</t>
    <phoneticPr fontId="6" type="noConversion"/>
  </si>
  <si>
    <t>累计消耗y个体力丹</t>
    <phoneticPr fontId="6" type="noConversion"/>
  </si>
  <si>
    <t>y个体力丹</t>
    <phoneticPr fontId="6" type="noConversion"/>
  </si>
  <si>
    <t>累计消耗y个精力丹</t>
    <phoneticPr fontId="6" type="noConversion"/>
  </si>
  <si>
    <t>y个精力丹</t>
    <phoneticPr fontId="6" type="noConversion"/>
  </si>
  <si>
    <t>完成首充</t>
    <phoneticPr fontId="6" type="noConversion"/>
  </si>
  <si>
    <t>未使用，填 1 即可</t>
    <phoneticPr fontId="6" type="noConversion"/>
  </si>
  <si>
    <t>VIP等级达到y级</t>
    <phoneticPr fontId="6" type="noConversion"/>
  </si>
  <si>
    <t>vip等级y级</t>
    <phoneticPr fontId="6" type="noConversion"/>
  </si>
  <si>
    <t>总战斗力达到y万</t>
    <phoneticPr fontId="6" type="noConversion"/>
  </si>
  <si>
    <t>y万的战斗力</t>
    <phoneticPr fontId="6" type="noConversion"/>
  </si>
  <si>
    <t>看下成长基金的配置</t>
    <phoneticPr fontId="6" type="noConversion"/>
  </si>
  <si>
    <t>购买y档的成长基金</t>
    <phoneticPr fontId="6" type="noConversion"/>
  </si>
  <si>
    <t>y档的成长基金</t>
    <phoneticPr fontId="6" type="noConversion"/>
  </si>
  <si>
    <t>上阵武将激活y条羁绊</t>
    <phoneticPr fontId="6" type="noConversion"/>
  </si>
  <si>
    <t>最高曾达成即可</t>
    <phoneticPr fontId="6" type="noConversion"/>
  </si>
  <si>
    <t>y条羁绊</t>
    <phoneticPr fontId="6" type="noConversion"/>
  </si>
  <si>
    <t>穿戴的装备品质y</t>
    <phoneticPr fontId="6" type="noConversion"/>
  </si>
  <si>
    <t>不管是用将魂还是元宝</t>
    <phoneticPr fontId="6" type="noConversion"/>
  </si>
  <si>
    <t>武将商店购物y次</t>
    <phoneticPr fontId="6" type="noConversion"/>
  </si>
  <si>
    <t>购物y次</t>
    <phoneticPr fontId="6" type="noConversion"/>
  </si>
  <si>
    <t>每次军团BOSS的排名都要发放</t>
    <phoneticPr fontId="6" type="noConversion"/>
  </si>
  <si>
    <t>每次购买豪华周卡</t>
    <phoneticPr fontId="6" type="noConversion"/>
  </si>
  <si>
    <t>每次购买至尊月卡</t>
    <phoneticPr fontId="6" type="noConversion"/>
  </si>
  <si>
    <t>一次性购买七日的每日礼包</t>
    <phoneticPr fontId="6" type="noConversion"/>
  </si>
  <si>
    <t>军团BOSS个人积分第一</t>
    <phoneticPr fontId="6" type="noConversion"/>
  </si>
  <si>
    <t>全员装备强化同时达到y级</t>
    <phoneticPr fontId="6" type="noConversion"/>
  </si>
  <si>
    <t>全员装备精炼同时达到y级</t>
    <phoneticPr fontId="6" type="noConversion"/>
  </si>
  <si>
    <t>全员神兵进阶同时达到y级</t>
    <phoneticPr fontId="6" type="noConversion"/>
  </si>
  <si>
    <t>有一把神兵进阶同时达到y级</t>
    <phoneticPr fontId="6" type="noConversion"/>
  </si>
  <si>
    <t>全员装备全套y品质</t>
    <phoneticPr fontId="6" type="noConversion"/>
  </si>
  <si>
    <t>开黄金宝箱开到过红色整件装备</t>
    <phoneticPr fontId="6" type="noConversion"/>
  </si>
  <si>
    <t>开黄金宝箱开到过橙色整件装备</t>
    <phoneticPr fontId="6" type="noConversion"/>
  </si>
  <si>
    <t>除主角外的上阵武将全橙色且同一阵营</t>
    <phoneticPr fontId="6" type="noConversion"/>
  </si>
  <si>
    <t>value</t>
    <phoneticPr fontId="6" type="noConversion"/>
  </si>
  <si>
    <t>Client</t>
    <phoneticPr fontId="6" type="noConversion"/>
  </si>
  <si>
    <t>红包名称</t>
    <phoneticPr fontId="6" type="noConversion"/>
  </si>
  <si>
    <t>name</t>
    <phoneticPr fontId="6" type="noConversion"/>
  </si>
  <si>
    <t>武将商店购物100次</t>
  </si>
  <si>
    <t>武将商店购物200次</t>
  </si>
  <si>
    <t>武将商店购物300次</t>
  </si>
  <si>
    <t>武将商店购物400次</t>
  </si>
  <si>
    <t>武将商店购物500次</t>
  </si>
  <si>
    <t>武将商店购物600次</t>
  </si>
  <si>
    <t>人均额度</t>
    <phoneticPr fontId="6" type="noConversion"/>
  </si>
  <si>
    <t>红包排序</t>
    <phoneticPr fontId="6" type="noConversion"/>
  </si>
  <si>
    <t>Client</t>
    <phoneticPr fontId="6" type="noConversion"/>
  </si>
  <si>
    <t>index</t>
    <phoneticPr fontId="6" type="noConversion"/>
  </si>
  <si>
    <t>大</t>
    <phoneticPr fontId="6" type="noConversion"/>
  </si>
  <si>
    <t>40人军团</t>
    <phoneticPr fontId="6" type="noConversion"/>
  </si>
  <si>
    <t>总人均</t>
    <phoneticPr fontId="6" type="noConversion"/>
  </si>
  <si>
    <t>小</t>
    <phoneticPr fontId="6" type="noConversion"/>
  </si>
  <si>
    <t>小</t>
    <phoneticPr fontId="6" type="noConversion"/>
  </si>
  <si>
    <t>中</t>
    <phoneticPr fontId="6" type="noConversion"/>
  </si>
  <si>
    <t>大</t>
    <phoneticPr fontId="6" type="noConversion"/>
  </si>
  <si>
    <t>中</t>
    <phoneticPr fontId="6" type="noConversion"/>
  </si>
  <si>
    <t>小</t>
    <phoneticPr fontId="6" type="noConversion"/>
  </si>
  <si>
    <t>大</t>
    <phoneticPr fontId="6" type="noConversion"/>
  </si>
  <si>
    <t>红包类型</t>
    <phoneticPr fontId="6" type="noConversion"/>
  </si>
  <si>
    <t>大：30人</t>
    <phoneticPr fontId="6" type="noConversion"/>
  </si>
  <si>
    <t>中：20人</t>
    <phoneticPr fontId="6" type="noConversion"/>
  </si>
  <si>
    <t>小：10人</t>
    <phoneticPr fontId="6" type="noConversion"/>
  </si>
  <si>
    <t>是否第一天可得</t>
    <phoneticPr fontId="6" type="noConversion"/>
  </si>
  <si>
    <t>可达成人数</t>
    <phoneticPr fontId="6" type="noConversion"/>
  </si>
  <si>
    <t>第一天第一军团均得：</t>
    <phoneticPr fontId="6" type="noConversion"/>
  </si>
  <si>
    <t>元宝的红包</t>
    <phoneticPr fontId="6" type="noConversion"/>
  </si>
  <si>
    <t>红包名称</t>
    <phoneticPr fontId="6" type="noConversion"/>
  </si>
  <si>
    <t>name</t>
    <phoneticPr fontId="6" type="noConversion"/>
  </si>
  <si>
    <t>isonly</t>
    <phoneticPr fontId="6" type="noConversion"/>
  </si>
  <si>
    <t>type</t>
    <phoneticPr fontId="6" type="noConversion"/>
  </si>
  <si>
    <t>value</t>
    <phoneticPr fontId="6" type="noConversion"/>
  </si>
  <si>
    <t>number</t>
    <phoneticPr fontId="6" type="noConversion"/>
  </si>
  <si>
    <t>gold</t>
    <phoneticPr fontId="6" type="noConversion"/>
  </si>
  <si>
    <t>全员紫色装备</t>
    <phoneticPr fontId="6" type="noConversion"/>
  </si>
  <si>
    <t>全员橙色装备</t>
    <phoneticPr fontId="6" type="noConversion"/>
  </si>
  <si>
    <t>全员红色装备</t>
    <phoneticPr fontId="6" type="noConversion"/>
  </si>
  <si>
    <t>司马官衔</t>
  </si>
  <si>
    <t>都尉官衔</t>
  </si>
  <si>
    <t>校尉官衔</t>
  </si>
  <si>
    <t>太守官衔</t>
  </si>
  <si>
    <t>刺史官衔</t>
  </si>
  <si>
    <t>中郎将官衔</t>
  </si>
  <si>
    <t>京兆尹官衔</t>
  </si>
  <si>
    <t>尚书令官衔</t>
  </si>
  <si>
    <t>卫将军官衔</t>
  </si>
  <si>
    <t>大都督官衔</t>
  </si>
  <si>
    <t>大将军官衔</t>
  </si>
  <si>
    <t>黄金宝箱·红装</t>
    <phoneticPr fontId="6" type="noConversion"/>
  </si>
  <si>
    <t>豪华周卡</t>
    <phoneticPr fontId="6" type="noConversion"/>
  </si>
  <si>
    <t>至尊月卡</t>
    <phoneticPr fontId="6" type="noConversion"/>
  </si>
  <si>
    <t>默认系数</t>
    <phoneticPr fontId="6" type="noConversion"/>
  </si>
  <si>
    <t>2倍系数</t>
    <phoneticPr fontId="6" type="noConversion"/>
  </si>
  <si>
    <t>3倍系数</t>
    <phoneticPr fontId="6" type="noConversion"/>
  </si>
  <si>
    <t>6倍系数</t>
    <phoneticPr fontId="6" type="noConversion"/>
  </si>
  <si>
    <t>default</t>
    <phoneticPr fontId="6" type="noConversion"/>
  </si>
  <si>
    <t>double</t>
    <phoneticPr fontId="6" type="noConversion"/>
  </si>
  <si>
    <t>treble</t>
    <phoneticPr fontId="6" type="noConversion"/>
  </si>
  <si>
    <t>six</t>
    <phoneticPr fontId="6" type="noConversion"/>
  </si>
  <si>
    <t>OK</t>
    <phoneticPr fontId="6" type="noConversion"/>
  </si>
  <si>
    <t>前十人30级</t>
  </si>
  <si>
    <t>前十人40级</t>
  </si>
  <si>
    <t>前十人50级</t>
  </si>
  <si>
    <t>前十人60级</t>
  </si>
  <si>
    <t>前十人70级</t>
  </si>
  <si>
    <t>前十人80级</t>
  </si>
  <si>
    <t>前十人90级</t>
  </si>
  <si>
    <t>前十人100级</t>
  </si>
  <si>
    <t>军团BOSS第一</t>
  </si>
  <si>
    <t>军团BOSS第一</t>
    <phoneticPr fontId="6" type="noConversion"/>
  </si>
  <si>
    <t>理论ok</t>
    <phoneticPr fontId="6" type="noConversion"/>
  </si>
  <si>
    <t>据说修好，我来测</t>
    <phoneticPr fontId="6" type="noConversion"/>
  </si>
  <si>
    <t>竞技场第一</t>
  </si>
  <si>
    <t>装备强化60级</t>
  </si>
  <si>
    <t>装备强化80级</t>
  </si>
  <si>
    <t>装备强化100级</t>
  </si>
  <si>
    <t>装备强化120级</t>
  </si>
  <si>
    <t>装备强化140级</t>
  </si>
  <si>
    <t>装备强化160级</t>
  </si>
  <si>
    <t>装备强化180级</t>
  </si>
  <si>
    <t>装备强化200级</t>
  </si>
  <si>
    <t>装备精炼5级</t>
  </si>
  <si>
    <t>装备精炼10级</t>
  </si>
  <si>
    <t>装备精炼15级</t>
  </si>
  <si>
    <t>装备精炼20级</t>
  </si>
  <si>
    <t>装备精炼25级</t>
  </si>
  <si>
    <t>单件神兵25阶</t>
  </si>
  <si>
    <t>全员神兵5阶</t>
  </si>
  <si>
    <t>全员神兵10阶</t>
  </si>
  <si>
    <t>全员神兵15阶</t>
  </si>
  <si>
    <t>全员神兵20阶</t>
  </si>
  <si>
    <t>全员神兵25阶</t>
  </si>
  <si>
    <t>全员蓝色装备</t>
  </si>
  <si>
    <t>全员紫色装备</t>
  </si>
  <si>
    <t>全员橙色装备</t>
  </si>
  <si>
    <t>全员红色装备</t>
  </si>
  <si>
    <t>主线300星</t>
  </si>
  <si>
    <t>主线600星</t>
  </si>
  <si>
    <t>主线900星</t>
  </si>
  <si>
    <t>主线1200星</t>
  </si>
  <si>
    <t>主线1500星</t>
  </si>
  <si>
    <t>主线1800星</t>
  </si>
  <si>
    <t>主线2100星</t>
  </si>
  <si>
    <t>主线2400星</t>
  </si>
  <si>
    <t>主线2700星</t>
  </si>
  <si>
    <t>主线3000星</t>
  </si>
  <si>
    <t>过关斩将30星</t>
  </si>
  <si>
    <t>过关斩将60星</t>
  </si>
  <si>
    <t>过关斩将90星</t>
  </si>
  <si>
    <t>过关斩将120星</t>
  </si>
  <si>
    <t>过关斩将150星</t>
  </si>
  <si>
    <t>过关斩将180星</t>
  </si>
  <si>
    <t>过关斩将210星</t>
  </si>
  <si>
    <t>过关斩将240星</t>
  </si>
  <si>
    <t>过关斩将270星</t>
  </si>
  <si>
    <t>过关斩将300星</t>
  </si>
  <si>
    <t>5条名将册</t>
  </si>
  <si>
    <t>10条名将册</t>
  </si>
  <si>
    <t>15条名将册</t>
  </si>
  <si>
    <t>20条名将册</t>
  </si>
  <si>
    <t>25条名将册</t>
  </si>
  <si>
    <t>30条名将册</t>
  </si>
  <si>
    <t>35条名将册</t>
  </si>
  <si>
    <t>5条羁绊</t>
  </si>
  <si>
    <t>10条羁绊</t>
  </si>
  <si>
    <t>15条羁绊</t>
  </si>
  <si>
    <t>20条羁绊</t>
  </si>
  <si>
    <t>25条羁绊</t>
  </si>
  <si>
    <t>30条羁绊</t>
  </si>
  <si>
    <t>35条羁绊</t>
  </si>
  <si>
    <t>40条羁绊</t>
  </si>
  <si>
    <t>1000招募积分</t>
  </si>
  <si>
    <t>2000招募积分</t>
  </si>
  <si>
    <t>3000招募积分</t>
  </si>
  <si>
    <t>4000招募积分</t>
  </si>
  <si>
    <t>5000招募积分</t>
  </si>
  <si>
    <t>6000招募积分</t>
  </si>
  <si>
    <t>8000招募积分</t>
  </si>
  <si>
    <t>10000招募积分</t>
  </si>
  <si>
    <t>15000招募积分</t>
  </si>
  <si>
    <t>20000招募积分</t>
  </si>
  <si>
    <t>30000招募积分</t>
  </si>
  <si>
    <t>50000招募积分</t>
  </si>
  <si>
    <t>获得5000分红</t>
  </si>
  <si>
    <t>获得10000分红</t>
  </si>
  <si>
    <t>获得20000分红</t>
  </si>
  <si>
    <t>获得50000分红</t>
  </si>
  <si>
    <t>获得100000分红</t>
  </si>
  <si>
    <t>获得150000分红</t>
  </si>
  <si>
    <t>获得200000分红</t>
  </si>
  <si>
    <t>获得300000分红</t>
  </si>
  <si>
    <t>获得400000分红</t>
  </si>
  <si>
    <t>获得500000分红</t>
  </si>
  <si>
    <t>成功竞拍10次</t>
  </si>
  <si>
    <t>成功竞拍20次</t>
  </si>
  <si>
    <t>成功竞拍50次</t>
  </si>
  <si>
    <t>成功竞拍100次</t>
  </si>
  <si>
    <t>成功竞拍200次</t>
  </si>
  <si>
    <t>成功竞拍300次</t>
  </si>
  <si>
    <t>成功竞拍400次</t>
  </si>
  <si>
    <t>成功竞拍500次</t>
  </si>
  <si>
    <t>成功竞拍1000次</t>
  </si>
  <si>
    <t>成功竞拍2000次</t>
  </si>
  <si>
    <t>击杀南蛮100次</t>
  </si>
  <si>
    <t>击杀南蛮200次</t>
  </si>
  <si>
    <t>击杀南蛮300次</t>
  </si>
  <si>
    <t>击杀南蛮400次</t>
  </si>
  <si>
    <t>击杀南蛮500次</t>
  </si>
  <si>
    <t>击杀南蛮1000次</t>
  </si>
  <si>
    <t>击杀南蛮2000次</t>
  </si>
  <si>
    <t>击杀南蛮3000次</t>
  </si>
  <si>
    <t>击杀南蛮4000次</t>
  </si>
  <si>
    <t>击杀南蛮5000次</t>
  </si>
  <si>
    <t>消耗50个体力丹</t>
  </si>
  <si>
    <t>消耗100个体力丹</t>
  </si>
  <si>
    <t>消耗200个体力丹</t>
  </si>
  <si>
    <t>消耗300个体力丹</t>
  </si>
  <si>
    <t>消耗400个体力丹</t>
  </si>
  <si>
    <t>消耗500个体力丹</t>
  </si>
  <si>
    <t>消耗1000个体力丹</t>
  </si>
  <si>
    <t>消耗2000个体力丹</t>
  </si>
  <si>
    <t>消耗5000个体力丹</t>
  </si>
  <si>
    <t>消耗10000个体力丹</t>
  </si>
  <si>
    <t>消耗50个精力丹</t>
  </si>
  <si>
    <t>消耗100个精力丹</t>
  </si>
  <si>
    <t>消耗200个精力丹</t>
  </si>
  <si>
    <t>消耗300个精力丹</t>
  </si>
  <si>
    <t>消耗400个精力丹</t>
  </si>
  <si>
    <t>消耗500个精力丹</t>
  </si>
  <si>
    <t>消耗1000个精力丹</t>
  </si>
  <si>
    <t>消耗2000个精力丹</t>
  </si>
  <si>
    <t>消耗5000个精力丹</t>
  </si>
  <si>
    <t>消耗10000个精力丹</t>
  </si>
  <si>
    <t>完成首充</t>
  </si>
  <si>
    <t>VIP3级</t>
  </si>
  <si>
    <t>VIP6级</t>
  </si>
  <si>
    <t>VIP8级</t>
  </si>
  <si>
    <t>VIP10级</t>
  </si>
  <si>
    <t>100万战力</t>
  </si>
  <si>
    <t>200万战力</t>
  </si>
  <si>
    <t>500万战力</t>
  </si>
  <si>
    <t>1000万战力</t>
  </si>
  <si>
    <t>1500万战力</t>
  </si>
  <si>
    <t>2000万战力</t>
  </si>
  <si>
    <t>3000万战力</t>
  </si>
  <si>
    <t>4000万战力</t>
  </si>
  <si>
    <t>5000万战力</t>
  </si>
  <si>
    <t>6000万战力</t>
  </si>
  <si>
    <t>8000万战力</t>
  </si>
  <si>
    <t>1亿战力</t>
  </si>
  <si>
    <t>2亿战力</t>
  </si>
  <si>
    <t>5亿战力</t>
  </si>
  <si>
    <t>10亿战力</t>
  </si>
  <si>
    <t>购买成长基金</t>
  </si>
  <si>
    <t>黄金宝箱·橙装</t>
  </si>
  <si>
    <t>黄金宝箱·红装</t>
  </si>
  <si>
    <t>完美阵容</t>
  </si>
  <si>
    <t>武将商店购物800次</t>
  </si>
  <si>
    <t>武将商店购物1000次</t>
  </si>
  <si>
    <t>武将商店购物1500次</t>
  </si>
  <si>
    <t>武将商店购物2000次</t>
  </si>
  <si>
    <t>武将商店购物3000次</t>
  </si>
  <si>
    <t>武将商店购物4000次</t>
  </si>
  <si>
    <t>武将商店购物5000次</t>
  </si>
  <si>
    <t>豪华周卡</t>
  </si>
  <si>
    <t>至尊月卡</t>
  </si>
  <si>
    <t>一周每日礼包</t>
  </si>
  <si>
    <t>竞技场王者</t>
    <phoneticPr fontId="6" type="noConversion"/>
  </si>
  <si>
    <t>36条名将册</t>
    <phoneticPr fontId="6" type="noConversion"/>
  </si>
  <si>
    <t>激活30条名将册</t>
    <phoneticPr fontId="6" type="noConversion"/>
  </si>
  <si>
    <t>激活36条名将册</t>
    <phoneticPr fontId="6" type="noConversion"/>
  </si>
  <si>
    <t>VIP 3</t>
    <phoneticPr fontId="6" type="noConversion"/>
  </si>
  <si>
    <t>VIP 5</t>
    <phoneticPr fontId="6" type="noConversion"/>
  </si>
  <si>
    <t>VIP 6</t>
    <phoneticPr fontId="6" type="noConversion"/>
  </si>
  <si>
    <t>VIP 7</t>
    <phoneticPr fontId="6" type="noConversion"/>
  </si>
  <si>
    <t>VIP 8</t>
    <phoneticPr fontId="6" type="noConversion"/>
  </si>
  <si>
    <t>VIP 9</t>
    <phoneticPr fontId="6" type="noConversion"/>
  </si>
  <si>
    <t>VIP 10</t>
    <phoneticPr fontId="6" type="noConversion"/>
  </si>
  <si>
    <t>VIP 5</t>
    <phoneticPr fontId="6" type="noConversion"/>
  </si>
  <si>
    <t>黄金宝箱·橙装</t>
    <phoneticPr fontId="6" type="noConversion"/>
  </si>
  <si>
    <t>成长基金第一期</t>
    <phoneticPr fontId="6" type="noConversion"/>
  </si>
  <si>
    <t>成长基金第二期</t>
    <phoneticPr fontId="6" type="noConversion"/>
  </si>
  <si>
    <t>成长基金第三期</t>
    <phoneticPr fontId="6" type="noConversion"/>
  </si>
  <si>
    <t>成长基金第四期</t>
    <phoneticPr fontId="6" type="noConversion"/>
  </si>
  <si>
    <t>成长基金第五期</t>
    <phoneticPr fontId="6" type="noConversion"/>
  </si>
  <si>
    <t>成长基金第六期</t>
    <phoneticPr fontId="6" type="noConversion"/>
  </si>
  <si>
    <t>军团BOSS第一</t>
    <phoneticPr fontId="6" type="noConversion"/>
  </si>
  <si>
    <t>首次充值</t>
    <phoneticPr fontId="6" type="noConversion"/>
  </si>
  <si>
    <t>周每日礼包</t>
    <phoneticPr fontId="6" type="noConversion"/>
  </si>
  <si>
    <t>VIP 11</t>
  </si>
  <si>
    <t>VIP 12</t>
  </si>
  <si>
    <t>VIP 13</t>
  </si>
  <si>
    <t>VIP 14</t>
    <phoneticPr fontId="6" type="noConversion"/>
  </si>
  <si>
    <t>VIP 15</t>
    <phoneticPr fontId="6" type="noConversion"/>
  </si>
  <si>
    <t>成长基金第七期</t>
    <phoneticPr fontId="6" type="noConversion"/>
  </si>
  <si>
    <t>成长基金第八期</t>
    <phoneticPr fontId="6" type="noConversion"/>
  </si>
  <si>
    <t>成长基金第九期</t>
    <phoneticPr fontId="6" type="noConversion"/>
  </si>
  <si>
    <t>成长基金第十期</t>
    <phoneticPr fontId="6" type="noConversion"/>
  </si>
  <si>
    <t>成长基金十一期</t>
    <phoneticPr fontId="6" type="noConversion"/>
  </si>
  <si>
    <t>成长基金十二期</t>
    <phoneticPr fontId="6" type="noConversion"/>
  </si>
  <si>
    <t>成长基金十三期</t>
    <phoneticPr fontId="6" type="noConversion"/>
  </si>
  <si>
    <t>成长基金十四期</t>
    <phoneticPr fontId="6" type="noConversion"/>
  </si>
  <si>
    <t>成长基金十五期</t>
    <phoneticPr fontId="6" type="noConversion"/>
  </si>
  <si>
    <t>成长基金十六期</t>
    <phoneticPr fontId="6" type="noConversion"/>
  </si>
  <si>
    <t>成长基金十七期</t>
    <phoneticPr fontId="6" type="noConversion"/>
  </si>
  <si>
    <t>狂欢大红包</t>
    <phoneticPr fontId="7" type="noConversion"/>
  </si>
  <si>
    <t>红色整将一口价</t>
    <phoneticPr fontId="7" type="noConversion"/>
  </si>
  <si>
    <t>红将碎片一口价</t>
    <phoneticPr fontId="7" type="noConversion"/>
  </si>
  <si>
    <t>红色神兵一口价</t>
    <phoneticPr fontId="7" type="noConversion"/>
  </si>
  <si>
    <t>红色万能神兵一口价</t>
    <phoneticPr fontId="7" type="noConversion"/>
  </si>
  <si>
    <t>春秋一口价</t>
    <phoneticPr fontId="7" type="noConversion"/>
  </si>
  <si>
    <t>战国一口价</t>
    <phoneticPr fontId="7" type="noConversion"/>
  </si>
  <si>
    <t>红锦囊一口价</t>
    <phoneticPr fontId="7" type="noConversion"/>
  </si>
  <si>
    <t>橙锦囊一口价</t>
    <phoneticPr fontId="7" type="noConversion"/>
  </si>
  <si>
    <t>择贤令一口价</t>
    <phoneticPr fontId="7" type="noConversion"/>
  </si>
  <si>
    <t>红色武将一口价</t>
    <phoneticPr fontId="7" type="noConversion"/>
  </si>
  <si>
    <t>红包外形</t>
    <phoneticPr fontId="6" type="noConversion"/>
  </si>
  <si>
    <t>show</t>
    <phoneticPr fontId="6" type="noConversion"/>
  </si>
  <si>
    <t>VIP 16</t>
  </si>
  <si>
    <t>红包雨专用红包（红）</t>
    <phoneticPr fontId="6" type="noConversion"/>
  </si>
  <si>
    <t>红包雨专用红包（金）</t>
    <phoneticPr fontId="6" type="noConversion"/>
  </si>
  <si>
    <t>新春红包雨</t>
    <phoneticPr fontId="6" type="noConversion"/>
  </si>
  <si>
    <t>金将招募全服总积分第1红包</t>
    <phoneticPr fontId="6" type="noConversion"/>
  </si>
  <si>
    <t>见龙在田总积分第一</t>
    <phoneticPr fontId="6" type="noConversion"/>
  </si>
  <si>
    <t>本服-军团排名第1</t>
    <phoneticPr fontId="6" type="noConversion"/>
  </si>
  <si>
    <t>跨服-军团排名第1</t>
    <phoneticPr fontId="6" type="noConversion"/>
  </si>
  <si>
    <t>金将招募全服总积分第2红包</t>
  </si>
  <si>
    <t>金将招募全服总积分第3红包</t>
  </si>
  <si>
    <t>见龙在田总积分第二</t>
    <phoneticPr fontId="6" type="noConversion"/>
  </si>
  <si>
    <t>见龙在田总积分第三</t>
    <phoneticPr fontId="6" type="noConversion"/>
  </si>
  <si>
    <t>金将招募欢乐抽奖积分第1红包</t>
    <phoneticPr fontId="6" type="noConversion"/>
  </si>
  <si>
    <t>金将招募欢乐抽奖积分第2红包</t>
  </si>
  <si>
    <t>金将招募欢乐抽奖积分第3红包</t>
  </si>
  <si>
    <t>欢乐抽奖积分第一</t>
    <phoneticPr fontId="6" type="noConversion"/>
  </si>
  <si>
    <r>
      <t>金将招募全服总积分第4</t>
    </r>
    <r>
      <rPr>
        <sz val="10"/>
        <color theme="1"/>
        <rFont val="微软雅黑"/>
        <family val="2"/>
        <charset val="134"/>
      </rPr>
      <t>-10</t>
    </r>
    <r>
      <rPr>
        <sz val="10"/>
        <color theme="1"/>
        <rFont val="微软雅黑"/>
        <family val="2"/>
        <charset val="134"/>
      </rPr>
      <t>红包</t>
    </r>
    <phoneticPr fontId="6" type="noConversion"/>
  </si>
  <si>
    <t>见龙在田总积分第四至十</t>
    <phoneticPr fontId="6" type="noConversion"/>
  </si>
  <si>
    <t>欢乐抽奖积分第二</t>
    <phoneticPr fontId="6" type="noConversion"/>
  </si>
  <si>
    <t>欢乐抽奖积分第三</t>
    <phoneticPr fontId="6" type="noConversion"/>
  </si>
  <si>
    <t>本服-军团排名第2</t>
    <phoneticPr fontId="6" type="noConversion"/>
  </si>
  <si>
    <t>本服-军团排名第3</t>
    <phoneticPr fontId="6" type="noConversion"/>
  </si>
  <si>
    <t>跨服-军团排名第2</t>
    <phoneticPr fontId="6" type="noConversion"/>
  </si>
  <si>
    <r>
      <t>跨服-军团排名第</t>
    </r>
    <r>
      <rPr>
        <sz val="10"/>
        <color theme="1"/>
        <rFont val="微软雅黑"/>
        <family val="2"/>
        <charset val="134"/>
      </rPr>
      <t>3</t>
    </r>
    <phoneticPr fontId="6" type="noConversion"/>
  </si>
  <si>
    <t>跨服-军团排名第4-10</t>
    <phoneticPr fontId="6" type="noConversion"/>
  </si>
  <si>
    <t>跨服-军团排名第11-20</t>
    <phoneticPr fontId="6" type="noConversion"/>
  </si>
  <si>
    <t>int</t>
    <phoneticPr fontId="7" type="noConversion"/>
  </si>
  <si>
    <t>红包排序</t>
    <phoneticPr fontId="6" type="noConversion"/>
  </si>
  <si>
    <t>Client</t>
    <phoneticPr fontId="7" type="noConversion"/>
  </si>
  <si>
    <t>index</t>
    <phoneticPr fontId="6" type="noConversion"/>
  </si>
  <si>
    <t>大将军官衔</t>
    <phoneticPr fontId="6" type="noConversion"/>
  </si>
  <si>
    <t>大司空官衔</t>
    <phoneticPr fontId="6" type="noConversion"/>
  </si>
  <si>
    <t>大司徒官衔</t>
    <phoneticPr fontId="6" type="noConversion"/>
  </si>
  <si>
    <t>大司马官衔</t>
    <phoneticPr fontId="6" type="noConversion"/>
  </si>
  <si>
    <t>太尉官衔</t>
    <phoneticPr fontId="6" type="noConversion"/>
  </si>
  <si>
    <t>饕餮盛宴第一军团</t>
  </si>
  <si>
    <t>饕餮盛宴第二军团</t>
  </si>
  <si>
    <t>饕餮盛宴第三军团</t>
  </si>
  <si>
    <t>跨服饕餮盛宴第一军团</t>
  </si>
  <si>
    <t>跨服饕餮盛宴第二军团</t>
  </si>
  <si>
    <t>跨服饕餮盛宴第三军团</t>
  </si>
  <si>
    <t>跨服饕餮盛宴强力军团</t>
  </si>
  <si>
    <t>神树祝福·乐善好施</t>
    <phoneticPr fontId="6" type="noConversion"/>
  </si>
  <si>
    <t>乐善好施</t>
    <phoneticPr fontId="6" type="noConversion"/>
  </si>
  <si>
    <t>跨服饕餮盛宴强力军团</t>
    <phoneticPr fontId="6" type="noConversion"/>
  </si>
  <si>
    <r>
      <t>4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条名将册</t>
    </r>
    <phoneticPr fontId="6" type="noConversion"/>
  </si>
  <si>
    <r>
      <t>4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条名将册</t>
    </r>
    <phoneticPr fontId="6" type="noConversion"/>
  </si>
  <si>
    <r>
      <t>激活4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条名将册</t>
    </r>
    <phoneticPr fontId="6" type="noConversion"/>
  </si>
  <si>
    <r>
      <t>激活4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条名将册</t>
    </r>
    <phoneticPr fontId="6" type="noConversion"/>
  </si>
  <si>
    <t>32进24晋级红包</t>
    <phoneticPr fontId="6" type="noConversion"/>
  </si>
  <si>
    <r>
      <t>真武战神晋级红包3</t>
    </r>
    <r>
      <rPr>
        <sz val="10"/>
        <color theme="1"/>
        <rFont val="微软雅黑"/>
        <family val="2"/>
        <charset val="134"/>
      </rPr>
      <t>2进24</t>
    </r>
    <phoneticPr fontId="6" type="noConversion"/>
  </si>
  <si>
    <r>
      <t>真武战神晋级红包2</t>
    </r>
    <r>
      <rPr>
        <sz val="10"/>
        <color theme="1"/>
        <rFont val="微软雅黑"/>
        <family val="2"/>
        <charset val="134"/>
      </rPr>
      <t>4进16</t>
    </r>
    <phoneticPr fontId="6" type="noConversion"/>
  </si>
  <si>
    <t>真武战神晋级红包16进8</t>
    <phoneticPr fontId="6" type="noConversion"/>
  </si>
  <si>
    <t>真武战神晋级红包8进4</t>
    <phoneticPr fontId="6" type="noConversion"/>
  </si>
  <si>
    <t>真武战神晋级红包决赛</t>
    <phoneticPr fontId="6" type="noConversion"/>
  </si>
  <si>
    <r>
      <t>2</t>
    </r>
    <r>
      <rPr>
        <sz val="10"/>
        <color theme="1"/>
        <rFont val="微软雅黑"/>
        <family val="2"/>
        <charset val="134"/>
      </rPr>
      <t>4进16晋级红包</t>
    </r>
    <phoneticPr fontId="6" type="noConversion"/>
  </si>
  <si>
    <t>16进8晋级红包</t>
  </si>
  <si>
    <t>4强晋级红包</t>
    <phoneticPr fontId="6" type="noConversion"/>
  </si>
  <si>
    <t>冠军红包</t>
    <phoneticPr fontId="6" type="noConversion"/>
  </si>
  <si>
    <t>决赛晋级红包</t>
    <phoneticPr fontId="6" type="noConversion"/>
  </si>
  <si>
    <t>真武战神晋级红包4进2</t>
    <phoneticPr fontId="6" type="noConversion"/>
  </si>
  <si>
    <t>橙色武器碎片一口价</t>
    <phoneticPr fontId="7" type="noConversion"/>
  </si>
  <si>
    <t>原石一口价</t>
    <phoneticPr fontId="7" type="noConversion"/>
  </si>
  <si>
    <t>礼记一口价</t>
    <phoneticPr fontId="7" type="noConversion"/>
  </si>
  <si>
    <t>周易一口价</t>
    <phoneticPr fontId="7" type="noConversion"/>
  </si>
  <si>
    <t>橙色万能神兵一口价</t>
    <phoneticPr fontId="7" type="noConversion"/>
  </si>
  <si>
    <t>择贤举善令一口价</t>
    <phoneticPr fontId="7" type="noConversion"/>
  </si>
  <si>
    <t>金将碎片一口价</t>
    <phoneticPr fontId="7" type="noConversion"/>
  </si>
  <si>
    <t>橙色名将碎片一口价</t>
    <phoneticPr fontId="7" type="noConversion"/>
  </si>
  <si>
    <t>54条名将册</t>
    <phoneticPr fontId="7" type="noConversion"/>
  </si>
  <si>
    <t>激活54条名将册</t>
    <phoneticPr fontId="7" type="noConversion"/>
  </si>
  <si>
    <t>2000玉璧红包</t>
    <phoneticPr fontId="6" type="noConversion"/>
  </si>
  <si>
    <t>5000玉璧红包</t>
    <phoneticPr fontId="6" type="noConversion"/>
  </si>
  <si>
    <t>20000玉璧红包</t>
    <phoneticPr fontId="6" type="noConversion"/>
  </si>
  <si>
    <t>50000玉璧红包</t>
    <phoneticPr fontId="6" type="noConversion"/>
  </si>
  <si>
    <t>一元起拍消费2万玉璧</t>
    <phoneticPr fontId="6" type="noConversion"/>
  </si>
  <si>
    <t>一元起拍消费5万玉璧</t>
    <phoneticPr fontId="6" type="noConversion"/>
  </si>
  <si>
    <t>一元起拍消费2千玉璧</t>
    <phoneticPr fontId="6" type="noConversion"/>
  </si>
  <si>
    <t>一元起拍消费5千玉璧</t>
    <phoneticPr fontId="6" type="noConversion"/>
  </si>
  <si>
    <t>60条名将册</t>
    <phoneticPr fontId="6" type="noConversion"/>
  </si>
  <si>
    <t>激活60条名将册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</si>
</sst>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1" applyFill="0">
      <alignment horizontal="center" vertical="center"/>
    </xf>
  </cellStyleXfs>
  <cellXfs count="93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right" vertic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/>
    <xf numFmtId="0" fontId="5" fillId="0" borderId="9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7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7" borderId="11" xfId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0" fillId="0" borderId="12" xfId="0" applyBorder="1"/>
    <xf numFmtId="0" fontId="4" fillId="7" borderId="1" xfId="1" applyFont="1" applyFill="1" applyBorder="1" applyAlignment="1">
      <alignment horizontal="center" vertical="center"/>
    </xf>
    <xf numFmtId="0" fontId="0" fillId="0" borderId="1" xfId="0" applyBorder="1"/>
    <xf numFmtId="0" fontId="5" fillId="0" borderId="16" xfId="0" applyFont="1" applyFill="1" applyBorder="1" applyAlignment="1">
      <alignment horizontal="center" vertical="center"/>
    </xf>
    <xf numFmtId="0" fontId="5" fillId="7" borderId="12" xfId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 vertical="center"/>
    </xf>
    <xf numFmtId="0" fontId="5" fillId="7" borderId="22" xfId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/>
    </xf>
    <xf numFmtId="0" fontId="0" fillId="0" borderId="22" xfId="0" applyBorder="1"/>
    <xf numFmtId="0" fontId="5" fillId="5" borderId="23" xfId="0" applyFont="1" applyFill="1" applyBorder="1" applyAlignment="1">
      <alignment horizontal="center"/>
    </xf>
    <xf numFmtId="0" fontId="5" fillId="8" borderId="17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8" xfId="0" applyFont="1" applyFill="1" applyBorder="1" applyAlignment="1">
      <alignment horizontal="center"/>
    </xf>
    <xf numFmtId="0" fontId="5" fillId="8" borderId="2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8" borderId="15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3" fillId="8" borderId="22" xfId="0" applyFont="1" applyFill="1" applyBorder="1" applyAlignment="1">
      <alignment horizontal="center"/>
    </xf>
    <xf numFmtId="0" fontId="3" fillId="7" borderId="1" xfId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3" fillId="7" borderId="25" xfId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/>
    </xf>
    <xf numFmtId="0" fontId="0" fillId="0" borderId="25" xfId="0" applyBorder="1"/>
    <xf numFmtId="0" fontId="5" fillId="0" borderId="26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/>
    </xf>
    <xf numFmtId="0" fontId="1" fillId="7" borderId="25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5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/>
    </xf>
  </cellXfs>
  <cellStyles count="2">
    <cellStyle name="常规" xfId="0" builtinId="0"/>
    <cellStyle name="有框居中" xfId="1"/>
  </cellStyles>
  <dxfs count="61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abSelected="1" workbookViewId="0">
      <pane ySplit="5" topLeftCell="A6" activePane="bottomLeft" state="frozen"/>
      <selection pane="bottomLeft" activeCell="K30" sqref="K30"/>
    </sheetView>
  </sheetViews>
  <sheetFormatPr defaultRowHeight="13.5" x14ac:dyDescent="0.15"/>
  <cols>
    <col min="1" max="1" width="10.25" customWidth="1"/>
    <col min="2" max="3" width="32.5" bestFit="1" customWidth="1"/>
    <col min="4" max="9" width="12.625" customWidth="1"/>
    <col min="14" max="14" width="11.125" customWidth="1"/>
  </cols>
  <sheetData>
    <row r="1" spans="1:20" ht="16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20" ht="16.5" x14ac:dyDescent="0.15">
      <c r="A2" s="1" t="s">
        <v>1</v>
      </c>
      <c r="B2" s="1" t="s">
        <v>2</v>
      </c>
      <c r="C2" s="1" t="s">
        <v>2</v>
      </c>
      <c r="D2" s="1" t="s">
        <v>389</v>
      </c>
      <c r="E2" s="1" t="s">
        <v>1</v>
      </c>
      <c r="F2" s="1" t="s">
        <v>1</v>
      </c>
      <c r="G2" s="1" t="s">
        <v>1</v>
      </c>
      <c r="H2" s="1" t="s">
        <v>1</v>
      </c>
      <c r="I2" s="14" t="s">
        <v>1</v>
      </c>
      <c r="J2" s="14" t="s">
        <v>1</v>
      </c>
      <c r="K2" s="14" t="s">
        <v>1</v>
      </c>
      <c r="L2" s="14" t="s">
        <v>1</v>
      </c>
      <c r="M2" s="1" t="s">
        <v>1</v>
      </c>
      <c r="N2" s="1" t="s">
        <v>1</v>
      </c>
    </row>
    <row r="3" spans="1:20" ht="16.5" x14ac:dyDescent="0.15">
      <c r="A3" s="1" t="s">
        <v>3</v>
      </c>
      <c r="B3" s="1" t="s">
        <v>4</v>
      </c>
      <c r="C3" s="1" t="s">
        <v>112</v>
      </c>
      <c r="D3" s="1" t="s">
        <v>390</v>
      </c>
      <c r="E3" s="1" t="s">
        <v>5</v>
      </c>
      <c r="F3" s="1" t="s">
        <v>6</v>
      </c>
      <c r="G3" s="1" t="s">
        <v>7</v>
      </c>
      <c r="H3" s="1" t="s">
        <v>8</v>
      </c>
      <c r="I3" s="14" t="s">
        <v>9</v>
      </c>
      <c r="J3" s="23" t="s">
        <v>136</v>
      </c>
      <c r="K3" s="23" t="s">
        <v>137</v>
      </c>
      <c r="L3" s="23" t="s">
        <v>138</v>
      </c>
      <c r="M3" s="6" t="s">
        <v>139</v>
      </c>
      <c r="N3" s="1" t="s">
        <v>361</v>
      </c>
    </row>
    <row r="4" spans="1:20" ht="16.5" x14ac:dyDescent="0.15">
      <c r="A4" s="3" t="s">
        <v>10</v>
      </c>
      <c r="B4" s="3" t="s">
        <v>11</v>
      </c>
      <c r="C4" s="3" t="s">
        <v>10</v>
      </c>
      <c r="D4" s="3" t="s">
        <v>391</v>
      </c>
      <c r="E4" s="3" t="s">
        <v>12</v>
      </c>
      <c r="F4" s="3" t="s">
        <v>10</v>
      </c>
      <c r="G4" s="3" t="s">
        <v>10</v>
      </c>
      <c r="H4" s="3" t="s">
        <v>10</v>
      </c>
      <c r="I4" s="15" t="s">
        <v>10</v>
      </c>
      <c r="J4" s="3" t="s">
        <v>12</v>
      </c>
      <c r="K4" s="3" t="s">
        <v>12</v>
      </c>
      <c r="L4" s="3" t="s">
        <v>12</v>
      </c>
      <c r="M4" s="3" t="s">
        <v>12</v>
      </c>
      <c r="N4" s="3" t="s">
        <v>81</v>
      </c>
    </row>
    <row r="5" spans="1:20" ht="16.5" x14ac:dyDescent="0.15">
      <c r="A5" s="1" t="s">
        <v>0</v>
      </c>
      <c r="B5" s="1" t="s">
        <v>18</v>
      </c>
      <c r="C5" s="1" t="s">
        <v>113</v>
      </c>
      <c r="D5" s="1" t="s">
        <v>392</v>
      </c>
      <c r="E5" s="1" t="s">
        <v>114</v>
      </c>
      <c r="F5" s="1" t="s">
        <v>115</v>
      </c>
      <c r="G5" s="1" t="s">
        <v>116</v>
      </c>
      <c r="H5" s="1" t="s">
        <v>117</v>
      </c>
      <c r="I5" s="1" t="s">
        <v>118</v>
      </c>
      <c r="J5" s="1" t="s">
        <v>140</v>
      </c>
      <c r="K5" s="1" t="s">
        <v>141</v>
      </c>
      <c r="L5" s="1" t="s">
        <v>142</v>
      </c>
      <c r="M5" s="1" t="s">
        <v>143</v>
      </c>
      <c r="N5" s="1" t="s">
        <v>362</v>
      </c>
      <c r="O5" s="26"/>
      <c r="P5" s="26"/>
      <c r="Q5" s="26"/>
    </row>
    <row r="6" spans="1:20" ht="16.5" x14ac:dyDescent="0.35">
      <c r="A6" s="24">
        <v>101</v>
      </c>
      <c r="B6" s="24" t="s">
        <v>312</v>
      </c>
      <c r="C6" s="24" t="s">
        <v>312</v>
      </c>
      <c r="D6" s="24">
        <v>1</v>
      </c>
      <c r="E6" s="24">
        <v>1</v>
      </c>
      <c r="F6" s="24">
        <v>1</v>
      </c>
      <c r="G6" s="24">
        <v>1</v>
      </c>
      <c r="H6" s="24">
        <v>10</v>
      </c>
      <c r="I6" s="24">
        <v>200</v>
      </c>
      <c r="J6" s="24">
        <f>INT(I6/H6)</f>
        <v>20</v>
      </c>
      <c r="K6" s="24">
        <f>J6*2</f>
        <v>40</v>
      </c>
      <c r="L6" s="24">
        <f>J6*3</f>
        <v>60</v>
      </c>
      <c r="M6" s="24">
        <f>J6*6</f>
        <v>120</v>
      </c>
      <c r="N6" s="24">
        <v>1</v>
      </c>
      <c r="O6" s="26"/>
      <c r="P6" s="26"/>
      <c r="Q6" s="26"/>
    </row>
    <row r="7" spans="1:20" ht="16.5" x14ac:dyDescent="0.35">
      <c r="A7" s="25">
        <v>702</v>
      </c>
      <c r="B7" s="25" t="s">
        <v>178</v>
      </c>
      <c r="C7" s="25" t="s">
        <v>119</v>
      </c>
      <c r="D7" s="25">
        <v>2</v>
      </c>
      <c r="E7" s="25">
        <v>1</v>
      </c>
      <c r="F7" s="25">
        <v>7</v>
      </c>
      <c r="G7" s="25">
        <v>4</v>
      </c>
      <c r="H7" s="25">
        <v>10</v>
      </c>
      <c r="I7" s="25">
        <v>500</v>
      </c>
      <c r="J7" s="25">
        <f t="shared" ref="J7:J26" si="0">INT(I7/H7)</f>
        <v>50</v>
      </c>
      <c r="K7" s="25">
        <f t="shared" ref="K7:K26" si="1">J7*2</f>
        <v>100</v>
      </c>
      <c r="L7" s="25">
        <f t="shared" ref="L7:L26" si="2">J7*3</f>
        <v>150</v>
      </c>
      <c r="M7" s="25">
        <f t="shared" ref="M7:M26" si="3">J7*6</f>
        <v>300</v>
      </c>
      <c r="N7" s="25">
        <v>1</v>
      </c>
    </row>
    <row r="8" spans="1:20" ht="16.5" x14ac:dyDescent="0.35">
      <c r="A8" s="25">
        <v>703</v>
      </c>
      <c r="B8" s="25" t="s">
        <v>179</v>
      </c>
      <c r="C8" s="25" t="s">
        <v>120</v>
      </c>
      <c r="D8" s="25">
        <v>3</v>
      </c>
      <c r="E8" s="25">
        <v>1</v>
      </c>
      <c r="F8" s="25">
        <v>7</v>
      </c>
      <c r="G8" s="25">
        <v>5</v>
      </c>
      <c r="H8" s="25">
        <v>20</v>
      </c>
      <c r="I8" s="25">
        <v>2000</v>
      </c>
      <c r="J8" s="25">
        <f t="shared" si="0"/>
        <v>100</v>
      </c>
      <c r="K8" s="25">
        <f t="shared" si="1"/>
        <v>200</v>
      </c>
      <c r="L8" s="25">
        <f t="shared" si="2"/>
        <v>300</v>
      </c>
      <c r="M8" s="25">
        <f t="shared" si="3"/>
        <v>600</v>
      </c>
      <c r="N8" s="25">
        <v>1</v>
      </c>
    </row>
    <row r="9" spans="1:20" ht="16.5" x14ac:dyDescent="0.35">
      <c r="A9" s="25">
        <v>704</v>
      </c>
      <c r="B9" s="25" t="s">
        <v>180</v>
      </c>
      <c r="C9" s="25" t="s">
        <v>121</v>
      </c>
      <c r="D9" s="25">
        <v>4</v>
      </c>
      <c r="E9" s="25">
        <v>1</v>
      </c>
      <c r="F9" s="25">
        <v>7</v>
      </c>
      <c r="G9" s="25">
        <v>6</v>
      </c>
      <c r="H9" s="25">
        <v>20</v>
      </c>
      <c r="I9" s="25">
        <v>5000</v>
      </c>
      <c r="J9" s="25">
        <f t="shared" si="0"/>
        <v>250</v>
      </c>
      <c r="K9" s="25">
        <f t="shared" si="1"/>
        <v>500</v>
      </c>
      <c r="L9" s="25">
        <f t="shared" si="2"/>
        <v>750</v>
      </c>
      <c r="M9" s="25">
        <f t="shared" si="3"/>
        <v>1500</v>
      </c>
      <c r="N9" s="25">
        <v>1</v>
      </c>
      <c r="Q9" s="26"/>
      <c r="R9" s="26"/>
      <c r="T9" s="26"/>
    </row>
    <row r="10" spans="1:20" ht="16.5" x14ac:dyDescent="0.35">
      <c r="A10" s="24">
        <v>801</v>
      </c>
      <c r="B10" s="24" t="s">
        <v>122</v>
      </c>
      <c r="C10" s="24" t="s">
        <v>122</v>
      </c>
      <c r="D10" s="24">
        <v>5</v>
      </c>
      <c r="E10" s="24">
        <v>1</v>
      </c>
      <c r="F10" s="24">
        <v>8</v>
      </c>
      <c r="G10" s="24">
        <v>2</v>
      </c>
      <c r="H10" s="24">
        <v>10</v>
      </c>
      <c r="I10" s="24">
        <v>100</v>
      </c>
      <c r="J10" s="24">
        <f t="shared" si="0"/>
        <v>10</v>
      </c>
      <c r="K10" s="24">
        <f t="shared" si="1"/>
        <v>20</v>
      </c>
      <c r="L10" s="24">
        <f t="shared" si="2"/>
        <v>30</v>
      </c>
      <c r="M10" s="24">
        <f t="shared" si="3"/>
        <v>60</v>
      </c>
      <c r="N10" s="24">
        <v>1</v>
      </c>
      <c r="Q10" s="26"/>
      <c r="R10" s="26"/>
    </row>
    <row r="11" spans="1:20" ht="16.5" x14ac:dyDescent="0.35">
      <c r="A11" s="24">
        <v>802</v>
      </c>
      <c r="B11" s="24" t="s">
        <v>123</v>
      </c>
      <c r="C11" s="24" t="s">
        <v>123</v>
      </c>
      <c r="D11" s="24">
        <v>6</v>
      </c>
      <c r="E11" s="24">
        <v>1</v>
      </c>
      <c r="F11" s="24">
        <v>8</v>
      </c>
      <c r="G11" s="24">
        <v>3</v>
      </c>
      <c r="H11" s="24">
        <v>20</v>
      </c>
      <c r="I11" s="24">
        <v>200</v>
      </c>
      <c r="J11" s="24">
        <f t="shared" si="0"/>
        <v>10</v>
      </c>
      <c r="K11" s="24">
        <f t="shared" si="1"/>
        <v>20</v>
      </c>
      <c r="L11" s="24">
        <f t="shared" si="2"/>
        <v>30</v>
      </c>
      <c r="M11" s="24">
        <f t="shared" si="3"/>
        <v>60</v>
      </c>
      <c r="N11" s="24">
        <v>1</v>
      </c>
    </row>
    <row r="12" spans="1:20" ht="16.5" x14ac:dyDescent="0.35">
      <c r="A12" s="24">
        <v>803</v>
      </c>
      <c r="B12" s="24" t="s">
        <v>124</v>
      </c>
      <c r="C12" s="24" t="s">
        <v>124</v>
      </c>
      <c r="D12" s="24">
        <v>7</v>
      </c>
      <c r="E12" s="24">
        <v>1</v>
      </c>
      <c r="F12" s="24">
        <v>8</v>
      </c>
      <c r="G12" s="24">
        <v>4</v>
      </c>
      <c r="H12" s="24">
        <v>10</v>
      </c>
      <c r="I12" s="24">
        <v>400</v>
      </c>
      <c r="J12" s="24">
        <f t="shared" si="0"/>
        <v>40</v>
      </c>
      <c r="K12" s="24">
        <f t="shared" si="1"/>
        <v>80</v>
      </c>
      <c r="L12" s="24">
        <f t="shared" si="2"/>
        <v>120</v>
      </c>
      <c r="M12" s="24">
        <f t="shared" si="3"/>
        <v>240</v>
      </c>
      <c r="N12" s="24">
        <v>1</v>
      </c>
    </row>
    <row r="13" spans="1:20" ht="16.5" x14ac:dyDescent="0.35">
      <c r="A13" s="24">
        <v>804</v>
      </c>
      <c r="B13" s="24" t="s">
        <v>125</v>
      </c>
      <c r="C13" s="24" t="s">
        <v>125</v>
      </c>
      <c r="D13" s="24">
        <v>8</v>
      </c>
      <c r="E13" s="24">
        <v>1</v>
      </c>
      <c r="F13" s="24">
        <v>8</v>
      </c>
      <c r="G13" s="24">
        <v>5</v>
      </c>
      <c r="H13" s="24">
        <v>10</v>
      </c>
      <c r="I13" s="24">
        <v>500</v>
      </c>
      <c r="J13" s="24">
        <f t="shared" si="0"/>
        <v>50</v>
      </c>
      <c r="K13" s="24">
        <f t="shared" si="1"/>
        <v>100</v>
      </c>
      <c r="L13" s="24">
        <f t="shared" si="2"/>
        <v>150</v>
      </c>
      <c r="M13" s="24">
        <f t="shared" si="3"/>
        <v>300</v>
      </c>
      <c r="N13" s="24">
        <v>1</v>
      </c>
    </row>
    <row r="14" spans="1:20" ht="16.5" x14ac:dyDescent="0.35">
      <c r="A14" s="24">
        <v>805</v>
      </c>
      <c r="B14" s="24" t="s">
        <v>126</v>
      </c>
      <c r="C14" s="24" t="s">
        <v>126</v>
      </c>
      <c r="D14" s="24">
        <v>9</v>
      </c>
      <c r="E14" s="24">
        <v>1</v>
      </c>
      <c r="F14" s="24">
        <v>8</v>
      </c>
      <c r="G14" s="24">
        <v>6</v>
      </c>
      <c r="H14" s="24">
        <v>10</v>
      </c>
      <c r="I14" s="24">
        <v>600</v>
      </c>
      <c r="J14" s="24">
        <f t="shared" si="0"/>
        <v>60</v>
      </c>
      <c r="K14" s="24">
        <f t="shared" si="1"/>
        <v>120</v>
      </c>
      <c r="L14" s="24">
        <f t="shared" si="2"/>
        <v>180</v>
      </c>
      <c r="M14" s="24">
        <f t="shared" si="3"/>
        <v>360</v>
      </c>
      <c r="N14" s="24">
        <v>1</v>
      </c>
    </row>
    <row r="15" spans="1:20" ht="16.5" x14ac:dyDescent="0.35">
      <c r="A15" s="24">
        <v>806</v>
      </c>
      <c r="B15" s="24" t="s">
        <v>127</v>
      </c>
      <c r="C15" s="24" t="s">
        <v>127</v>
      </c>
      <c r="D15" s="24">
        <v>10</v>
      </c>
      <c r="E15" s="24">
        <v>1</v>
      </c>
      <c r="F15" s="24">
        <v>8</v>
      </c>
      <c r="G15" s="24">
        <v>7</v>
      </c>
      <c r="H15" s="24">
        <v>20</v>
      </c>
      <c r="I15" s="24">
        <v>1500</v>
      </c>
      <c r="J15" s="24">
        <f t="shared" si="0"/>
        <v>75</v>
      </c>
      <c r="K15" s="24">
        <f t="shared" si="1"/>
        <v>150</v>
      </c>
      <c r="L15" s="24">
        <f t="shared" si="2"/>
        <v>225</v>
      </c>
      <c r="M15" s="24">
        <f t="shared" si="3"/>
        <v>450</v>
      </c>
      <c r="N15" s="24">
        <v>1</v>
      </c>
    </row>
    <row r="16" spans="1:20" ht="16.5" x14ac:dyDescent="0.35">
      <c r="A16" s="24">
        <v>807</v>
      </c>
      <c r="B16" s="24" t="s">
        <v>128</v>
      </c>
      <c r="C16" s="24" t="s">
        <v>128</v>
      </c>
      <c r="D16" s="24">
        <v>11</v>
      </c>
      <c r="E16" s="24">
        <v>1</v>
      </c>
      <c r="F16" s="24">
        <v>8</v>
      </c>
      <c r="G16" s="24">
        <v>8</v>
      </c>
      <c r="H16" s="24">
        <v>20</v>
      </c>
      <c r="I16" s="24">
        <v>2000</v>
      </c>
      <c r="J16" s="24">
        <f t="shared" si="0"/>
        <v>100</v>
      </c>
      <c r="K16" s="24">
        <f t="shared" si="1"/>
        <v>200</v>
      </c>
      <c r="L16" s="24">
        <f t="shared" si="2"/>
        <v>300</v>
      </c>
      <c r="M16" s="24">
        <f t="shared" si="3"/>
        <v>600</v>
      </c>
      <c r="N16" s="24">
        <v>1</v>
      </c>
    </row>
    <row r="17" spans="1:14" ht="16.5" x14ac:dyDescent="0.35">
      <c r="A17" s="24">
        <v>808</v>
      </c>
      <c r="B17" s="24" t="s">
        <v>129</v>
      </c>
      <c r="C17" s="24" t="s">
        <v>129</v>
      </c>
      <c r="D17" s="24">
        <v>12</v>
      </c>
      <c r="E17" s="24">
        <v>1</v>
      </c>
      <c r="F17" s="24">
        <v>8</v>
      </c>
      <c r="G17" s="24">
        <v>9</v>
      </c>
      <c r="H17" s="24">
        <v>20</v>
      </c>
      <c r="I17" s="24">
        <v>2500</v>
      </c>
      <c r="J17" s="24">
        <f t="shared" si="0"/>
        <v>125</v>
      </c>
      <c r="K17" s="24">
        <f t="shared" si="1"/>
        <v>250</v>
      </c>
      <c r="L17" s="24">
        <f t="shared" si="2"/>
        <v>375</v>
      </c>
      <c r="M17" s="24">
        <f t="shared" si="3"/>
        <v>750</v>
      </c>
      <c r="N17" s="24">
        <v>1</v>
      </c>
    </row>
    <row r="18" spans="1:14" ht="16.5" x14ac:dyDescent="0.35">
      <c r="A18" s="24">
        <v>809</v>
      </c>
      <c r="B18" s="24" t="s">
        <v>130</v>
      </c>
      <c r="C18" s="24" t="s">
        <v>130</v>
      </c>
      <c r="D18" s="24">
        <v>13</v>
      </c>
      <c r="E18" s="24">
        <v>1</v>
      </c>
      <c r="F18" s="24">
        <v>8</v>
      </c>
      <c r="G18" s="24">
        <v>10</v>
      </c>
      <c r="H18" s="24">
        <v>20</v>
      </c>
      <c r="I18" s="24">
        <v>3000</v>
      </c>
      <c r="J18" s="24">
        <f t="shared" si="0"/>
        <v>150</v>
      </c>
      <c r="K18" s="24">
        <f t="shared" si="1"/>
        <v>300</v>
      </c>
      <c r="L18" s="24">
        <f t="shared" si="2"/>
        <v>450</v>
      </c>
      <c r="M18" s="24">
        <f t="shared" si="3"/>
        <v>900</v>
      </c>
      <c r="N18" s="24">
        <v>1</v>
      </c>
    </row>
    <row r="19" spans="1:14" ht="16.5" x14ac:dyDescent="0.35">
      <c r="A19" s="24">
        <v>810</v>
      </c>
      <c r="B19" s="24" t="s">
        <v>131</v>
      </c>
      <c r="C19" s="24" t="s">
        <v>131</v>
      </c>
      <c r="D19" s="24">
        <v>14</v>
      </c>
      <c r="E19" s="24">
        <v>1</v>
      </c>
      <c r="F19" s="24">
        <v>8</v>
      </c>
      <c r="G19" s="24">
        <v>11</v>
      </c>
      <c r="H19" s="24">
        <v>20</v>
      </c>
      <c r="I19" s="24">
        <v>5000</v>
      </c>
      <c r="J19" s="24">
        <f t="shared" si="0"/>
        <v>250</v>
      </c>
      <c r="K19" s="24">
        <f t="shared" si="1"/>
        <v>500</v>
      </c>
      <c r="L19" s="24">
        <f t="shared" si="2"/>
        <v>750</v>
      </c>
      <c r="M19" s="24">
        <f t="shared" si="3"/>
        <v>1500</v>
      </c>
      <c r="N19" s="24">
        <v>1</v>
      </c>
    </row>
    <row r="20" spans="1:14" ht="16.5" x14ac:dyDescent="0.35">
      <c r="A20" s="24">
        <v>811</v>
      </c>
      <c r="B20" s="71" t="s">
        <v>393</v>
      </c>
      <c r="C20" s="24" t="s">
        <v>132</v>
      </c>
      <c r="D20" s="24">
        <v>15</v>
      </c>
      <c r="E20" s="24">
        <v>1</v>
      </c>
      <c r="F20" s="24">
        <v>8</v>
      </c>
      <c r="G20" s="24">
        <v>12</v>
      </c>
      <c r="H20" s="24">
        <v>20</v>
      </c>
      <c r="I20" s="24">
        <v>8000</v>
      </c>
      <c r="J20" s="24">
        <f t="shared" si="0"/>
        <v>400</v>
      </c>
      <c r="K20" s="24">
        <f t="shared" si="1"/>
        <v>800</v>
      </c>
      <c r="L20" s="24">
        <f t="shared" si="2"/>
        <v>1200</v>
      </c>
      <c r="M20" s="24">
        <f t="shared" si="3"/>
        <v>2400</v>
      </c>
      <c r="N20" s="24">
        <v>1</v>
      </c>
    </row>
    <row r="21" spans="1:14" ht="16.5" x14ac:dyDescent="0.35">
      <c r="A21" s="24">
        <v>812</v>
      </c>
      <c r="B21" s="71" t="s">
        <v>394</v>
      </c>
      <c r="C21" s="71" t="s">
        <v>394</v>
      </c>
      <c r="D21" s="24">
        <v>16</v>
      </c>
      <c r="E21" s="24">
        <v>1</v>
      </c>
      <c r="F21" s="24">
        <v>8</v>
      </c>
      <c r="G21" s="24">
        <v>13</v>
      </c>
      <c r="H21" s="24">
        <v>20</v>
      </c>
      <c r="I21" s="24">
        <v>10000</v>
      </c>
      <c r="J21" s="24">
        <f t="shared" si="0"/>
        <v>500</v>
      </c>
      <c r="K21" s="24">
        <f t="shared" si="1"/>
        <v>1000</v>
      </c>
      <c r="L21" s="24">
        <f t="shared" si="2"/>
        <v>1500</v>
      </c>
      <c r="M21" s="24">
        <f t="shared" si="3"/>
        <v>3000</v>
      </c>
      <c r="N21" s="24">
        <v>1</v>
      </c>
    </row>
    <row r="22" spans="1:14" ht="16.5" x14ac:dyDescent="0.35">
      <c r="A22" s="24">
        <v>813</v>
      </c>
      <c r="B22" s="71" t="s">
        <v>395</v>
      </c>
      <c r="C22" s="71" t="s">
        <v>395</v>
      </c>
      <c r="D22" s="24">
        <v>17</v>
      </c>
      <c r="E22" s="24">
        <v>1</v>
      </c>
      <c r="F22" s="24">
        <v>8</v>
      </c>
      <c r="G22" s="24">
        <v>14</v>
      </c>
      <c r="H22" s="24">
        <v>20</v>
      </c>
      <c r="I22" s="24">
        <v>12000</v>
      </c>
      <c r="J22" s="24">
        <f t="shared" si="0"/>
        <v>600</v>
      </c>
      <c r="K22" s="24">
        <f t="shared" si="1"/>
        <v>1200</v>
      </c>
      <c r="L22" s="24">
        <f t="shared" si="2"/>
        <v>1800</v>
      </c>
      <c r="M22" s="24">
        <f t="shared" si="3"/>
        <v>3600</v>
      </c>
      <c r="N22" s="24">
        <v>1</v>
      </c>
    </row>
    <row r="23" spans="1:14" ht="16.5" x14ac:dyDescent="0.35">
      <c r="A23" s="24">
        <v>814</v>
      </c>
      <c r="B23" s="71" t="s">
        <v>396</v>
      </c>
      <c r="C23" s="71" t="s">
        <v>396</v>
      </c>
      <c r="D23" s="24">
        <v>18</v>
      </c>
      <c r="E23" s="24">
        <v>1</v>
      </c>
      <c r="F23" s="24">
        <v>8</v>
      </c>
      <c r="G23" s="24">
        <v>15</v>
      </c>
      <c r="H23" s="24">
        <v>20</v>
      </c>
      <c r="I23" s="24">
        <v>15000</v>
      </c>
      <c r="J23" s="24">
        <f t="shared" si="0"/>
        <v>750</v>
      </c>
      <c r="K23" s="24">
        <f t="shared" si="1"/>
        <v>1500</v>
      </c>
      <c r="L23" s="24">
        <f t="shared" si="2"/>
        <v>2250</v>
      </c>
      <c r="M23" s="24">
        <f t="shared" si="3"/>
        <v>4500</v>
      </c>
      <c r="N23" s="24">
        <v>1</v>
      </c>
    </row>
    <row r="24" spans="1:14" ht="16.5" x14ac:dyDescent="0.35">
      <c r="A24" s="24">
        <v>815</v>
      </c>
      <c r="B24" s="71" t="s">
        <v>397</v>
      </c>
      <c r="C24" s="71" t="s">
        <v>397</v>
      </c>
      <c r="D24" s="24">
        <v>19</v>
      </c>
      <c r="E24" s="24">
        <v>1</v>
      </c>
      <c r="F24" s="24">
        <v>8</v>
      </c>
      <c r="G24" s="24">
        <v>16</v>
      </c>
      <c r="H24" s="24">
        <v>20</v>
      </c>
      <c r="I24" s="24">
        <v>18000</v>
      </c>
      <c r="J24" s="24">
        <f t="shared" si="0"/>
        <v>900</v>
      </c>
      <c r="K24" s="24">
        <f t="shared" si="1"/>
        <v>1800</v>
      </c>
      <c r="L24" s="24">
        <f t="shared" si="2"/>
        <v>2700</v>
      </c>
      <c r="M24" s="24">
        <f t="shared" si="3"/>
        <v>5400</v>
      </c>
      <c r="N24" s="24">
        <v>1</v>
      </c>
    </row>
    <row r="25" spans="1:14" ht="16.5" x14ac:dyDescent="0.35">
      <c r="A25" s="25">
        <v>1106</v>
      </c>
      <c r="B25" s="25" t="s">
        <v>206</v>
      </c>
      <c r="C25" s="25" t="s">
        <v>314</v>
      </c>
      <c r="D25" s="25">
        <v>20</v>
      </c>
      <c r="E25" s="25">
        <v>1</v>
      </c>
      <c r="F25" s="25">
        <v>11</v>
      </c>
      <c r="G25" s="25">
        <v>30</v>
      </c>
      <c r="H25" s="25">
        <v>20</v>
      </c>
      <c r="I25" s="25">
        <v>2000</v>
      </c>
      <c r="J25" s="25">
        <f t="shared" si="0"/>
        <v>100</v>
      </c>
      <c r="K25" s="25">
        <f t="shared" si="1"/>
        <v>200</v>
      </c>
      <c r="L25" s="25">
        <f t="shared" si="2"/>
        <v>300</v>
      </c>
      <c r="M25" s="25">
        <f t="shared" si="3"/>
        <v>600</v>
      </c>
      <c r="N25" s="25">
        <v>1</v>
      </c>
    </row>
    <row r="26" spans="1:14" ht="16.5" x14ac:dyDescent="0.35">
      <c r="A26" s="25">
        <v>1107</v>
      </c>
      <c r="B26" s="25" t="s">
        <v>313</v>
      </c>
      <c r="C26" s="25" t="s">
        <v>315</v>
      </c>
      <c r="D26" s="25">
        <v>21</v>
      </c>
      <c r="E26" s="25">
        <v>1</v>
      </c>
      <c r="F26" s="25">
        <v>11</v>
      </c>
      <c r="G26" s="25">
        <v>36</v>
      </c>
      <c r="H26" s="25">
        <v>20</v>
      </c>
      <c r="I26" s="25">
        <v>5000</v>
      </c>
      <c r="J26" s="25">
        <f t="shared" si="0"/>
        <v>250</v>
      </c>
      <c r="K26" s="25">
        <f t="shared" si="1"/>
        <v>500</v>
      </c>
      <c r="L26" s="25">
        <f t="shared" si="2"/>
        <v>750</v>
      </c>
      <c r="M26" s="25">
        <f t="shared" si="3"/>
        <v>1500</v>
      </c>
      <c r="N26" s="25">
        <v>1</v>
      </c>
    </row>
    <row r="27" spans="1:14" ht="16.5" x14ac:dyDescent="0.35">
      <c r="A27" s="25">
        <v>1108</v>
      </c>
      <c r="B27" s="80" t="s">
        <v>408</v>
      </c>
      <c r="C27" s="80" t="s">
        <v>410</v>
      </c>
      <c r="D27" s="25">
        <v>88</v>
      </c>
      <c r="E27" s="25">
        <v>1</v>
      </c>
      <c r="F27" s="25">
        <v>11</v>
      </c>
      <c r="G27" s="25">
        <v>42</v>
      </c>
      <c r="H27" s="25">
        <v>20</v>
      </c>
      <c r="I27" s="25">
        <v>5000</v>
      </c>
      <c r="J27" s="25">
        <f t="shared" ref="J27:J28" si="4">INT(I27/H27)</f>
        <v>250</v>
      </c>
      <c r="K27" s="25">
        <f t="shared" ref="K27:K28" si="5">J27*2</f>
        <v>500</v>
      </c>
      <c r="L27" s="25">
        <f t="shared" ref="L27:L28" si="6">J27*3</f>
        <v>750</v>
      </c>
      <c r="M27" s="25">
        <f t="shared" ref="M27:M28" si="7">J27*6</f>
        <v>1500</v>
      </c>
      <c r="N27" s="25">
        <v>1</v>
      </c>
    </row>
    <row r="28" spans="1:14" ht="16.5" x14ac:dyDescent="0.35">
      <c r="A28" s="25">
        <v>1109</v>
      </c>
      <c r="B28" s="80" t="s">
        <v>409</v>
      </c>
      <c r="C28" s="80" t="s">
        <v>411</v>
      </c>
      <c r="D28" s="25">
        <v>89</v>
      </c>
      <c r="E28" s="25">
        <v>1</v>
      </c>
      <c r="F28" s="25">
        <v>11</v>
      </c>
      <c r="G28" s="25">
        <v>48</v>
      </c>
      <c r="H28" s="25">
        <v>20</v>
      </c>
      <c r="I28" s="25">
        <v>5000</v>
      </c>
      <c r="J28" s="25">
        <f t="shared" si="4"/>
        <v>250</v>
      </c>
      <c r="K28" s="25">
        <f t="shared" si="5"/>
        <v>500</v>
      </c>
      <c r="L28" s="25">
        <f t="shared" si="6"/>
        <v>750</v>
      </c>
      <c r="M28" s="25">
        <f t="shared" si="7"/>
        <v>1500</v>
      </c>
      <c r="N28" s="25">
        <v>1</v>
      </c>
    </row>
    <row r="29" spans="1:14" ht="16.5" x14ac:dyDescent="0.35">
      <c r="A29" s="25">
        <v>1110</v>
      </c>
      <c r="B29" s="80" t="s">
        <v>432</v>
      </c>
      <c r="C29" s="80" t="s">
        <v>433</v>
      </c>
      <c r="D29" s="25">
        <v>90</v>
      </c>
      <c r="E29" s="25">
        <v>1</v>
      </c>
      <c r="F29" s="25">
        <v>11</v>
      </c>
      <c r="G29" s="25">
        <v>54</v>
      </c>
      <c r="H29" s="25">
        <v>20</v>
      </c>
      <c r="I29" s="25">
        <v>5000</v>
      </c>
      <c r="J29" s="25">
        <f t="shared" ref="J29" si="8">INT(I29/H29)</f>
        <v>250</v>
      </c>
      <c r="K29" s="25">
        <f t="shared" ref="K29" si="9">J29*2</f>
        <v>500</v>
      </c>
      <c r="L29" s="25">
        <f t="shared" ref="L29" si="10">J29*3</f>
        <v>750</v>
      </c>
      <c r="M29" s="25">
        <f t="shared" ref="M29" si="11">J29*6</f>
        <v>1500</v>
      </c>
      <c r="N29" s="25">
        <v>1</v>
      </c>
    </row>
    <row r="30" spans="1:14" ht="16.5" x14ac:dyDescent="0.35">
      <c r="A30" s="25">
        <v>1111</v>
      </c>
      <c r="B30" s="80" t="s">
        <v>442</v>
      </c>
      <c r="C30" s="80" t="s">
        <v>443</v>
      </c>
      <c r="D30" s="25">
        <v>91</v>
      </c>
      <c r="E30" s="25">
        <v>1</v>
      </c>
      <c r="F30" s="25">
        <v>11</v>
      </c>
      <c r="G30" s="25">
        <v>60</v>
      </c>
      <c r="H30" s="25">
        <v>20</v>
      </c>
      <c r="I30" s="25">
        <v>5000</v>
      </c>
      <c r="J30" s="25">
        <f t="shared" ref="J30" si="12">INT(I30/H30)</f>
        <v>250</v>
      </c>
      <c r="K30" s="25">
        <f t="shared" ref="K30" si="13">J30*2</f>
        <v>500</v>
      </c>
      <c r="L30" s="25">
        <f t="shared" ref="L30" si="14">J30*3</f>
        <v>750</v>
      </c>
      <c r="M30" s="25">
        <f t="shared" ref="M30" si="15">J30*6</f>
        <v>1500</v>
      </c>
      <c r="N30" s="25">
        <v>1</v>
      </c>
    </row>
    <row r="31" spans="1:14" ht="16.5" x14ac:dyDescent="0.35">
      <c r="A31" s="25">
        <v>1901</v>
      </c>
      <c r="B31" s="25" t="s">
        <v>332</v>
      </c>
      <c r="C31" s="25" t="s">
        <v>332</v>
      </c>
      <c r="D31" s="25">
        <v>22</v>
      </c>
      <c r="E31" s="25">
        <v>1</v>
      </c>
      <c r="F31" s="25">
        <v>19</v>
      </c>
      <c r="G31" s="25">
        <v>1</v>
      </c>
      <c r="H31" s="25">
        <v>5</v>
      </c>
      <c r="I31" s="25">
        <v>100</v>
      </c>
      <c r="J31" s="25">
        <f>INT(I31/H31)</f>
        <v>20</v>
      </c>
      <c r="K31" s="25">
        <f>J31*2</f>
        <v>40</v>
      </c>
      <c r="L31" s="25">
        <f>J31*3</f>
        <v>60</v>
      </c>
      <c r="M31" s="25">
        <f>J31*6</f>
        <v>120</v>
      </c>
      <c r="N31" s="25">
        <v>1</v>
      </c>
    </row>
    <row r="32" spans="1:14" ht="16.5" x14ac:dyDescent="0.35">
      <c r="A32" s="24">
        <v>2001</v>
      </c>
      <c r="B32" s="24" t="s">
        <v>316</v>
      </c>
      <c r="C32" s="24" t="s">
        <v>316</v>
      </c>
      <c r="D32" s="24">
        <v>23</v>
      </c>
      <c r="E32" s="24">
        <v>1</v>
      </c>
      <c r="F32" s="24">
        <v>20</v>
      </c>
      <c r="G32" s="24">
        <v>3</v>
      </c>
      <c r="H32" s="24">
        <v>5</v>
      </c>
      <c r="I32" s="24">
        <v>100</v>
      </c>
      <c r="J32" s="24">
        <f>INT(I32/H32)</f>
        <v>20</v>
      </c>
      <c r="K32" s="24">
        <f>J32*2</f>
        <v>40</v>
      </c>
      <c r="L32" s="24">
        <f>J32*3</f>
        <v>60</v>
      </c>
      <c r="M32" s="24">
        <f>J32*6</f>
        <v>120</v>
      </c>
      <c r="N32" s="24">
        <v>1</v>
      </c>
    </row>
    <row r="33" spans="1:14" ht="16.5" x14ac:dyDescent="0.35">
      <c r="A33" s="24">
        <v>2002</v>
      </c>
      <c r="B33" s="24" t="s">
        <v>317</v>
      </c>
      <c r="C33" s="24" t="s">
        <v>323</v>
      </c>
      <c r="D33" s="24">
        <v>24</v>
      </c>
      <c r="E33" s="24">
        <v>1</v>
      </c>
      <c r="F33" s="24">
        <v>20</v>
      </c>
      <c r="G33" s="24">
        <v>5</v>
      </c>
      <c r="H33" s="24">
        <v>10</v>
      </c>
      <c r="I33" s="24">
        <v>300</v>
      </c>
      <c r="J33" s="24">
        <f>INT(I33/H33)</f>
        <v>30</v>
      </c>
      <c r="K33" s="24">
        <f>J33*2</f>
        <v>60</v>
      </c>
      <c r="L33" s="24">
        <f>J33*3</f>
        <v>90</v>
      </c>
      <c r="M33" s="24">
        <f>J33*6</f>
        <v>180</v>
      </c>
      <c r="N33" s="24">
        <v>1</v>
      </c>
    </row>
    <row r="34" spans="1:14" ht="16.5" x14ac:dyDescent="0.35">
      <c r="A34" s="24">
        <v>2003</v>
      </c>
      <c r="B34" s="24" t="s">
        <v>318</v>
      </c>
      <c r="C34" s="24" t="s">
        <v>318</v>
      </c>
      <c r="D34" s="24">
        <v>25</v>
      </c>
      <c r="E34" s="24">
        <v>1</v>
      </c>
      <c r="F34" s="24">
        <v>20</v>
      </c>
      <c r="G34" s="24">
        <v>6</v>
      </c>
      <c r="H34" s="24">
        <v>10</v>
      </c>
      <c r="I34" s="24">
        <v>500</v>
      </c>
      <c r="J34" s="24">
        <f>INT(I34/H34)</f>
        <v>50</v>
      </c>
      <c r="K34" s="24">
        <f>J34*2</f>
        <v>100</v>
      </c>
      <c r="L34" s="24">
        <f>J34*3</f>
        <v>150</v>
      </c>
      <c r="M34" s="24">
        <f>J34*6</f>
        <v>300</v>
      </c>
      <c r="N34" s="24">
        <v>1</v>
      </c>
    </row>
    <row r="35" spans="1:14" ht="16.5" x14ac:dyDescent="0.35">
      <c r="A35" s="24">
        <v>2004</v>
      </c>
      <c r="B35" s="24" t="s">
        <v>319</v>
      </c>
      <c r="C35" s="24" t="s">
        <v>319</v>
      </c>
      <c r="D35" s="24">
        <v>26</v>
      </c>
      <c r="E35" s="24">
        <v>1</v>
      </c>
      <c r="F35" s="24">
        <v>20</v>
      </c>
      <c r="G35" s="24">
        <v>7</v>
      </c>
      <c r="H35" s="24">
        <v>20</v>
      </c>
      <c r="I35" s="24">
        <v>2000</v>
      </c>
      <c r="J35" s="24">
        <f>INT(I35/H35)</f>
        <v>100</v>
      </c>
      <c r="K35" s="24">
        <f>J35*2</f>
        <v>200</v>
      </c>
      <c r="L35" s="24">
        <f>J35*3</f>
        <v>300</v>
      </c>
      <c r="M35" s="24">
        <f>J35*6</f>
        <v>600</v>
      </c>
      <c r="N35" s="24">
        <v>1</v>
      </c>
    </row>
    <row r="36" spans="1:14" ht="16.5" x14ac:dyDescent="0.35">
      <c r="A36" s="24">
        <v>2005</v>
      </c>
      <c r="B36" s="24" t="s">
        <v>320</v>
      </c>
      <c r="C36" s="24" t="s">
        <v>320</v>
      </c>
      <c r="D36" s="24">
        <v>27</v>
      </c>
      <c r="E36" s="24">
        <v>1</v>
      </c>
      <c r="F36" s="24">
        <v>20</v>
      </c>
      <c r="G36" s="24">
        <v>8</v>
      </c>
      <c r="H36" s="24">
        <v>20</v>
      </c>
      <c r="I36" s="24">
        <v>4000</v>
      </c>
      <c r="J36" s="24">
        <f t="shared" ref="J36:J41" si="16">INT(I36/H36)</f>
        <v>200</v>
      </c>
      <c r="K36" s="24">
        <f t="shared" ref="K36:K41" si="17">J36*2</f>
        <v>400</v>
      </c>
      <c r="L36" s="24">
        <f t="shared" ref="L36:L41" si="18">J36*3</f>
        <v>600</v>
      </c>
      <c r="M36" s="24">
        <f t="shared" ref="M36:M37" si="19">J36*6</f>
        <v>1200</v>
      </c>
      <c r="N36" s="24">
        <v>1</v>
      </c>
    </row>
    <row r="37" spans="1:14" ht="16.5" x14ac:dyDescent="0.35">
      <c r="A37" s="24">
        <v>2006</v>
      </c>
      <c r="B37" s="24" t="s">
        <v>321</v>
      </c>
      <c r="C37" s="24" t="s">
        <v>321</v>
      </c>
      <c r="D37" s="24">
        <v>28</v>
      </c>
      <c r="E37" s="24">
        <v>1</v>
      </c>
      <c r="F37" s="24">
        <v>20</v>
      </c>
      <c r="G37" s="24">
        <v>9</v>
      </c>
      <c r="H37" s="24">
        <v>20</v>
      </c>
      <c r="I37" s="24">
        <v>6000</v>
      </c>
      <c r="J37" s="24">
        <f t="shared" si="16"/>
        <v>300</v>
      </c>
      <c r="K37" s="24">
        <f t="shared" si="17"/>
        <v>600</v>
      </c>
      <c r="L37" s="24">
        <f t="shared" si="18"/>
        <v>900</v>
      </c>
      <c r="M37" s="24">
        <f t="shared" si="19"/>
        <v>1800</v>
      </c>
      <c r="N37" s="24">
        <v>1</v>
      </c>
    </row>
    <row r="38" spans="1:14" ht="16.5" x14ac:dyDescent="0.35">
      <c r="A38" s="24">
        <v>2007</v>
      </c>
      <c r="B38" s="24" t="s">
        <v>322</v>
      </c>
      <c r="C38" s="24" t="s">
        <v>322</v>
      </c>
      <c r="D38" s="24">
        <v>29</v>
      </c>
      <c r="E38" s="24">
        <v>1</v>
      </c>
      <c r="F38" s="24">
        <v>20</v>
      </c>
      <c r="G38" s="24">
        <v>10</v>
      </c>
      <c r="H38" s="24">
        <v>20</v>
      </c>
      <c r="I38" s="24">
        <v>8000</v>
      </c>
      <c r="J38" s="24">
        <f t="shared" si="16"/>
        <v>400</v>
      </c>
      <c r="K38" s="24">
        <f t="shared" si="17"/>
        <v>800</v>
      </c>
      <c r="L38" s="24">
        <f t="shared" si="18"/>
        <v>1200</v>
      </c>
      <c r="M38" s="24">
        <f t="shared" ref="M38:M44" si="20">J38*6</f>
        <v>2400</v>
      </c>
      <c r="N38" s="24">
        <v>1</v>
      </c>
    </row>
    <row r="39" spans="1:14" ht="16.5" x14ac:dyDescent="0.35">
      <c r="A39" s="24">
        <v>2008</v>
      </c>
      <c r="B39" s="24" t="s">
        <v>334</v>
      </c>
      <c r="C39" s="24" t="s">
        <v>334</v>
      </c>
      <c r="D39" s="24">
        <v>30</v>
      </c>
      <c r="E39" s="24">
        <v>1</v>
      </c>
      <c r="F39" s="24">
        <v>20</v>
      </c>
      <c r="G39" s="24">
        <v>11</v>
      </c>
      <c r="H39" s="24">
        <v>30</v>
      </c>
      <c r="I39" s="24">
        <v>10000</v>
      </c>
      <c r="J39" s="24">
        <f t="shared" si="16"/>
        <v>333</v>
      </c>
      <c r="K39" s="24">
        <f t="shared" si="17"/>
        <v>666</v>
      </c>
      <c r="L39" s="24">
        <f t="shared" si="18"/>
        <v>999</v>
      </c>
      <c r="M39" s="24">
        <f t="shared" si="20"/>
        <v>1998</v>
      </c>
      <c r="N39" s="24">
        <v>1</v>
      </c>
    </row>
    <row r="40" spans="1:14" ht="16.5" x14ac:dyDescent="0.35">
      <c r="A40" s="24">
        <v>2009</v>
      </c>
      <c r="B40" s="24" t="s">
        <v>335</v>
      </c>
      <c r="C40" s="24" t="s">
        <v>335</v>
      </c>
      <c r="D40" s="24">
        <v>31</v>
      </c>
      <c r="E40" s="24">
        <v>1</v>
      </c>
      <c r="F40" s="24">
        <v>20</v>
      </c>
      <c r="G40" s="24">
        <v>12</v>
      </c>
      <c r="H40" s="24">
        <v>30</v>
      </c>
      <c r="I40" s="24">
        <v>12000</v>
      </c>
      <c r="J40" s="24">
        <f t="shared" si="16"/>
        <v>400</v>
      </c>
      <c r="K40" s="24">
        <f t="shared" si="17"/>
        <v>800</v>
      </c>
      <c r="L40" s="24">
        <f t="shared" si="18"/>
        <v>1200</v>
      </c>
      <c r="M40" s="24">
        <f t="shared" si="20"/>
        <v>2400</v>
      </c>
      <c r="N40" s="24">
        <v>1</v>
      </c>
    </row>
    <row r="41" spans="1:14" ht="16.5" x14ac:dyDescent="0.35">
      <c r="A41" s="24">
        <v>2010</v>
      </c>
      <c r="B41" s="24" t="s">
        <v>336</v>
      </c>
      <c r="C41" s="24" t="s">
        <v>336</v>
      </c>
      <c r="D41" s="24">
        <v>32</v>
      </c>
      <c r="E41" s="24">
        <v>1</v>
      </c>
      <c r="F41" s="24">
        <v>20</v>
      </c>
      <c r="G41" s="24">
        <v>13</v>
      </c>
      <c r="H41" s="24">
        <v>30</v>
      </c>
      <c r="I41" s="24">
        <v>15000</v>
      </c>
      <c r="J41" s="24">
        <f t="shared" si="16"/>
        <v>500</v>
      </c>
      <c r="K41" s="24">
        <f t="shared" si="17"/>
        <v>1000</v>
      </c>
      <c r="L41" s="24">
        <f t="shared" si="18"/>
        <v>1500</v>
      </c>
      <c r="M41" s="24">
        <f t="shared" si="20"/>
        <v>3000</v>
      </c>
      <c r="N41" s="24">
        <v>1</v>
      </c>
    </row>
    <row r="42" spans="1:14" ht="16.5" x14ac:dyDescent="0.35">
      <c r="A42" s="24">
        <v>2011</v>
      </c>
      <c r="B42" s="24" t="s">
        <v>337</v>
      </c>
      <c r="C42" s="24" t="s">
        <v>337</v>
      </c>
      <c r="D42" s="24">
        <v>33</v>
      </c>
      <c r="E42" s="24">
        <v>1</v>
      </c>
      <c r="F42" s="24">
        <v>20</v>
      </c>
      <c r="G42" s="24">
        <v>14</v>
      </c>
      <c r="H42" s="24">
        <v>30</v>
      </c>
      <c r="I42" s="24">
        <v>18000</v>
      </c>
      <c r="J42" s="24">
        <f t="shared" ref="J42" si="21">INT(I42/H42)</f>
        <v>600</v>
      </c>
      <c r="K42" s="24">
        <f t="shared" ref="K42" si="22">J42*2</f>
        <v>1200</v>
      </c>
      <c r="L42" s="24">
        <f t="shared" ref="L42" si="23">J42*3</f>
        <v>1800</v>
      </c>
      <c r="M42" s="24">
        <f t="shared" si="20"/>
        <v>3600</v>
      </c>
      <c r="N42" s="24">
        <v>1</v>
      </c>
    </row>
    <row r="43" spans="1:14" ht="16.5" x14ac:dyDescent="0.35">
      <c r="A43" s="24">
        <v>2012</v>
      </c>
      <c r="B43" s="24" t="s">
        <v>338</v>
      </c>
      <c r="C43" s="24" t="s">
        <v>338</v>
      </c>
      <c r="D43" s="24">
        <v>34</v>
      </c>
      <c r="E43" s="24">
        <v>1</v>
      </c>
      <c r="F43" s="24">
        <v>20</v>
      </c>
      <c r="G43" s="24">
        <v>15</v>
      </c>
      <c r="H43" s="24">
        <v>30</v>
      </c>
      <c r="I43" s="24">
        <v>20000</v>
      </c>
      <c r="J43" s="24">
        <f t="shared" ref="J43:J44" si="24">INT(I43/H43)</f>
        <v>666</v>
      </c>
      <c r="K43" s="24">
        <f t="shared" ref="K43:K44" si="25">J43*2</f>
        <v>1332</v>
      </c>
      <c r="L43" s="24">
        <f t="shared" ref="L43:L44" si="26">J43*3</f>
        <v>1998</v>
      </c>
      <c r="M43" s="24">
        <f t="shared" si="20"/>
        <v>3996</v>
      </c>
      <c r="N43" s="24">
        <v>1</v>
      </c>
    </row>
    <row r="44" spans="1:14" ht="16.5" x14ac:dyDescent="0.35">
      <c r="A44" s="24">
        <v>2013</v>
      </c>
      <c r="B44" s="24" t="s">
        <v>363</v>
      </c>
      <c r="C44" s="24" t="s">
        <v>363</v>
      </c>
      <c r="D44" s="24">
        <v>35</v>
      </c>
      <c r="E44" s="24">
        <v>1</v>
      </c>
      <c r="F44" s="24">
        <v>20</v>
      </c>
      <c r="G44" s="24">
        <v>16</v>
      </c>
      <c r="H44" s="24">
        <v>30</v>
      </c>
      <c r="I44" s="24">
        <v>24000</v>
      </c>
      <c r="J44" s="24">
        <f t="shared" si="24"/>
        <v>800</v>
      </c>
      <c r="K44" s="24">
        <f t="shared" si="25"/>
        <v>1600</v>
      </c>
      <c r="L44" s="24">
        <f t="shared" si="26"/>
        <v>2400</v>
      </c>
      <c r="M44" s="24">
        <f t="shared" si="20"/>
        <v>4800</v>
      </c>
      <c r="N44" s="24">
        <v>1</v>
      </c>
    </row>
    <row r="45" spans="1:14" ht="16.5" x14ac:dyDescent="0.35">
      <c r="A45" s="25">
        <v>2201</v>
      </c>
      <c r="B45" s="25" t="s">
        <v>298</v>
      </c>
      <c r="C45" s="25" t="s">
        <v>325</v>
      </c>
      <c r="D45" s="25">
        <v>36</v>
      </c>
      <c r="E45" s="25">
        <v>1</v>
      </c>
      <c r="F45" s="25">
        <v>22</v>
      </c>
      <c r="G45" s="25">
        <v>1</v>
      </c>
      <c r="H45" s="25">
        <v>5</v>
      </c>
      <c r="I45" s="25">
        <v>100</v>
      </c>
      <c r="J45" s="25">
        <f t="shared" ref="J45:J67" si="27">INT(I45/H45)</f>
        <v>20</v>
      </c>
      <c r="K45" s="25">
        <f t="shared" ref="K45:K67" si="28">J45*2</f>
        <v>40</v>
      </c>
      <c r="L45" s="25">
        <f t="shared" ref="L45:L67" si="29">J45*3</f>
        <v>60</v>
      </c>
      <c r="M45" s="25">
        <f t="shared" ref="M45:M67" si="30">J45*6</f>
        <v>120</v>
      </c>
      <c r="N45" s="25">
        <v>1</v>
      </c>
    </row>
    <row r="46" spans="1:14" ht="16.5" x14ac:dyDescent="0.35">
      <c r="A46" s="25">
        <v>2202</v>
      </c>
      <c r="B46" s="25" t="s">
        <v>298</v>
      </c>
      <c r="C46" s="25" t="s">
        <v>326</v>
      </c>
      <c r="D46" s="25">
        <v>37</v>
      </c>
      <c r="E46" s="25">
        <v>1</v>
      </c>
      <c r="F46" s="25">
        <v>22</v>
      </c>
      <c r="G46" s="25">
        <v>2</v>
      </c>
      <c r="H46" s="25">
        <v>10</v>
      </c>
      <c r="I46" s="25">
        <v>300</v>
      </c>
      <c r="J46" s="25">
        <f t="shared" si="27"/>
        <v>30</v>
      </c>
      <c r="K46" s="25">
        <f t="shared" si="28"/>
        <v>60</v>
      </c>
      <c r="L46" s="25">
        <f t="shared" si="29"/>
        <v>90</v>
      </c>
      <c r="M46" s="25">
        <f t="shared" si="30"/>
        <v>180</v>
      </c>
      <c r="N46" s="25">
        <v>1</v>
      </c>
    </row>
    <row r="47" spans="1:14" ht="16.5" x14ac:dyDescent="0.35">
      <c r="A47" s="25">
        <v>2203</v>
      </c>
      <c r="B47" s="25" t="s">
        <v>298</v>
      </c>
      <c r="C47" s="25" t="s">
        <v>327</v>
      </c>
      <c r="D47" s="25">
        <v>38</v>
      </c>
      <c r="E47" s="25">
        <v>1</v>
      </c>
      <c r="F47" s="25">
        <v>22</v>
      </c>
      <c r="G47" s="25">
        <v>3</v>
      </c>
      <c r="H47" s="25">
        <v>10</v>
      </c>
      <c r="I47" s="25">
        <v>400</v>
      </c>
      <c r="J47" s="25">
        <f t="shared" si="27"/>
        <v>40</v>
      </c>
      <c r="K47" s="25">
        <f t="shared" si="28"/>
        <v>80</v>
      </c>
      <c r="L47" s="25">
        <f t="shared" si="29"/>
        <v>120</v>
      </c>
      <c r="M47" s="25">
        <f t="shared" si="30"/>
        <v>240</v>
      </c>
      <c r="N47" s="25">
        <v>1</v>
      </c>
    </row>
    <row r="48" spans="1:14" ht="16.5" x14ac:dyDescent="0.35">
      <c r="A48" s="25">
        <v>2204</v>
      </c>
      <c r="B48" s="25" t="s">
        <v>298</v>
      </c>
      <c r="C48" s="25" t="s">
        <v>328</v>
      </c>
      <c r="D48" s="25">
        <v>39</v>
      </c>
      <c r="E48" s="25">
        <v>1</v>
      </c>
      <c r="F48" s="25">
        <v>22</v>
      </c>
      <c r="G48" s="25">
        <v>4</v>
      </c>
      <c r="H48" s="25">
        <v>10</v>
      </c>
      <c r="I48" s="25">
        <v>400</v>
      </c>
      <c r="J48" s="25">
        <f t="shared" si="27"/>
        <v>40</v>
      </c>
      <c r="K48" s="25">
        <f t="shared" si="28"/>
        <v>80</v>
      </c>
      <c r="L48" s="25">
        <f t="shared" si="29"/>
        <v>120</v>
      </c>
      <c r="M48" s="25">
        <f t="shared" si="30"/>
        <v>240</v>
      </c>
      <c r="N48" s="25">
        <v>1</v>
      </c>
    </row>
    <row r="49" spans="1:14" ht="16.5" x14ac:dyDescent="0.35">
      <c r="A49" s="25">
        <v>2205</v>
      </c>
      <c r="B49" s="25" t="s">
        <v>298</v>
      </c>
      <c r="C49" s="25" t="s">
        <v>329</v>
      </c>
      <c r="D49" s="25">
        <v>40</v>
      </c>
      <c r="E49" s="25">
        <v>1</v>
      </c>
      <c r="F49" s="25">
        <v>22</v>
      </c>
      <c r="G49" s="25">
        <v>5</v>
      </c>
      <c r="H49" s="25">
        <v>10</v>
      </c>
      <c r="I49" s="25">
        <v>400</v>
      </c>
      <c r="J49" s="25">
        <f t="shared" si="27"/>
        <v>40</v>
      </c>
      <c r="K49" s="25">
        <f t="shared" si="28"/>
        <v>80</v>
      </c>
      <c r="L49" s="25">
        <f t="shared" si="29"/>
        <v>120</v>
      </c>
      <c r="M49" s="25">
        <f t="shared" si="30"/>
        <v>240</v>
      </c>
      <c r="N49" s="25">
        <v>1</v>
      </c>
    </row>
    <row r="50" spans="1:14" ht="16.5" x14ac:dyDescent="0.35">
      <c r="A50" s="25">
        <v>2206</v>
      </c>
      <c r="B50" s="25" t="s">
        <v>298</v>
      </c>
      <c r="C50" s="25" t="s">
        <v>330</v>
      </c>
      <c r="D50" s="25">
        <v>41</v>
      </c>
      <c r="E50" s="25">
        <v>1</v>
      </c>
      <c r="F50" s="25">
        <v>22</v>
      </c>
      <c r="G50" s="25">
        <v>6</v>
      </c>
      <c r="H50" s="25">
        <v>10</v>
      </c>
      <c r="I50" s="25">
        <v>400</v>
      </c>
      <c r="J50" s="25">
        <f t="shared" si="27"/>
        <v>40</v>
      </c>
      <c r="K50" s="25">
        <f t="shared" si="28"/>
        <v>80</v>
      </c>
      <c r="L50" s="25">
        <f t="shared" si="29"/>
        <v>120</v>
      </c>
      <c r="M50" s="25">
        <f t="shared" si="30"/>
        <v>240</v>
      </c>
      <c r="N50" s="25">
        <v>1</v>
      </c>
    </row>
    <row r="51" spans="1:14" ht="16.5" x14ac:dyDescent="0.35">
      <c r="A51" s="25">
        <v>2207</v>
      </c>
      <c r="B51" s="25" t="s">
        <v>298</v>
      </c>
      <c r="C51" s="25" t="s">
        <v>339</v>
      </c>
      <c r="D51" s="25">
        <v>42</v>
      </c>
      <c r="E51" s="25">
        <v>1</v>
      </c>
      <c r="F51" s="25">
        <v>22</v>
      </c>
      <c r="G51" s="25">
        <v>7</v>
      </c>
      <c r="H51" s="25">
        <v>10</v>
      </c>
      <c r="I51" s="25">
        <v>400</v>
      </c>
      <c r="J51" s="25">
        <f t="shared" si="27"/>
        <v>40</v>
      </c>
      <c r="K51" s="25">
        <f t="shared" si="28"/>
        <v>80</v>
      </c>
      <c r="L51" s="25">
        <f t="shared" si="29"/>
        <v>120</v>
      </c>
      <c r="M51" s="25">
        <f t="shared" si="30"/>
        <v>240</v>
      </c>
      <c r="N51" s="25">
        <v>1</v>
      </c>
    </row>
    <row r="52" spans="1:14" ht="16.5" x14ac:dyDescent="0.35">
      <c r="A52" s="25">
        <v>2208</v>
      </c>
      <c r="B52" s="25" t="s">
        <v>298</v>
      </c>
      <c r="C52" s="25" t="s">
        <v>340</v>
      </c>
      <c r="D52" s="25">
        <v>43</v>
      </c>
      <c r="E52" s="25">
        <v>1</v>
      </c>
      <c r="F52" s="25">
        <v>22</v>
      </c>
      <c r="G52" s="25">
        <v>8</v>
      </c>
      <c r="H52" s="25">
        <v>10</v>
      </c>
      <c r="I52" s="25">
        <v>400</v>
      </c>
      <c r="J52" s="25">
        <f t="shared" si="27"/>
        <v>40</v>
      </c>
      <c r="K52" s="25">
        <f t="shared" si="28"/>
        <v>80</v>
      </c>
      <c r="L52" s="25">
        <f t="shared" si="29"/>
        <v>120</v>
      </c>
      <c r="M52" s="25">
        <f t="shared" si="30"/>
        <v>240</v>
      </c>
      <c r="N52" s="25">
        <v>1</v>
      </c>
    </row>
    <row r="53" spans="1:14" ht="16.5" x14ac:dyDescent="0.35">
      <c r="A53" s="25">
        <v>2209</v>
      </c>
      <c r="B53" s="25" t="s">
        <v>298</v>
      </c>
      <c r="C53" s="25" t="s">
        <v>341</v>
      </c>
      <c r="D53" s="25">
        <v>44</v>
      </c>
      <c r="E53" s="25">
        <v>1</v>
      </c>
      <c r="F53" s="25">
        <v>22</v>
      </c>
      <c r="G53" s="25">
        <v>9</v>
      </c>
      <c r="H53" s="25">
        <v>10</v>
      </c>
      <c r="I53" s="25">
        <v>400</v>
      </c>
      <c r="J53" s="25">
        <f t="shared" si="27"/>
        <v>40</v>
      </c>
      <c r="K53" s="25">
        <f t="shared" si="28"/>
        <v>80</v>
      </c>
      <c r="L53" s="25">
        <f t="shared" si="29"/>
        <v>120</v>
      </c>
      <c r="M53" s="25">
        <f t="shared" si="30"/>
        <v>240</v>
      </c>
      <c r="N53" s="25">
        <v>1</v>
      </c>
    </row>
    <row r="54" spans="1:14" ht="16.5" x14ac:dyDescent="0.35">
      <c r="A54" s="25">
        <v>2210</v>
      </c>
      <c r="B54" s="25" t="s">
        <v>298</v>
      </c>
      <c r="C54" s="25" t="s">
        <v>342</v>
      </c>
      <c r="D54" s="25">
        <v>45</v>
      </c>
      <c r="E54" s="25">
        <v>1</v>
      </c>
      <c r="F54" s="25">
        <v>22</v>
      </c>
      <c r="G54" s="25">
        <v>10</v>
      </c>
      <c r="H54" s="25">
        <v>10</v>
      </c>
      <c r="I54" s="25">
        <v>400</v>
      </c>
      <c r="J54" s="25">
        <f t="shared" si="27"/>
        <v>40</v>
      </c>
      <c r="K54" s="25">
        <f t="shared" si="28"/>
        <v>80</v>
      </c>
      <c r="L54" s="25">
        <f t="shared" si="29"/>
        <v>120</v>
      </c>
      <c r="M54" s="25">
        <f t="shared" si="30"/>
        <v>240</v>
      </c>
      <c r="N54" s="25">
        <v>1</v>
      </c>
    </row>
    <row r="55" spans="1:14" ht="16.5" x14ac:dyDescent="0.35">
      <c r="A55" s="25">
        <v>2211</v>
      </c>
      <c r="B55" s="25" t="s">
        <v>298</v>
      </c>
      <c r="C55" s="25" t="s">
        <v>343</v>
      </c>
      <c r="D55" s="25">
        <v>46</v>
      </c>
      <c r="E55" s="25">
        <v>1</v>
      </c>
      <c r="F55" s="25">
        <v>22</v>
      </c>
      <c r="G55" s="25">
        <v>11</v>
      </c>
      <c r="H55" s="25">
        <v>10</v>
      </c>
      <c r="I55" s="25">
        <v>400</v>
      </c>
      <c r="J55" s="25">
        <f t="shared" si="27"/>
        <v>40</v>
      </c>
      <c r="K55" s="25">
        <f t="shared" si="28"/>
        <v>80</v>
      </c>
      <c r="L55" s="25">
        <f t="shared" si="29"/>
        <v>120</v>
      </c>
      <c r="M55" s="25">
        <f t="shared" si="30"/>
        <v>240</v>
      </c>
      <c r="N55" s="25">
        <v>1</v>
      </c>
    </row>
    <row r="56" spans="1:14" ht="16.5" x14ac:dyDescent="0.35">
      <c r="A56" s="25">
        <v>2212</v>
      </c>
      <c r="B56" s="25" t="s">
        <v>298</v>
      </c>
      <c r="C56" s="25" t="s">
        <v>344</v>
      </c>
      <c r="D56" s="25">
        <v>47</v>
      </c>
      <c r="E56" s="25">
        <v>1</v>
      </c>
      <c r="F56" s="25">
        <v>22</v>
      </c>
      <c r="G56" s="25">
        <v>12</v>
      </c>
      <c r="H56" s="25">
        <v>10</v>
      </c>
      <c r="I56" s="25">
        <v>400</v>
      </c>
      <c r="J56" s="25">
        <f t="shared" si="27"/>
        <v>40</v>
      </c>
      <c r="K56" s="25">
        <f t="shared" si="28"/>
        <v>80</v>
      </c>
      <c r="L56" s="25">
        <f t="shared" si="29"/>
        <v>120</v>
      </c>
      <c r="M56" s="25">
        <f t="shared" si="30"/>
        <v>240</v>
      </c>
      <c r="N56" s="25">
        <v>1</v>
      </c>
    </row>
    <row r="57" spans="1:14" ht="16.5" x14ac:dyDescent="0.35">
      <c r="A57" s="25">
        <v>2213</v>
      </c>
      <c r="B57" s="25" t="s">
        <v>298</v>
      </c>
      <c r="C57" s="25" t="s">
        <v>345</v>
      </c>
      <c r="D57" s="25">
        <v>48</v>
      </c>
      <c r="E57" s="25">
        <v>1</v>
      </c>
      <c r="F57" s="25">
        <v>22</v>
      </c>
      <c r="G57" s="25">
        <v>13</v>
      </c>
      <c r="H57" s="25">
        <v>10</v>
      </c>
      <c r="I57" s="25">
        <v>400</v>
      </c>
      <c r="J57" s="25">
        <f t="shared" si="27"/>
        <v>40</v>
      </c>
      <c r="K57" s="25">
        <f t="shared" si="28"/>
        <v>80</v>
      </c>
      <c r="L57" s="25">
        <f t="shared" si="29"/>
        <v>120</v>
      </c>
      <c r="M57" s="25">
        <f t="shared" si="30"/>
        <v>240</v>
      </c>
      <c r="N57" s="25">
        <v>1</v>
      </c>
    </row>
    <row r="58" spans="1:14" ht="16.5" x14ac:dyDescent="0.35">
      <c r="A58" s="25">
        <v>2214</v>
      </c>
      <c r="B58" s="25" t="s">
        <v>298</v>
      </c>
      <c r="C58" s="25" t="s">
        <v>346</v>
      </c>
      <c r="D58" s="25">
        <v>49</v>
      </c>
      <c r="E58" s="25">
        <v>1</v>
      </c>
      <c r="F58" s="25">
        <v>22</v>
      </c>
      <c r="G58" s="25">
        <v>14</v>
      </c>
      <c r="H58" s="25">
        <v>10</v>
      </c>
      <c r="I58" s="25">
        <v>400</v>
      </c>
      <c r="J58" s="25">
        <f t="shared" si="27"/>
        <v>40</v>
      </c>
      <c r="K58" s="25">
        <f t="shared" si="28"/>
        <v>80</v>
      </c>
      <c r="L58" s="25">
        <f t="shared" si="29"/>
        <v>120</v>
      </c>
      <c r="M58" s="25">
        <f t="shared" si="30"/>
        <v>240</v>
      </c>
      <c r="N58" s="25">
        <v>1</v>
      </c>
    </row>
    <row r="59" spans="1:14" ht="16.5" x14ac:dyDescent="0.35">
      <c r="A59" s="25">
        <v>2215</v>
      </c>
      <c r="B59" s="25" t="s">
        <v>298</v>
      </c>
      <c r="C59" s="25" t="s">
        <v>347</v>
      </c>
      <c r="D59" s="25">
        <v>50</v>
      </c>
      <c r="E59" s="25">
        <v>1</v>
      </c>
      <c r="F59" s="25">
        <v>22</v>
      </c>
      <c r="G59" s="25">
        <v>15</v>
      </c>
      <c r="H59" s="25">
        <v>10</v>
      </c>
      <c r="I59" s="25">
        <v>400</v>
      </c>
      <c r="J59" s="25">
        <f t="shared" si="27"/>
        <v>40</v>
      </c>
      <c r="K59" s="25">
        <f t="shared" si="28"/>
        <v>80</v>
      </c>
      <c r="L59" s="25">
        <f t="shared" si="29"/>
        <v>120</v>
      </c>
      <c r="M59" s="25">
        <f t="shared" si="30"/>
        <v>240</v>
      </c>
      <c r="N59" s="25">
        <v>1</v>
      </c>
    </row>
    <row r="60" spans="1:14" ht="16.5" x14ac:dyDescent="0.35">
      <c r="A60" s="25">
        <v>2216</v>
      </c>
      <c r="B60" s="25" t="s">
        <v>298</v>
      </c>
      <c r="C60" s="25" t="s">
        <v>348</v>
      </c>
      <c r="D60" s="25">
        <v>51</v>
      </c>
      <c r="E60" s="25">
        <v>1</v>
      </c>
      <c r="F60" s="25">
        <v>22</v>
      </c>
      <c r="G60" s="25">
        <v>16</v>
      </c>
      <c r="H60" s="25">
        <v>10</v>
      </c>
      <c r="I60" s="25">
        <v>400</v>
      </c>
      <c r="J60" s="25">
        <f t="shared" si="27"/>
        <v>40</v>
      </c>
      <c r="K60" s="25">
        <f t="shared" si="28"/>
        <v>80</v>
      </c>
      <c r="L60" s="25">
        <f t="shared" si="29"/>
        <v>120</v>
      </c>
      <c r="M60" s="25">
        <f t="shared" si="30"/>
        <v>240</v>
      </c>
      <c r="N60" s="25">
        <v>1</v>
      </c>
    </row>
    <row r="61" spans="1:14" ht="16.5" x14ac:dyDescent="0.35">
      <c r="A61" s="25">
        <v>2217</v>
      </c>
      <c r="B61" s="25" t="s">
        <v>298</v>
      </c>
      <c r="C61" s="25" t="s">
        <v>349</v>
      </c>
      <c r="D61" s="25">
        <v>52</v>
      </c>
      <c r="E61" s="25">
        <v>1</v>
      </c>
      <c r="F61" s="25">
        <v>22</v>
      </c>
      <c r="G61" s="25">
        <v>17</v>
      </c>
      <c r="H61" s="25">
        <v>10</v>
      </c>
      <c r="I61" s="25">
        <v>400</v>
      </c>
      <c r="J61" s="25">
        <f t="shared" si="27"/>
        <v>40</v>
      </c>
      <c r="K61" s="25">
        <f t="shared" si="28"/>
        <v>80</v>
      </c>
      <c r="L61" s="25">
        <f t="shared" si="29"/>
        <v>120</v>
      </c>
      <c r="M61" s="25">
        <f t="shared" si="30"/>
        <v>240</v>
      </c>
      <c r="N61" s="25">
        <v>1</v>
      </c>
    </row>
    <row r="62" spans="1:14" ht="16.5" x14ac:dyDescent="0.35">
      <c r="A62" s="24">
        <v>2301</v>
      </c>
      <c r="B62" s="24" t="s">
        <v>299</v>
      </c>
      <c r="C62" s="24" t="s">
        <v>324</v>
      </c>
      <c r="D62" s="24">
        <v>53</v>
      </c>
      <c r="E62" s="24">
        <v>0</v>
      </c>
      <c r="F62" s="24">
        <v>23</v>
      </c>
      <c r="G62" s="24">
        <v>1</v>
      </c>
      <c r="H62" s="24">
        <v>5</v>
      </c>
      <c r="I62" s="24">
        <v>100</v>
      </c>
      <c r="J62" s="24">
        <f t="shared" si="27"/>
        <v>20</v>
      </c>
      <c r="K62" s="24">
        <f t="shared" si="28"/>
        <v>40</v>
      </c>
      <c r="L62" s="24">
        <f t="shared" si="29"/>
        <v>60</v>
      </c>
      <c r="M62" s="24">
        <f t="shared" si="30"/>
        <v>120</v>
      </c>
      <c r="N62" s="24">
        <v>1</v>
      </c>
    </row>
    <row r="63" spans="1:14" ht="16.5" x14ac:dyDescent="0.35">
      <c r="A63" s="24">
        <v>2401</v>
      </c>
      <c r="B63" s="24" t="s">
        <v>300</v>
      </c>
      <c r="C63" s="24" t="s">
        <v>133</v>
      </c>
      <c r="D63" s="24">
        <v>54</v>
      </c>
      <c r="E63" s="24">
        <v>0</v>
      </c>
      <c r="F63" s="24">
        <v>24</v>
      </c>
      <c r="G63" s="24">
        <v>1</v>
      </c>
      <c r="H63" s="24">
        <v>10</v>
      </c>
      <c r="I63" s="24">
        <v>500</v>
      </c>
      <c r="J63" s="24">
        <f t="shared" si="27"/>
        <v>50</v>
      </c>
      <c r="K63" s="24">
        <f t="shared" si="28"/>
        <v>100</v>
      </c>
      <c r="L63" s="24">
        <f t="shared" si="29"/>
        <v>150</v>
      </c>
      <c r="M63" s="24">
        <f t="shared" si="30"/>
        <v>300</v>
      </c>
      <c r="N63" s="24">
        <v>1</v>
      </c>
    </row>
    <row r="64" spans="1:14" ht="16.5" x14ac:dyDescent="0.35">
      <c r="A64" s="25">
        <v>10101</v>
      </c>
      <c r="B64" s="25" t="s">
        <v>309</v>
      </c>
      <c r="C64" s="25" t="s">
        <v>134</v>
      </c>
      <c r="D64" s="25">
        <v>55</v>
      </c>
      <c r="E64" s="25">
        <v>0</v>
      </c>
      <c r="F64" s="25">
        <v>101</v>
      </c>
      <c r="G64" s="25">
        <v>1</v>
      </c>
      <c r="H64" s="25">
        <v>5</v>
      </c>
      <c r="I64" s="25">
        <v>100</v>
      </c>
      <c r="J64" s="25">
        <f t="shared" si="27"/>
        <v>20</v>
      </c>
      <c r="K64" s="25">
        <f t="shared" si="28"/>
        <v>40</v>
      </c>
      <c r="L64" s="25">
        <f t="shared" si="29"/>
        <v>60</v>
      </c>
      <c r="M64" s="25">
        <f t="shared" si="30"/>
        <v>120</v>
      </c>
      <c r="N64" s="25">
        <v>1</v>
      </c>
    </row>
    <row r="65" spans="1:14" ht="16.5" x14ac:dyDescent="0.35">
      <c r="A65" s="25">
        <v>10201</v>
      </c>
      <c r="B65" s="25" t="s">
        <v>310</v>
      </c>
      <c r="C65" s="25" t="s">
        <v>135</v>
      </c>
      <c r="D65" s="25">
        <v>56</v>
      </c>
      <c r="E65" s="25">
        <v>0</v>
      </c>
      <c r="F65" s="25">
        <v>102</v>
      </c>
      <c r="G65" s="25">
        <v>1</v>
      </c>
      <c r="H65" s="25">
        <v>5</v>
      </c>
      <c r="I65" s="25">
        <v>200</v>
      </c>
      <c r="J65" s="25">
        <f t="shared" si="27"/>
        <v>40</v>
      </c>
      <c r="K65" s="25">
        <f t="shared" si="28"/>
        <v>80</v>
      </c>
      <c r="L65" s="25">
        <f t="shared" si="29"/>
        <v>120</v>
      </c>
      <c r="M65" s="25">
        <f t="shared" si="30"/>
        <v>240</v>
      </c>
      <c r="N65" s="25">
        <v>1</v>
      </c>
    </row>
    <row r="66" spans="1:14" ht="16.5" x14ac:dyDescent="0.35">
      <c r="A66" s="25">
        <v>10301</v>
      </c>
      <c r="B66" s="25" t="s">
        <v>333</v>
      </c>
      <c r="C66" s="25" t="s">
        <v>333</v>
      </c>
      <c r="D66" s="25">
        <v>57</v>
      </c>
      <c r="E66" s="25">
        <v>0</v>
      </c>
      <c r="F66" s="25">
        <v>103</v>
      </c>
      <c r="G66" s="25">
        <v>1</v>
      </c>
      <c r="H66" s="25">
        <v>5</v>
      </c>
      <c r="I66" s="25">
        <v>300</v>
      </c>
      <c r="J66" s="25">
        <f>INT(I66/H66)</f>
        <v>60</v>
      </c>
      <c r="K66" s="25">
        <f t="shared" si="28"/>
        <v>120</v>
      </c>
      <c r="L66" s="25">
        <f t="shared" si="29"/>
        <v>180</v>
      </c>
      <c r="M66" s="25">
        <f t="shared" si="30"/>
        <v>360</v>
      </c>
      <c r="N66" s="25">
        <v>1</v>
      </c>
    </row>
    <row r="67" spans="1:14" ht="17.25" thickBot="1" x14ac:dyDescent="0.4">
      <c r="A67" s="32">
        <v>10401</v>
      </c>
      <c r="B67" s="32" t="s">
        <v>331</v>
      </c>
      <c r="C67" s="32" t="s">
        <v>154</v>
      </c>
      <c r="D67" s="32">
        <v>58</v>
      </c>
      <c r="E67" s="32">
        <v>0</v>
      </c>
      <c r="F67" s="32">
        <v>104</v>
      </c>
      <c r="G67" s="32">
        <v>1</v>
      </c>
      <c r="H67" s="32">
        <v>10</v>
      </c>
      <c r="I67" s="32">
        <v>200</v>
      </c>
      <c r="J67" s="32">
        <f t="shared" si="27"/>
        <v>20</v>
      </c>
      <c r="K67" s="32">
        <f t="shared" si="28"/>
        <v>40</v>
      </c>
      <c r="L67" s="32">
        <f t="shared" si="29"/>
        <v>60</v>
      </c>
      <c r="M67" s="32">
        <f t="shared" si="30"/>
        <v>120</v>
      </c>
      <c r="N67" s="32">
        <v>1</v>
      </c>
    </row>
    <row r="68" spans="1:14" ht="16.5" x14ac:dyDescent="0.35">
      <c r="A68" s="29">
        <v>99</v>
      </c>
      <c r="B68" s="30" t="s">
        <v>350</v>
      </c>
      <c r="C68" s="30" t="s">
        <v>350</v>
      </c>
      <c r="D68" s="31">
        <v>59</v>
      </c>
      <c r="E68" s="31">
        <v>0</v>
      </c>
      <c r="F68" s="31">
        <v>99</v>
      </c>
      <c r="G68" s="31"/>
      <c r="H68" s="29">
        <v>100</v>
      </c>
      <c r="I68" s="31">
        <v>200</v>
      </c>
      <c r="J68" s="31"/>
      <c r="K68" s="31"/>
      <c r="L68" s="31"/>
      <c r="M68" s="31"/>
      <c r="N68" s="33">
        <v>2</v>
      </c>
    </row>
    <row r="69" spans="1:14" ht="16.5" x14ac:dyDescent="0.35">
      <c r="A69" s="1">
        <v>1</v>
      </c>
      <c r="B69" s="27" t="s">
        <v>360</v>
      </c>
      <c r="C69" s="27" t="s">
        <v>351</v>
      </c>
      <c r="D69" s="28">
        <v>66</v>
      </c>
      <c r="E69" s="28">
        <v>0</v>
      </c>
      <c r="F69" s="28">
        <v>99</v>
      </c>
      <c r="G69" s="28"/>
      <c r="H69" s="1">
        <v>50</v>
      </c>
      <c r="I69" s="28">
        <v>500</v>
      </c>
      <c r="J69" s="28"/>
      <c r="K69" s="28"/>
      <c r="L69" s="28"/>
      <c r="M69" s="28"/>
      <c r="N69" s="24">
        <v>2</v>
      </c>
    </row>
    <row r="70" spans="1:14" ht="16.5" x14ac:dyDescent="0.35">
      <c r="A70" s="1">
        <v>2</v>
      </c>
      <c r="B70" s="27" t="s">
        <v>352</v>
      </c>
      <c r="C70" s="27" t="s">
        <v>352</v>
      </c>
      <c r="D70" s="28">
        <v>67</v>
      </c>
      <c r="E70" s="28">
        <v>0</v>
      </c>
      <c r="F70" s="28">
        <v>99</v>
      </c>
      <c r="G70" s="28"/>
      <c r="H70" s="1">
        <v>20</v>
      </c>
      <c r="I70" s="28">
        <v>500</v>
      </c>
      <c r="J70" s="28"/>
      <c r="K70" s="28"/>
      <c r="L70" s="28"/>
      <c r="M70" s="28"/>
      <c r="N70" s="24">
        <v>2</v>
      </c>
    </row>
    <row r="71" spans="1:14" ht="16.5" x14ac:dyDescent="0.35">
      <c r="A71" s="1">
        <v>3</v>
      </c>
      <c r="B71" s="27" t="s">
        <v>353</v>
      </c>
      <c r="C71" s="27" t="s">
        <v>353</v>
      </c>
      <c r="D71" s="28">
        <v>68</v>
      </c>
      <c r="E71" s="28">
        <v>0</v>
      </c>
      <c r="F71" s="28">
        <v>99</v>
      </c>
      <c r="G71" s="28"/>
      <c r="H71" s="1">
        <v>20</v>
      </c>
      <c r="I71" s="28">
        <v>500</v>
      </c>
      <c r="J71" s="28"/>
      <c r="K71" s="28"/>
      <c r="L71" s="28"/>
      <c r="M71" s="28"/>
      <c r="N71" s="24">
        <v>2</v>
      </c>
    </row>
    <row r="72" spans="1:14" ht="16.5" x14ac:dyDescent="0.35">
      <c r="A72" s="1">
        <v>4</v>
      </c>
      <c r="B72" s="27" t="s">
        <v>354</v>
      </c>
      <c r="C72" s="27" t="s">
        <v>354</v>
      </c>
      <c r="D72" s="28">
        <v>69</v>
      </c>
      <c r="E72" s="28">
        <v>0</v>
      </c>
      <c r="F72" s="28">
        <v>99</v>
      </c>
      <c r="G72" s="28"/>
      <c r="H72" s="1">
        <v>20</v>
      </c>
      <c r="I72" s="28">
        <v>500</v>
      </c>
      <c r="J72" s="28"/>
      <c r="K72" s="28"/>
      <c r="L72" s="28"/>
      <c r="M72" s="28"/>
      <c r="N72" s="24">
        <v>2</v>
      </c>
    </row>
    <row r="73" spans="1:14" ht="16.5" x14ac:dyDescent="0.35">
      <c r="A73" s="1">
        <v>5</v>
      </c>
      <c r="B73" s="27" t="s">
        <v>355</v>
      </c>
      <c r="C73" s="27" t="s">
        <v>355</v>
      </c>
      <c r="D73" s="28">
        <v>70</v>
      </c>
      <c r="E73" s="28">
        <v>0</v>
      </c>
      <c r="F73" s="28">
        <v>99</v>
      </c>
      <c r="G73" s="28"/>
      <c r="H73" s="1">
        <v>20</v>
      </c>
      <c r="I73" s="28">
        <v>500</v>
      </c>
      <c r="J73" s="28"/>
      <c r="K73" s="28"/>
      <c r="L73" s="28"/>
      <c r="M73" s="28"/>
      <c r="N73" s="24">
        <v>2</v>
      </c>
    </row>
    <row r="74" spans="1:14" ht="16.5" x14ac:dyDescent="0.35">
      <c r="A74" s="1">
        <v>6</v>
      </c>
      <c r="B74" s="27" t="s">
        <v>356</v>
      </c>
      <c r="C74" s="27" t="s">
        <v>356</v>
      </c>
      <c r="D74" s="28">
        <v>71</v>
      </c>
      <c r="E74" s="28">
        <v>0</v>
      </c>
      <c r="F74" s="28">
        <v>99</v>
      </c>
      <c r="G74" s="28"/>
      <c r="H74" s="1">
        <v>20</v>
      </c>
      <c r="I74" s="28">
        <v>500</v>
      </c>
      <c r="J74" s="28"/>
      <c r="K74" s="28"/>
      <c r="L74" s="28"/>
      <c r="M74" s="28"/>
      <c r="N74" s="24">
        <v>2</v>
      </c>
    </row>
    <row r="75" spans="1:14" ht="16.5" x14ac:dyDescent="0.35">
      <c r="A75" s="1">
        <v>7</v>
      </c>
      <c r="B75" s="27" t="s">
        <v>357</v>
      </c>
      <c r="C75" s="27" t="s">
        <v>357</v>
      </c>
      <c r="D75" s="28">
        <v>72</v>
      </c>
      <c r="E75" s="28">
        <v>0</v>
      </c>
      <c r="F75" s="28">
        <v>99</v>
      </c>
      <c r="G75" s="28"/>
      <c r="H75" s="1">
        <v>50</v>
      </c>
      <c r="I75" s="28">
        <v>500</v>
      </c>
      <c r="J75" s="28"/>
      <c r="K75" s="28"/>
      <c r="L75" s="28"/>
      <c r="M75" s="28"/>
      <c r="N75" s="24">
        <v>2</v>
      </c>
    </row>
    <row r="76" spans="1:14" ht="16.5" x14ac:dyDescent="0.35">
      <c r="A76" s="1">
        <v>8</v>
      </c>
      <c r="B76" s="27" t="s">
        <v>358</v>
      </c>
      <c r="C76" s="27" t="s">
        <v>358</v>
      </c>
      <c r="D76" s="28">
        <v>73</v>
      </c>
      <c r="E76" s="28">
        <v>0</v>
      </c>
      <c r="F76" s="28">
        <v>99</v>
      </c>
      <c r="G76" s="28"/>
      <c r="H76" s="1">
        <v>30</v>
      </c>
      <c r="I76" s="28">
        <v>500</v>
      </c>
      <c r="J76" s="28"/>
      <c r="K76" s="28"/>
      <c r="L76" s="28"/>
      <c r="M76" s="28"/>
      <c r="N76" s="24">
        <v>2</v>
      </c>
    </row>
    <row r="77" spans="1:14" ht="16.5" x14ac:dyDescent="0.35">
      <c r="A77" s="1">
        <v>9</v>
      </c>
      <c r="B77" s="27" t="s">
        <v>359</v>
      </c>
      <c r="C77" s="27" t="s">
        <v>359</v>
      </c>
      <c r="D77" s="28">
        <v>74</v>
      </c>
      <c r="E77" s="28">
        <v>0</v>
      </c>
      <c r="F77" s="28">
        <v>99</v>
      </c>
      <c r="G77" s="28"/>
      <c r="H77" s="1">
        <v>30</v>
      </c>
      <c r="I77" s="28">
        <v>500</v>
      </c>
      <c r="J77" s="28"/>
      <c r="K77" s="28"/>
      <c r="L77" s="28"/>
      <c r="M77" s="28"/>
      <c r="N77" s="24">
        <v>2</v>
      </c>
    </row>
    <row r="78" spans="1:14" ht="16.5" x14ac:dyDescent="0.35">
      <c r="A78" s="1">
        <v>10</v>
      </c>
      <c r="B78" s="27" t="s">
        <v>429</v>
      </c>
      <c r="C78" s="27" t="s">
        <v>429</v>
      </c>
      <c r="D78" s="28">
        <v>75</v>
      </c>
      <c r="E78" s="28">
        <v>0</v>
      </c>
      <c r="F78" s="28">
        <v>99</v>
      </c>
      <c r="G78" s="28"/>
      <c r="H78" s="1">
        <v>40</v>
      </c>
      <c r="I78" s="28">
        <v>500</v>
      </c>
      <c r="J78" s="28"/>
      <c r="K78" s="28"/>
      <c r="L78" s="28"/>
      <c r="M78" s="28"/>
      <c r="N78" s="24">
        <v>2</v>
      </c>
    </row>
    <row r="79" spans="1:14" ht="16.5" x14ac:dyDescent="0.35">
      <c r="A79" s="1">
        <v>11</v>
      </c>
      <c r="B79" s="72" t="s">
        <v>431</v>
      </c>
      <c r="C79" s="72" t="s">
        <v>431</v>
      </c>
      <c r="D79" s="28">
        <v>61</v>
      </c>
      <c r="E79" s="28">
        <v>0</v>
      </c>
      <c r="F79" s="28">
        <v>99</v>
      </c>
      <c r="G79" s="28"/>
      <c r="H79" s="1">
        <v>30</v>
      </c>
      <c r="I79" s="28">
        <v>500</v>
      </c>
      <c r="J79" s="28"/>
      <c r="K79" s="28"/>
      <c r="L79" s="28"/>
      <c r="M79" s="28"/>
      <c r="N79" s="24">
        <v>2</v>
      </c>
    </row>
    <row r="80" spans="1:14" ht="16.5" x14ac:dyDescent="0.35">
      <c r="A80" s="1">
        <v>12</v>
      </c>
      <c r="B80" s="72" t="s">
        <v>424</v>
      </c>
      <c r="C80" s="72" t="s">
        <v>424</v>
      </c>
      <c r="D80" s="28">
        <v>62</v>
      </c>
      <c r="E80" s="28">
        <v>0</v>
      </c>
      <c r="F80" s="28">
        <v>99</v>
      </c>
      <c r="G80" s="28"/>
      <c r="H80" s="1">
        <v>30</v>
      </c>
      <c r="I80" s="28">
        <v>500</v>
      </c>
      <c r="J80" s="28"/>
      <c r="K80" s="28"/>
      <c r="L80" s="28"/>
      <c r="M80" s="28"/>
      <c r="N80" s="24">
        <v>2</v>
      </c>
    </row>
    <row r="81" spans="1:14" ht="16.5" x14ac:dyDescent="0.35">
      <c r="A81" s="1">
        <v>13</v>
      </c>
      <c r="B81" s="72" t="s">
        <v>430</v>
      </c>
      <c r="C81" s="72" t="s">
        <v>430</v>
      </c>
      <c r="D81" s="28">
        <v>60</v>
      </c>
      <c r="E81" s="28">
        <v>0</v>
      </c>
      <c r="F81" s="28">
        <v>99</v>
      </c>
      <c r="G81" s="28"/>
      <c r="H81" s="1">
        <v>20</v>
      </c>
      <c r="I81" s="28">
        <v>500</v>
      </c>
      <c r="J81" s="28"/>
      <c r="K81" s="28"/>
      <c r="L81" s="28"/>
      <c r="M81" s="28"/>
      <c r="N81" s="24">
        <v>2</v>
      </c>
    </row>
    <row r="82" spans="1:14" ht="16.5" x14ac:dyDescent="0.35">
      <c r="A82" s="1">
        <v>14</v>
      </c>
      <c r="B82" s="27" t="s">
        <v>425</v>
      </c>
      <c r="C82" s="27" t="s">
        <v>425</v>
      </c>
      <c r="D82" s="28">
        <v>63</v>
      </c>
      <c r="E82" s="28">
        <v>0</v>
      </c>
      <c r="F82" s="28">
        <v>99</v>
      </c>
      <c r="G82" s="28"/>
      <c r="H82" s="1">
        <v>30</v>
      </c>
      <c r="I82" s="28">
        <v>500</v>
      </c>
      <c r="J82" s="28"/>
      <c r="K82" s="28"/>
      <c r="L82" s="28"/>
      <c r="M82" s="28"/>
      <c r="N82" s="24">
        <v>2</v>
      </c>
    </row>
    <row r="83" spans="1:14" ht="16.5" x14ac:dyDescent="0.35">
      <c r="A83" s="1">
        <v>15</v>
      </c>
      <c r="B83" s="27" t="s">
        <v>426</v>
      </c>
      <c r="C83" s="27" t="s">
        <v>426</v>
      </c>
      <c r="D83" s="28">
        <v>64</v>
      </c>
      <c r="E83" s="28">
        <v>0</v>
      </c>
      <c r="F83" s="28">
        <v>99</v>
      </c>
      <c r="G83" s="28"/>
      <c r="H83" s="1">
        <v>30</v>
      </c>
      <c r="I83" s="28">
        <v>500</v>
      </c>
      <c r="J83" s="28"/>
      <c r="K83" s="28"/>
      <c r="L83" s="28"/>
      <c r="M83" s="28"/>
      <c r="N83" s="24">
        <v>2</v>
      </c>
    </row>
    <row r="84" spans="1:14" ht="16.5" x14ac:dyDescent="0.35">
      <c r="A84" s="1">
        <v>16</v>
      </c>
      <c r="B84" s="27" t="s">
        <v>427</v>
      </c>
      <c r="C84" s="27" t="s">
        <v>427</v>
      </c>
      <c r="D84" s="28">
        <v>65</v>
      </c>
      <c r="E84" s="28">
        <v>0</v>
      </c>
      <c r="F84" s="28">
        <v>99</v>
      </c>
      <c r="G84" s="28"/>
      <c r="H84" s="1">
        <v>30</v>
      </c>
      <c r="I84" s="28">
        <v>500</v>
      </c>
      <c r="J84" s="28"/>
      <c r="K84" s="28"/>
      <c r="L84" s="28"/>
      <c r="M84" s="28"/>
      <c r="N84" s="24">
        <v>2</v>
      </c>
    </row>
    <row r="85" spans="1:14" ht="17.25" thickBot="1" x14ac:dyDescent="0.4">
      <c r="A85" s="1">
        <v>17</v>
      </c>
      <c r="B85" s="35" t="s">
        <v>428</v>
      </c>
      <c r="C85" s="35" t="s">
        <v>428</v>
      </c>
      <c r="D85" s="36">
        <v>76</v>
      </c>
      <c r="E85" s="36">
        <v>0</v>
      </c>
      <c r="F85" s="36">
        <v>99</v>
      </c>
      <c r="G85" s="36"/>
      <c r="H85" s="34">
        <v>20</v>
      </c>
      <c r="I85" s="36">
        <v>500</v>
      </c>
      <c r="J85" s="36"/>
      <c r="K85" s="36"/>
      <c r="L85" s="36"/>
      <c r="M85" s="36"/>
      <c r="N85" s="32">
        <v>2</v>
      </c>
    </row>
    <row r="86" spans="1:14" ht="16.5" x14ac:dyDescent="0.35">
      <c r="A86" s="41">
        <v>11001</v>
      </c>
      <c r="B86" s="42" t="s">
        <v>364</v>
      </c>
      <c r="C86" s="42" t="s">
        <v>366</v>
      </c>
      <c r="D86" s="43">
        <v>70</v>
      </c>
      <c r="E86" s="43">
        <v>0</v>
      </c>
      <c r="F86" s="43">
        <v>100</v>
      </c>
      <c r="G86" s="38"/>
      <c r="H86" s="38"/>
      <c r="I86" s="38"/>
      <c r="J86" s="38"/>
      <c r="K86" s="38"/>
      <c r="L86" s="38"/>
      <c r="M86" s="38"/>
      <c r="N86" s="44">
        <v>1</v>
      </c>
    </row>
    <row r="87" spans="1:14" ht="17.25" thickBot="1" x14ac:dyDescent="0.4">
      <c r="A87" s="51">
        <v>11002</v>
      </c>
      <c r="B87" s="52" t="s">
        <v>365</v>
      </c>
      <c r="C87" s="52" t="s">
        <v>366</v>
      </c>
      <c r="D87" s="53">
        <v>71</v>
      </c>
      <c r="E87" s="53">
        <v>0</v>
      </c>
      <c r="F87" s="53">
        <v>100</v>
      </c>
      <c r="G87" s="54"/>
      <c r="H87" s="54"/>
      <c r="I87" s="54"/>
      <c r="J87" s="54"/>
      <c r="K87" s="54"/>
      <c r="L87" s="54"/>
      <c r="M87" s="54"/>
      <c r="N87" s="55">
        <v>2</v>
      </c>
    </row>
    <row r="88" spans="1:14" ht="16.5" x14ac:dyDescent="0.35">
      <c r="A88" s="64">
        <v>7101</v>
      </c>
      <c r="B88" s="65" t="s">
        <v>367</v>
      </c>
      <c r="C88" s="66" t="s">
        <v>368</v>
      </c>
      <c r="D88" s="67">
        <v>72</v>
      </c>
      <c r="E88" s="67">
        <v>0</v>
      </c>
      <c r="F88" s="67">
        <v>7101</v>
      </c>
      <c r="G88" s="67">
        <v>1</v>
      </c>
      <c r="H88" s="67">
        <v>100</v>
      </c>
      <c r="I88" s="67">
        <v>150000</v>
      </c>
      <c r="J88" s="67">
        <v>1500</v>
      </c>
      <c r="K88" s="67"/>
      <c r="L88" s="67"/>
      <c r="M88" s="67"/>
      <c r="N88" s="68">
        <v>2</v>
      </c>
    </row>
    <row r="89" spans="1:14" ht="16.5" x14ac:dyDescent="0.35">
      <c r="A89" s="47">
        <v>7102</v>
      </c>
      <c r="B89" s="48" t="s">
        <v>371</v>
      </c>
      <c r="C89" s="62" t="s">
        <v>373</v>
      </c>
      <c r="D89" s="49">
        <v>73</v>
      </c>
      <c r="E89" s="49">
        <v>0</v>
      </c>
      <c r="F89" s="49">
        <v>7102</v>
      </c>
      <c r="G89" s="49">
        <v>1</v>
      </c>
      <c r="H89" s="49">
        <v>100</v>
      </c>
      <c r="I89" s="49">
        <v>90000</v>
      </c>
      <c r="J89" s="49">
        <v>900</v>
      </c>
      <c r="K89" s="49"/>
      <c r="L89" s="49"/>
      <c r="M89" s="49"/>
      <c r="N89" s="50">
        <v>2</v>
      </c>
    </row>
    <row r="90" spans="1:14" ht="16.5" x14ac:dyDescent="0.35">
      <c r="A90" s="47">
        <v>7103</v>
      </c>
      <c r="B90" s="48" t="s">
        <v>372</v>
      </c>
      <c r="C90" s="62" t="s">
        <v>374</v>
      </c>
      <c r="D90" s="49">
        <v>74</v>
      </c>
      <c r="E90" s="49">
        <v>0</v>
      </c>
      <c r="F90" s="49">
        <v>7103</v>
      </c>
      <c r="G90" s="49">
        <v>1</v>
      </c>
      <c r="H90" s="49">
        <v>100</v>
      </c>
      <c r="I90" s="49">
        <v>60000</v>
      </c>
      <c r="J90" s="49">
        <v>600</v>
      </c>
      <c r="K90" s="49"/>
      <c r="L90" s="49"/>
      <c r="M90" s="49"/>
      <c r="N90" s="50">
        <v>2</v>
      </c>
    </row>
    <row r="91" spans="1:14" ht="16.5" x14ac:dyDescent="0.35">
      <c r="A91" s="47">
        <v>7104</v>
      </c>
      <c r="B91" s="62" t="s">
        <v>379</v>
      </c>
      <c r="C91" s="62" t="s">
        <v>380</v>
      </c>
      <c r="D91" s="49">
        <v>75</v>
      </c>
      <c r="E91" s="49">
        <v>0</v>
      </c>
      <c r="F91" s="49">
        <v>7104</v>
      </c>
      <c r="G91" s="49">
        <v>1</v>
      </c>
      <c r="H91" s="49">
        <v>100</v>
      </c>
      <c r="I91" s="49">
        <v>30000</v>
      </c>
      <c r="J91" s="49">
        <v>300</v>
      </c>
      <c r="K91" s="49"/>
      <c r="L91" s="49"/>
      <c r="M91" s="49"/>
      <c r="N91" s="50">
        <v>2</v>
      </c>
    </row>
    <row r="92" spans="1:14" ht="16.5" x14ac:dyDescent="0.35">
      <c r="A92" s="56">
        <v>7201</v>
      </c>
      <c r="B92" s="63" t="s">
        <v>375</v>
      </c>
      <c r="C92" s="63" t="s">
        <v>378</v>
      </c>
      <c r="D92" s="57">
        <v>76</v>
      </c>
      <c r="E92" s="57">
        <v>0</v>
      </c>
      <c r="F92" s="57">
        <v>7201</v>
      </c>
      <c r="G92" s="57">
        <v>1</v>
      </c>
      <c r="H92" s="57">
        <v>50</v>
      </c>
      <c r="I92" s="57">
        <v>50000</v>
      </c>
      <c r="J92" s="57">
        <v>1000</v>
      </c>
      <c r="K92" s="57"/>
      <c r="L92" s="57"/>
      <c r="M92" s="57"/>
      <c r="N92" s="58">
        <v>2</v>
      </c>
    </row>
    <row r="93" spans="1:14" ht="16.5" x14ac:dyDescent="0.35">
      <c r="A93" s="56">
        <v>7202</v>
      </c>
      <c r="B93" s="63" t="s">
        <v>376</v>
      </c>
      <c r="C93" s="63" t="s">
        <v>381</v>
      </c>
      <c r="D93" s="57">
        <v>77</v>
      </c>
      <c r="E93" s="57">
        <v>0</v>
      </c>
      <c r="F93" s="57">
        <v>7202</v>
      </c>
      <c r="G93" s="57">
        <v>1</v>
      </c>
      <c r="H93" s="57">
        <v>50</v>
      </c>
      <c r="I93" s="57">
        <v>30000</v>
      </c>
      <c r="J93" s="57">
        <v>600</v>
      </c>
      <c r="K93" s="57"/>
      <c r="L93" s="57"/>
      <c r="M93" s="57"/>
      <c r="N93" s="58">
        <v>2</v>
      </c>
    </row>
    <row r="94" spans="1:14" ht="17.25" thickBot="1" x14ac:dyDescent="0.4">
      <c r="A94" s="59">
        <v>7203</v>
      </c>
      <c r="B94" s="69" t="s">
        <v>377</v>
      </c>
      <c r="C94" s="69" t="s">
        <v>382</v>
      </c>
      <c r="D94" s="60">
        <v>78</v>
      </c>
      <c r="E94" s="60">
        <v>0</v>
      </c>
      <c r="F94" s="60">
        <v>7203</v>
      </c>
      <c r="G94" s="60">
        <v>1</v>
      </c>
      <c r="H94" s="60">
        <v>50</v>
      </c>
      <c r="I94" s="60">
        <v>20000</v>
      </c>
      <c r="J94" s="60">
        <v>400</v>
      </c>
      <c r="K94" s="60"/>
      <c r="L94" s="60"/>
      <c r="M94" s="60"/>
      <c r="N94" s="61">
        <v>2</v>
      </c>
    </row>
    <row r="95" spans="1:14" ht="16.5" x14ac:dyDescent="0.35">
      <c r="A95" s="45">
        <v>3101</v>
      </c>
      <c r="B95" s="39" t="s">
        <v>369</v>
      </c>
      <c r="C95" s="72" t="s">
        <v>398</v>
      </c>
      <c r="D95" s="8">
        <v>79</v>
      </c>
      <c r="E95" s="8">
        <v>1</v>
      </c>
      <c r="F95" s="8">
        <v>3101</v>
      </c>
      <c r="G95" s="40"/>
      <c r="H95" s="37">
        <v>50</v>
      </c>
      <c r="I95" s="37">
        <v>20000</v>
      </c>
      <c r="J95" s="37">
        <v>400</v>
      </c>
      <c r="K95" s="40"/>
      <c r="L95" s="40"/>
      <c r="M95" s="40"/>
      <c r="N95" s="46">
        <v>1</v>
      </c>
    </row>
    <row r="96" spans="1:14" ht="16.5" x14ac:dyDescent="0.35">
      <c r="A96" s="45">
        <v>3102</v>
      </c>
      <c r="B96" s="70" t="s">
        <v>383</v>
      </c>
      <c r="C96" s="70" t="s">
        <v>399</v>
      </c>
      <c r="D96" s="8">
        <v>80</v>
      </c>
      <c r="E96" s="8">
        <v>1</v>
      </c>
      <c r="F96" s="8">
        <v>3102</v>
      </c>
      <c r="G96" s="40"/>
      <c r="H96" s="37">
        <v>50</v>
      </c>
      <c r="I96" s="37">
        <v>10000</v>
      </c>
      <c r="J96" s="37">
        <v>200</v>
      </c>
      <c r="K96" s="40"/>
      <c r="L96" s="40"/>
      <c r="M96" s="40"/>
      <c r="N96" s="46">
        <v>1</v>
      </c>
    </row>
    <row r="97" spans="1:14" ht="16.5" x14ac:dyDescent="0.35">
      <c r="A97" s="45">
        <v>3103</v>
      </c>
      <c r="B97" s="70" t="s">
        <v>384</v>
      </c>
      <c r="C97" s="70" t="s">
        <v>400</v>
      </c>
      <c r="D97" s="8">
        <v>81</v>
      </c>
      <c r="E97" s="8">
        <v>1</v>
      </c>
      <c r="F97" s="8">
        <v>3103</v>
      </c>
      <c r="G97" s="40"/>
      <c r="H97" s="37">
        <v>50</v>
      </c>
      <c r="I97" s="37">
        <v>5000</v>
      </c>
      <c r="J97" s="37">
        <v>100</v>
      </c>
      <c r="K97" s="40"/>
      <c r="L97" s="40"/>
      <c r="M97" s="40"/>
      <c r="N97" s="46">
        <v>1</v>
      </c>
    </row>
    <row r="98" spans="1:14" ht="16.5" x14ac:dyDescent="0.35">
      <c r="A98" s="45">
        <v>3401</v>
      </c>
      <c r="B98" s="39" t="s">
        <v>370</v>
      </c>
      <c r="C98" s="70" t="s">
        <v>401</v>
      </c>
      <c r="D98" s="8">
        <v>82</v>
      </c>
      <c r="E98" s="8">
        <v>1</v>
      </c>
      <c r="F98" s="8">
        <v>3401</v>
      </c>
      <c r="G98" s="40"/>
      <c r="H98" s="37">
        <v>50</v>
      </c>
      <c r="I98" s="37">
        <v>50000</v>
      </c>
      <c r="J98" s="37">
        <v>1000</v>
      </c>
      <c r="K98" s="40"/>
      <c r="L98" s="40"/>
      <c r="M98" s="40"/>
      <c r="N98" s="46">
        <v>1</v>
      </c>
    </row>
    <row r="99" spans="1:14" ht="16.5" x14ac:dyDescent="0.35">
      <c r="A99" s="45">
        <v>3402</v>
      </c>
      <c r="B99" s="70" t="s">
        <v>385</v>
      </c>
      <c r="C99" s="70" t="s">
        <v>402</v>
      </c>
      <c r="D99" s="8">
        <v>83</v>
      </c>
      <c r="E99" s="8">
        <v>1</v>
      </c>
      <c r="F99" s="8">
        <v>3402</v>
      </c>
      <c r="G99" s="40"/>
      <c r="H99" s="37">
        <v>50</v>
      </c>
      <c r="I99" s="37">
        <v>30000</v>
      </c>
      <c r="J99" s="37">
        <v>600</v>
      </c>
      <c r="K99" s="40"/>
      <c r="L99" s="40"/>
      <c r="M99" s="40"/>
      <c r="N99" s="46">
        <v>1</v>
      </c>
    </row>
    <row r="100" spans="1:14" ht="16.5" x14ac:dyDescent="0.35">
      <c r="A100" s="45">
        <v>3403</v>
      </c>
      <c r="B100" s="70" t="s">
        <v>386</v>
      </c>
      <c r="C100" s="70" t="s">
        <v>403</v>
      </c>
      <c r="D100" s="8">
        <v>84</v>
      </c>
      <c r="E100" s="8">
        <v>1</v>
      </c>
      <c r="F100" s="8">
        <v>3403</v>
      </c>
      <c r="G100" s="40"/>
      <c r="H100" s="37">
        <v>50</v>
      </c>
      <c r="I100" s="37">
        <v>20000</v>
      </c>
      <c r="J100" s="37">
        <v>400</v>
      </c>
      <c r="K100" s="40"/>
      <c r="L100" s="40"/>
      <c r="M100" s="40"/>
      <c r="N100" s="46">
        <v>1</v>
      </c>
    </row>
    <row r="101" spans="1:14" ht="16.5" x14ac:dyDescent="0.35">
      <c r="A101" s="45">
        <v>3404</v>
      </c>
      <c r="B101" s="70" t="s">
        <v>387</v>
      </c>
      <c r="C101" s="70" t="s">
        <v>404</v>
      </c>
      <c r="D101" s="8">
        <v>85</v>
      </c>
      <c r="E101" s="8">
        <v>1</v>
      </c>
      <c r="F101" s="8">
        <v>3404</v>
      </c>
      <c r="G101" s="40"/>
      <c r="H101" s="37">
        <v>50</v>
      </c>
      <c r="I101" s="37">
        <v>10000</v>
      </c>
      <c r="J101" s="37">
        <v>200</v>
      </c>
      <c r="K101" s="40"/>
      <c r="L101" s="40"/>
      <c r="M101" s="40"/>
      <c r="N101" s="46">
        <v>1</v>
      </c>
    </row>
    <row r="102" spans="1:14" ht="17.25" thickBot="1" x14ac:dyDescent="0.4">
      <c r="A102" s="73">
        <v>3405</v>
      </c>
      <c r="B102" s="74" t="s">
        <v>388</v>
      </c>
      <c r="C102" s="79" t="s">
        <v>407</v>
      </c>
      <c r="D102" s="75">
        <v>86</v>
      </c>
      <c r="E102" s="75">
        <v>1</v>
      </c>
      <c r="F102" s="75">
        <v>3405</v>
      </c>
      <c r="G102" s="76"/>
      <c r="H102" s="77">
        <v>50</v>
      </c>
      <c r="I102" s="77">
        <v>10000</v>
      </c>
      <c r="J102" s="77">
        <v>200</v>
      </c>
      <c r="K102" s="76"/>
      <c r="L102" s="76"/>
      <c r="M102" s="76"/>
      <c r="N102" s="78">
        <v>1</v>
      </c>
    </row>
    <row r="103" spans="1:14" ht="17.25" thickBot="1" x14ac:dyDescent="0.4">
      <c r="A103" s="81">
        <v>3501</v>
      </c>
      <c r="B103" s="82" t="s">
        <v>405</v>
      </c>
      <c r="C103" s="82" t="s">
        <v>406</v>
      </c>
      <c r="D103" s="83">
        <v>87</v>
      </c>
      <c r="E103" s="83">
        <v>0</v>
      </c>
      <c r="F103" s="83">
        <v>3501</v>
      </c>
      <c r="G103" s="83">
        <v>1</v>
      </c>
      <c r="H103" s="83">
        <v>10</v>
      </c>
      <c r="I103" s="83">
        <v>200</v>
      </c>
      <c r="J103" s="83">
        <f>INT(I103/H103)</f>
        <v>20</v>
      </c>
      <c r="K103" s="83">
        <f>J103*2</f>
        <v>40</v>
      </c>
      <c r="L103" s="83">
        <f>J103*3</f>
        <v>60</v>
      </c>
      <c r="M103" s="83">
        <f>J103*6</f>
        <v>120</v>
      </c>
      <c r="N103" s="84">
        <v>1</v>
      </c>
    </row>
    <row r="104" spans="1:14" ht="16.5" x14ac:dyDescent="0.35">
      <c r="A104" s="86">
        <v>3601</v>
      </c>
      <c r="B104" s="87" t="s">
        <v>413</v>
      </c>
      <c r="C104" s="88" t="s">
        <v>412</v>
      </c>
      <c r="D104" s="88">
        <v>88</v>
      </c>
      <c r="E104" s="88">
        <v>1</v>
      </c>
      <c r="F104" s="88">
        <v>3601</v>
      </c>
      <c r="G104" s="88"/>
      <c r="H104" s="88">
        <v>50</v>
      </c>
      <c r="I104" s="88">
        <v>20000</v>
      </c>
      <c r="J104" s="88">
        <f>INT(I104/H104)</f>
        <v>400</v>
      </c>
      <c r="K104" s="88"/>
      <c r="L104" s="88"/>
      <c r="M104" s="88"/>
      <c r="N104" s="44">
        <v>1</v>
      </c>
    </row>
    <row r="105" spans="1:14" ht="16.5" x14ac:dyDescent="0.35">
      <c r="A105" s="89">
        <v>3602</v>
      </c>
      <c r="B105" s="85" t="s">
        <v>414</v>
      </c>
      <c r="C105" s="85" t="s">
        <v>418</v>
      </c>
      <c r="D105" s="24">
        <v>89</v>
      </c>
      <c r="E105" s="24">
        <v>1</v>
      </c>
      <c r="F105" s="24">
        <v>3602</v>
      </c>
      <c r="G105" s="24"/>
      <c r="H105" s="24">
        <v>50</v>
      </c>
      <c r="I105" s="24">
        <v>30000</v>
      </c>
      <c r="J105" s="24">
        <f t="shared" ref="J105:J109" si="31">INT(I105/H105)</f>
        <v>600</v>
      </c>
      <c r="K105" s="24"/>
      <c r="L105" s="24"/>
      <c r="M105" s="24"/>
      <c r="N105" s="46">
        <v>1</v>
      </c>
    </row>
    <row r="106" spans="1:14" ht="16.5" x14ac:dyDescent="0.35">
      <c r="A106" s="89">
        <v>3603</v>
      </c>
      <c r="B106" s="85" t="s">
        <v>415</v>
      </c>
      <c r="C106" s="85" t="s">
        <v>419</v>
      </c>
      <c r="D106" s="24">
        <v>90</v>
      </c>
      <c r="E106" s="24">
        <v>1</v>
      </c>
      <c r="F106" s="24">
        <v>3603</v>
      </c>
      <c r="G106" s="24"/>
      <c r="H106" s="24">
        <v>50</v>
      </c>
      <c r="I106" s="24">
        <v>50000</v>
      </c>
      <c r="J106" s="24">
        <f t="shared" si="31"/>
        <v>1000</v>
      </c>
      <c r="K106" s="24"/>
      <c r="L106" s="24"/>
      <c r="M106" s="24"/>
      <c r="N106" s="46">
        <v>1</v>
      </c>
    </row>
    <row r="107" spans="1:14" ht="16.5" x14ac:dyDescent="0.35">
      <c r="A107" s="89">
        <v>3604</v>
      </c>
      <c r="B107" s="85" t="s">
        <v>416</v>
      </c>
      <c r="C107" s="85" t="s">
        <v>420</v>
      </c>
      <c r="D107" s="24">
        <v>91</v>
      </c>
      <c r="E107" s="24">
        <v>1</v>
      </c>
      <c r="F107" s="24">
        <v>3604</v>
      </c>
      <c r="G107" s="24"/>
      <c r="H107" s="24">
        <v>100</v>
      </c>
      <c r="I107" s="24">
        <v>80000</v>
      </c>
      <c r="J107" s="24">
        <f t="shared" si="31"/>
        <v>800</v>
      </c>
      <c r="K107" s="24"/>
      <c r="L107" s="24"/>
      <c r="M107" s="24"/>
      <c r="N107" s="46">
        <v>1</v>
      </c>
    </row>
    <row r="108" spans="1:14" ht="16.5" x14ac:dyDescent="0.35">
      <c r="A108" s="89">
        <v>3605</v>
      </c>
      <c r="B108" s="85" t="s">
        <v>423</v>
      </c>
      <c r="C108" s="85" t="s">
        <v>422</v>
      </c>
      <c r="D108" s="24">
        <v>92</v>
      </c>
      <c r="E108" s="24">
        <v>1</v>
      </c>
      <c r="F108" s="24">
        <v>3605</v>
      </c>
      <c r="G108" s="24"/>
      <c r="H108" s="24">
        <v>100</v>
      </c>
      <c r="I108" s="24">
        <v>100000</v>
      </c>
      <c r="J108" s="24">
        <f t="shared" si="31"/>
        <v>1000</v>
      </c>
      <c r="K108" s="24"/>
      <c r="L108" s="24"/>
      <c r="M108" s="24"/>
      <c r="N108" s="46">
        <v>1</v>
      </c>
    </row>
    <row r="109" spans="1:14" ht="17.25" thickBot="1" x14ac:dyDescent="0.4">
      <c r="A109" s="90">
        <v>3606</v>
      </c>
      <c r="B109" s="91" t="s">
        <v>417</v>
      </c>
      <c r="C109" s="91" t="s">
        <v>421</v>
      </c>
      <c r="D109" s="92">
        <v>93</v>
      </c>
      <c r="E109" s="92">
        <v>1</v>
      </c>
      <c r="F109" s="92">
        <v>3606</v>
      </c>
      <c r="G109" s="92"/>
      <c r="H109" s="92">
        <v>100</v>
      </c>
      <c r="I109" s="92">
        <v>150000</v>
      </c>
      <c r="J109" s="92">
        <f t="shared" si="31"/>
        <v>1500</v>
      </c>
      <c r="K109" s="92"/>
      <c r="L109" s="92"/>
      <c r="M109" s="92"/>
      <c r="N109" s="78">
        <v>1</v>
      </c>
    </row>
    <row r="110" spans="1:14" ht="16.5" x14ac:dyDescent="0.35">
      <c r="A110" s="86">
        <v>30</v>
      </c>
      <c r="B110" s="87" t="s">
        <v>434</v>
      </c>
      <c r="C110" s="87" t="s">
        <v>440</v>
      </c>
      <c r="D110" s="88">
        <v>4</v>
      </c>
      <c r="E110" s="88">
        <v>1</v>
      </c>
      <c r="F110" s="88">
        <v>109</v>
      </c>
      <c r="G110" s="88"/>
      <c r="H110" s="88">
        <v>10</v>
      </c>
      <c r="I110" s="88">
        <v>300</v>
      </c>
      <c r="J110" s="88">
        <v>30</v>
      </c>
      <c r="K110" s="88"/>
      <c r="L110" s="88"/>
      <c r="M110" s="88"/>
      <c r="N110" s="44">
        <v>1</v>
      </c>
    </row>
    <row r="111" spans="1:14" ht="16.5" x14ac:dyDescent="0.35">
      <c r="A111" s="89">
        <v>31</v>
      </c>
      <c r="B111" s="85" t="s">
        <v>435</v>
      </c>
      <c r="C111" s="85" t="s">
        <v>441</v>
      </c>
      <c r="D111" s="24">
        <v>3</v>
      </c>
      <c r="E111" s="24">
        <v>1</v>
      </c>
      <c r="F111" s="24">
        <v>109</v>
      </c>
      <c r="G111" s="24"/>
      <c r="H111" s="24">
        <v>10</v>
      </c>
      <c r="I111" s="24">
        <v>500</v>
      </c>
      <c r="J111" s="24">
        <v>50</v>
      </c>
      <c r="K111" s="24"/>
      <c r="L111" s="24"/>
      <c r="M111" s="24"/>
      <c r="N111" s="46">
        <v>1</v>
      </c>
    </row>
    <row r="112" spans="1:14" ht="16.5" x14ac:dyDescent="0.35">
      <c r="A112" s="89">
        <v>32</v>
      </c>
      <c r="B112" s="85" t="s">
        <v>436</v>
      </c>
      <c r="C112" s="85" t="s">
        <v>438</v>
      </c>
      <c r="D112" s="24">
        <v>2</v>
      </c>
      <c r="E112" s="24">
        <v>1</v>
      </c>
      <c r="F112" s="24">
        <v>109</v>
      </c>
      <c r="G112" s="24"/>
      <c r="H112" s="24">
        <v>20</v>
      </c>
      <c r="I112" s="24">
        <v>2000</v>
      </c>
      <c r="J112" s="24">
        <v>100</v>
      </c>
      <c r="K112" s="24"/>
      <c r="L112" s="24"/>
      <c r="M112" s="24"/>
      <c r="N112" s="46">
        <v>1</v>
      </c>
    </row>
    <row r="113" spans="1:14" ht="16.5" x14ac:dyDescent="0.35">
      <c r="A113" s="89">
        <v>33</v>
      </c>
      <c r="B113" s="85" t="s">
        <v>437</v>
      </c>
      <c r="C113" s="85" t="s">
        <v>439</v>
      </c>
      <c r="D113" s="24">
        <v>1</v>
      </c>
      <c r="E113" s="24">
        <v>1</v>
      </c>
      <c r="F113" s="24">
        <v>109</v>
      </c>
      <c r="G113" s="24"/>
      <c r="H113" s="24">
        <v>20</v>
      </c>
      <c r="I113" s="24">
        <v>5000</v>
      </c>
      <c r="J113" s="24">
        <v>250</v>
      </c>
      <c r="K113" s="24"/>
      <c r="L113" s="24"/>
      <c r="M113" s="24"/>
      <c r="N113" s="46">
        <v>1</v>
      </c>
    </row>
  </sheetData>
  <phoneticPr fontId="6" type="noConversion"/>
  <conditionalFormatting sqref="A4 F4:G4">
    <cfRule type="cellIs" dxfId="60" priority="42" operator="equal">
      <formula>"Client"</formula>
    </cfRule>
    <cfRule type="cellIs" dxfId="59" priority="43" operator="equal">
      <formula>"Excluded"</formula>
    </cfRule>
    <cfRule type="cellIs" dxfId="58" priority="44" operator="equal">
      <formula>"Server"</formula>
    </cfRule>
    <cfRule type="cellIs" dxfId="57" priority="45" operator="equal">
      <formula>"Both"</formula>
    </cfRule>
  </conditionalFormatting>
  <conditionalFormatting sqref="B4">
    <cfRule type="cellIs" dxfId="56" priority="38" operator="equal">
      <formula>"Client"</formula>
    </cfRule>
    <cfRule type="cellIs" dxfId="55" priority="39" operator="equal">
      <formula>"Excluded"</formula>
    </cfRule>
    <cfRule type="cellIs" dxfId="54" priority="40" operator="equal">
      <formula>"Server"</formula>
    </cfRule>
    <cfRule type="cellIs" dxfId="53" priority="41" operator="equal">
      <formula>"Both"</formula>
    </cfRule>
  </conditionalFormatting>
  <conditionalFormatting sqref="I4">
    <cfRule type="cellIs" dxfId="52" priority="34" operator="equal">
      <formula>"Client"</formula>
    </cfRule>
    <cfRule type="cellIs" dxfId="51" priority="35" operator="equal">
      <formula>"Excluded"</formula>
    </cfRule>
    <cfRule type="cellIs" dxfId="50" priority="36" operator="equal">
      <formula>"Server"</formula>
    </cfRule>
    <cfRule type="cellIs" dxfId="49" priority="37" operator="equal">
      <formula>"Both"</formula>
    </cfRule>
  </conditionalFormatting>
  <conditionalFormatting sqref="H4">
    <cfRule type="cellIs" dxfId="48" priority="30" operator="equal">
      <formula>"Client"</formula>
    </cfRule>
    <cfRule type="cellIs" dxfId="47" priority="31" operator="equal">
      <formula>"Excluded"</formula>
    </cfRule>
    <cfRule type="cellIs" dxfId="46" priority="32" operator="equal">
      <formula>"Server"</formula>
    </cfRule>
    <cfRule type="cellIs" dxfId="45" priority="33" operator="equal">
      <formula>"Both"</formula>
    </cfRule>
  </conditionalFormatting>
  <conditionalFormatting sqref="E4">
    <cfRule type="cellIs" dxfId="44" priority="26" operator="equal">
      <formula>"Client"</formula>
    </cfRule>
    <cfRule type="cellIs" dxfId="43" priority="27" operator="equal">
      <formula>"Excluded"</formula>
    </cfRule>
    <cfRule type="cellIs" dxfId="42" priority="28" operator="equal">
      <formula>"Server"</formula>
    </cfRule>
    <cfRule type="cellIs" dxfId="41" priority="29" operator="equal">
      <formula>"Both"</formula>
    </cfRule>
  </conditionalFormatting>
  <conditionalFormatting sqref="J4:M4">
    <cfRule type="cellIs" dxfId="40" priority="22" operator="equal">
      <formula>"Client"</formula>
    </cfRule>
    <cfRule type="cellIs" dxfId="39" priority="23" operator="equal">
      <formula>"Excluded"</formula>
    </cfRule>
    <cfRule type="cellIs" dxfId="38" priority="24" operator="equal">
      <formula>"Server"</formula>
    </cfRule>
    <cfRule type="cellIs" dxfId="37" priority="25" operator="equal">
      <formula>"Both"</formula>
    </cfRule>
  </conditionalFormatting>
  <conditionalFormatting sqref="C4">
    <cfRule type="cellIs" dxfId="36" priority="18" operator="equal">
      <formula>"Client"</formula>
    </cfRule>
    <cfRule type="cellIs" dxfId="35" priority="19" operator="equal">
      <formula>"Excluded"</formula>
    </cfRule>
    <cfRule type="cellIs" dxfId="34" priority="20" operator="equal">
      <formula>"Server"</formula>
    </cfRule>
    <cfRule type="cellIs" dxfId="33" priority="21" operator="equal">
      <formula>"Both"</formula>
    </cfRule>
  </conditionalFormatting>
  <conditionalFormatting sqref="N4">
    <cfRule type="cellIs" dxfId="32" priority="14" operator="equal">
      <formula>"Client"</formula>
    </cfRule>
    <cfRule type="cellIs" dxfId="31" priority="15" operator="equal">
      <formula>"Excluded"</formula>
    </cfRule>
    <cfRule type="cellIs" dxfId="30" priority="16" operator="equal">
      <formula>"Server"</formula>
    </cfRule>
    <cfRule type="cellIs" dxfId="29" priority="17" operator="equal">
      <formula>"Both"</formula>
    </cfRule>
  </conditionalFormatting>
  <conditionalFormatting sqref="A114:A1048576 A1:A26 A31:A87">
    <cfRule type="duplicateValues" dxfId="28" priority="13"/>
  </conditionalFormatting>
  <conditionalFormatting sqref="D4">
    <cfRule type="cellIs" dxfId="27" priority="7" operator="equal">
      <formula>"Client"</formula>
    </cfRule>
    <cfRule type="cellIs" dxfId="26" priority="8" operator="equal">
      <formula>"Excluded"</formula>
    </cfRule>
    <cfRule type="cellIs" dxfId="25" priority="9" operator="equal">
      <formula>"Server"</formula>
    </cfRule>
    <cfRule type="cellIs" dxfId="24" priority="10" operator="equal">
      <formula>"Both"</formula>
    </cfRule>
  </conditionalFormatting>
  <conditionalFormatting sqref="A103">
    <cfRule type="duplicateValues" dxfId="23" priority="6"/>
  </conditionalFormatting>
  <conditionalFormatting sqref="A27">
    <cfRule type="duplicateValues" dxfId="22" priority="5"/>
  </conditionalFormatting>
  <conditionalFormatting sqref="A28:A30">
    <cfRule type="duplicateValues" dxfId="21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workbookViewId="0">
      <selection activeCell="D41" sqref="D41"/>
    </sheetView>
  </sheetViews>
  <sheetFormatPr defaultRowHeight="16.5" x14ac:dyDescent="0.35"/>
  <cols>
    <col min="1" max="1" width="9" style="7"/>
    <col min="2" max="2" width="31.25" style="7" bestFit="1" customWidth="1"/>
    <col min="3" max="5" width="20.625" style="7" customWidth="1"/>
    <col min="6" max="6" width="41.5" style="7" customWidth="1"/>
    <col min="7" max="16384" width="9" style="7"/>
  </cols>
  <sheetData>
    <row r="1" spans="2:6" x14ac:dyDescent="0.35">
      <c r="B1" s="6" t="s">
        <v>19</v>
      </c>
      <c r="C1" s="6" t="s">
        <v>5</v>
      </c>
      <c r="D1" s="6" t="s">
        <v>6</v>
      </c>
      <c r="E1" s="6" t="s">
        <v>21</v>
      </c>
      <c r="F1" s="6" t="s">
        <v>20</v>
      </c>
    </row>
    <row r="2" spans="2:6" x14ac:dyDescent="0.35">
      <c r="B2" s="6" t="s">
        <v>18</v>
      </c>
      <c r="C2" s="6" t="s">
        <v>13</v>
      </c>
      <c r="D2" s="6" t="s">
        <v>14</v>
      </c>
      <c r="E2" s="6" t="s">
        <v>80</v>
      </c>
      <c r="F2" s="9"/>
    </row>
    <row r="3" spans="2:6" x14ac:dyDescent="0.35">
      <c r="B3" s="8" t="s">
        <v>22</v>
      </c>
      <c r="C3" s="8">
        <v>1</v>
      </c>
      <c r="D3" s="8">
        <v>1</v>
      </c>
      <c r="E3" s="8" t="s">
        <v>26</v>
      </c>
      <c r="F3" s="9"/>
    </row>
    <row r="4" spans="2:6" x14ac:dyDescent="0.35">
      <c r="B4" s="8" t="s">
        <v>72</v>
      </c>
      <c r="C4" s="8">
        <v>1</v>
      </c>
      <c r="D4" s="8">
        <v>3</v>
      </c>
      <c r="E4" s="8" t="s">
        <v>23</v>
      </c>
      <c r="F4" s="9"/>
    </row>
    <row r="5" spans="2:6" x14ac:dyDescent="0.35">
      <c r="B5" s="8" t="s">
        <v>73</v>
      </c>
      <c r="C5" s="8">
        <v>1</v>
      </c>
      <c r="D5" s="8">
        <v>4</v>
      </c>
      <c r="E5" s="8" t="s">
        <v>24</v>
      </c>
      <c r="F5" s="9"/>
    </row>
    <row r="6" spans="2:6" x14ac:dyDescent="0.35">
      <c r="B6" s="8" t="s">
        <v>75</v>
      </c>
      <c r="C6" s="8">
        <v>1</v>
      </c>
      <c r="D6" s="8">
        <v>5</v>
      </c>
      <c r="E6" s="8" t="s">
        <v>25</v>
      </c>
      <c r="F6" s="9"/>
    </row>
    <row r="7" spans="2:6" x14ac:dyDescent="0.35">
      <c r="B7" s="8" t="s">
        <v>74</v>
      </c>
      <c r="C7" s="8">
        <v>1</v>
      </c>
      <c r="D7" s="8">
        <v>6</v>
      </c>
      <c r="E7" s="8" t="s">
        <v>25</v>
      </c>
      <c r="F7" s="9"/>
    </row>
    <row r="8" spans="2:6" x14ac:dyDescent="0.35">
      <c r="B8" s="8" t="s">
        <v>76</v>
      </c>
      <c r="C8" s="8">
        <v>1</v>
      </c>
      <c r="D8" s="8">
        <v>7</v>
      </c>
      <c r="E8" s="8" t="s">
        <v>63</v>
      </c>
      <c r="F8" s="9"/>
    </row>
    <row r="9" spans="2:6" x14ac:dyDescent="0.35">
      <c r="B9" s="8" t="s">
        <v>27</v>
      </c>
      <c r="C9" s="8">
        <v>1</v>
      </c>
      <c r="D9" s="8">
        <v>8</v>
      </c>
      <c r="E9" s="8" t="s">
        <v>28</v>
      </c>
      <c r="F9" s="9"/>
    </row>
    <row r="10" spans="2:6" x14ac:dyDescent="0.35">
      <c r="B10" s="8" t="s">
        <v>30</v>
      </c>
      <c r="C10" s="8">
        <v>1</v>
      </c>
      <c r="D10" s="8">
        <v>9</v>
      </c>
      <c r="E10" s="8" t="s">
        <v>35</v>
      </c>
      <c r="F10" s="9"/>
    </row>
    <row r="11" spans="2:6" x14ac:dyDescent="0.35">
      <c r="B11" s="8" t="s">
        <v>31</v>
      </c>
      <c r="C11" s="8">
        <v>1</v>
      </c>
      <c r="D11" s="8">
        <v>10</v>
      </c>
      <c r="E11" s="8" t="s">
        <v>36</v>
      </c>
      <c r="F11" s="9" t="s">
        <v>29</v>
      </c>
    </row>
    <row r="12" spans="2:6" x14ac:dyDescent="0.35">
      <c r="B12" s="8" t="s">
        <v>32</v>
      </c>
      <c r="C12" s="8">
        <v>1</v>
      </c>
      <c r="D12" s="8">
        <v>11</v>
      </c>
      <c r="E12" s="8" t="s">
        <v>37</v>
      </c>
      <c r="F12" s="9" t="s">
        <v>61</v>
      </c>
    </row>
    <row r="13" spans="2:6" x14ac:dyDescent="0.35">
      <c r="B13" s="8" t="s">
        <v>60</v>
      </c>
      <c r="C13" s="8">
        <v>1</v>
      </c>
      <c r="D13" s="8">
        <v>12</v>
      </c>
      <c r="E13" s="8" t="s">
        <v>62</v>
      </c>
      <c r="F13" s="9" t="s">
        <v>61</v>
      </c>
    </row>
    <row r="14" spans="2:6" x14ac:dyDescent="0.35">
      <c r="B14" s="8" t="s">
        <v>33</v>
      </c>
      <c r="C14" s="8">
        <v>1</v>
      </c>
      <c r="D14" s="8">
        <v>13</v>
      </c>
      <c r="E14" s="8" t="s">
        <v>38</v>
      </c>
      <c r="F14" s="9"/>
    </row>
    <row r="15" spans="2:6" x14ac:dyDescent="0.35">
      <c r="B15" s="8" t="s">
        <v>40</v>
      </c>
      <c r="C15" s="8">
        <v>1</v>
      </c>
      <c r="D15" s="8">
        <v>14</v>
      </c>
      <c r="E15" s="8" t="s">
        <v>41</v>
      </c>
      <c r="F15" s="9"/>
    </row>
    <row r="16" spans="2:6" x14ac:dyDescent="0.35">
      <c r="B16" s="8" t="s">
        <v>42</v>
      </c>
      <c r="C16" s="8">
        <v>1</v>
      </c>
      <c r="D16" s="8">
        <v>15</v>
      </c>
      <c r="E16" s="8" t="s">
        <v>43</v>
      </c>
      <c r="F16" s="9" t="s">
        <v>39</v>
      </c>
    </row>
    <row r="17" spans="2:6" x14ac:dyDescent="0.35">
      <c r="B17" s="8" t="s">
        <v>44</v>
      </c>
      <c r="C17" s="8">
        <v>1</v>
      </c>
      <c r="D17" s="8">
        <v>16</v>
      </c>
      <c r="E17" s="8" t="s">
        <v>45</v>
      </c>
      <c r="F17" s="9" t="s">
        <v>46</v>
      </c>
    </row>
    <row r="18" spans="2:6" x14ac:dyDescent="0.35">
      <c r="B18" s="8" t="s">
        <v>47</v>
      </c>
      <c r="C18" s="8">
        <v>1</v>
      </c>
      <c r="D18" s="8">
        <v>17</v>
      </c>
      <c r="E18" s="8" t="s">
        <v>48</v>
      </c>
      <c r="F18" s="9"/>
    </row>
    <row r="19" spans="2:6" x14ac:dyDescent="0.35">
      <c r="B19" s="8" t="s">
        <v>49</v>
      </c>
      <c r="C19" s="8">
        <v>1</v>
      </c>
      <c r="D19" s="8">
        <v>18</v>
      </c>
      <c r="E19" s="8" t="s">
        <v>50</v>
      </c>
      <c r="F19" s="9"/>
    </row>
    <row r="20" spans="2:6" x14ac:dyDescent="0.35">
      <c r="B20" s="8" t="s">
        <v>51</v>
      </c>
      <c r="C20" s="8">
        <v>1</v>
      </c>
      <c r="D20" s="8">
        <v>19</v>
      </c>
      <c r="E20" s="8" t="s">
        <v>52</v>
      </c>
      <c r="F20" s="9"/>
    </row>
    <row r="21" spans="2:6" x14ac:dyDescent="0.35">
      <c r="B21" s="8" t="s">
        <v>53</v>
      </c>
      <c r="C21" s="8">
        <v>1</v>
      </c>
      <c r="D21" s="8">
        <v>20</v>
      </c>
      <c r="E21" s="8" t="s">
        <v>54</v>
      </c>
      <c r="F21" s="9"/>
    </row>
    <row r="22" spans="2:6" x14ac:dyDescent="0.35">
      <c r="B22" s="8" t="s">
        <v>55</v>
      </c>
      <c r="C22" s="8">
        <v>1</v>
      </c>
      <c r="D22" s="8">
        <v>21</v>
      </c>
      <c r="E22" s="8" t="s">
        <v>56</v>
      </c>
      <c r="F22" s="9"/>
    </row>
    <row r="23" spans="2:6" x14ac:dyDescent="0.35">
      <c r="B23" s="8" t="s">
        <v>58</v>
      </c>
      <c r="C23" s="8">
        <v>1</v>
      </c>
      <c r="D23" s="8">
        <v>22</v>
      </c>
      <c r="E23" s="8" t="s">
        <v>59</v>
      </c>
      <c r="F23" s="9" t="s">
        <v>57</v>
      </c>
    </row>
    <row r="24" spans="2:6" x14ac:dyDescent="0.35">
      <c r="B24" s="8" t="s">
        <v>78</v>
      </c>
      <c r="C24" s="8">
        <v>1</v>
      </c>
      <c r="D24" s="8">
        <v>23</v>
      </c>
      <c r="E24" s="8" t="s">
        <v>34</v>
      </c>
      <c r="F24" s="9"/>
    </row>
    <row r="25" spans="2:6" x14ac:dyDescent="0.35">
      <c r="B25" s="8" t="s">
        <v>77</v>
      </c>
      <c r="C25" s="8">
        <v>1</v>
      </c>
      <c r="D25" s="8">
        <v>24</v>
      </c>
      <c r="E25" s="8" t="s">
        <v>34</v>
      </c>
      <c r="F25" s="9"/>
    </row>
    <row r="26" spans="2:6" x14ac:dyDescent="0.35">
      <c r="B26" s="8" t="s">
        <v>79</v>
      </c>
      <c r="C26" s="8">
        <v>1</v>
      </c>
      <c r="D26" s="8">
        <v>25</v>
      </c>
      <c r="E26" s="8" t="s">
        <v>34</v>
      </c>
      <c r="F26" s="9"/>
    </row>
    <row r="27" spans="2:6" x14ac:dyDescent="0.35">
      <c r="B27" s="8" t="s">
        <v>65</v>
      </c>
      <c r="C27" s="8">
        <v>1</v>
      </c>
      <c r="D27" s="8">
        <v>26</v>
      </c>
      <c r="E27" s="8" t="s">
        <v>66</v>
      </c>
      <c r="F27" s="9" t="s">
        <v>64</v>
      </c>
    </row>
    <row r="29" spans="2:6" x14ac:dyDescent="0.35">
      <c r="B29" s="8" t="s">
        <v>68</v>
      </c>
      <c r="C29" s="8">
        <v>0</v>
      </c>
      <c r="D29" s="8">
        <v>101</v>
      </c>
      <c r="E29" s="8" t="s">
        <v>34</v>
      </c>
      <c r="F29" s="9"/>
    </row>
    <row r="30" spans="2:6" x14ac:dyDescent="0.35">
      <c r="B30" s="8" t="s">
        <v>69</v>
      </c>
      <c r="C30" s="8">
        <v>0</v>
      </c>
      <c r="D30" s="8">
        <v>102</v>
      </c>
      <c r="E30" s="8" t="s">
        <v>34</v>
      </c>
      <c r="F30" s="9"/>
    </row>
    <row r="31" spans="2:6" x14ac:dyDescent="0.35">
      <c r="B31" s="8" t="s">
        <v>70</v>
      </c>
      <c r="C31" s="8">
        <v>0</v>
      </c>
      <c r="D31" s="8">
        <v>103</v>
      </c>
      <c r="E31" s="8" t="s">
        <v>34</v>
      </c>
      <c r="F31" s="9"/>
    </row>
    <row r="32" spans="2:6" x14ac:dyDescent="0.35">
      <c r="B32" s="8" t="s">
        <v>71</v>
      </c>
      <c r="C32" s="8">
        <v>0</v>
      </c>
      <c r="D32" s="8">
        <v>104</v>
      </c>
      <c r="E32" s="8" t="s">
        <v>34</v>
      </c>
      <c r="F32" s="9" t="s">
        <v>67</v>
      </c>
    </row>
    <row r="34" spans="2:6" x14ac:dyDescent="0.35">
      <c r="B34" s="8" t="str">
        <f>"全服前10人达到"&amp;E34&amp;"级"</f>
        <v>全服前10人达到30级</v>
      </c>
      <c r="C34" s="8">
        <v>1</v>
      </c>
      <c r="D34" s="8">
        <v>201</v>
      </c>
      <c r="E34" s="8">
        <v>30</v>
      </c>
      <c r="F34" s="9"/>
    </row>
    <row r="35" spans="2:6" x14ac:dyDescent="0.35">
      <c r="B35" s="8" t="str">
        <f t="shared" ref="B35:B41" si="0">"全服前10人达到"&amp;E35&amp;"级"</f>
        <v>全服前10人达到40级</v>
      </c>
      <c r="C35" s="8">
        <v>1</v>
      </c>
      <c r="D35" s="8">
        <v>202</v>
      </c>
      <c r="E35" s="8">
        <f>E34+10</f>
        <v>40</v>
      </c>
      <c r="F35" s="9"/>
    </row>
    <row r="36" spans="2:6" x14ac:dyDescent="0.35">
      <c r="B36" s="8" t="str">
        <f t="shared" si="0"/>
        <v>全服前10人达到50级</v>
      </c>
      <c r="C36" s="8">
        <v>1</v>
      </c>
      <c r="D36" s="8">
        <v>203</v>
      </c>
      <c r="E36" s="8">
        <f t="shared" ref="E36:E41" si="1">E35+10</f>
        <v>50</v>
      </c>
      <c r="F36" s="9"/>
    </row>
    <row r="37" spans="2:6" x14ac:dyDescent="0.35">
      <c r="B37" s="8" t="str">
        <f t="shared" si="0"/>
        <v>全服前10人达到60级</v>
      </c>
      <c r="C37" s="8">
        <v>1</v>
      </c>
      <c r="D37" s="8">
        <v>204</v>
      </c>
      <c r="E37" s="8">
        <f t="shared" si="1"/>
        <v>60</v>
      </c>
      <c r="F37" s="9"/>
    </row>
    <row r="38" spans="2:6" x14ac:dyDescent="0.35">
      <c r="B38" s="8" t="str">
        <f t="shared" si="0"/>
        <v>全服前10人达到70级</v>
      </c>
      <c r="C38" s="8">
        <v>1</v>
      </c>
      <c r="D38" s="8">
        <v>205</v>
      </c>
      <c r="E38" s="8">
        <f t="shared" si="1"/>
        <v>70</v>
      </c>
      <c r="F38" s="9"/>
    </row>
    <row r="39" spans="2:6" x14ac:dyDescent="0.35">
      <c r="B39" s="8" t="str">
        <f t="shared" si="0"/>
        <v>全服前10人达到80级</v>
      </c>
      <c r="C39" s="8">
        <v>1</v>
      </c>
      <c r="D39" s="8">
        <v>206</v>
      </c>
      <c r="E39" s="8">
        <f t="shared" si="1"/>
        <v>80</v>
      </c>
      <c r="F39" s="9"/>
    </row>
    <row r="40" spans="2:6" x14ac:dyDescent="0.35">
      <c r="B40" s="8" t="str">
        <f t="shared" si="0"/>
        <v>全服前10人达到90级</v>
      </c>
      <c r="C40" s="8">
        <v>1</v>
      </c>
      <c r="D40" s="8">
        <v>207</v>
      </c>
      <c r="E40" s="8">
        <f t="shared" si="1"/>
        <v>90</v>
      </c>
      <c r="F40" s="9"/>
    </row>
    <row r="41" spans="2:6" x14ac:dyDescent="0.35">
      <c r="B41" s="8" t="str">
        <f t="shared" si="0"/>
        <v>全服前10人达到100级</v>
      </c>
      <c r="C41" s="8">
        <v>1</v>
      </c>
      <c r="D41" s="8">
        <v>208</v>
      </c>
      <c r="E41" s="8">
        <f t="shared" si="1"/>
        <v>100</v>
      </c>
      <c r="F41" s="9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opLeftCell="A73" workbookViewId="0">
      <selection activeCell="D95" sqref="D95"/>
    </sheetView>
  </sheetViews>
  <sheetFormatPr defaultRowHeight="16.5" x14ac:dyDescent="0.35"/>
  <cols>
    <col min="1" max="1" width="15" style="2" bestFit="1" customWidth="1"/>
    <col min="2" max="2" width="6.5" style="10" bestFit="1" customWidth="1"/>
    <col min="3" max="4" width="32.5" style="10" bestFit="1" customWidth="1"/>
    <col min="5" max="5" width="8" style="10" customWidth="1"/>
    <col min="6" max="7" width="8" style="10" bestFit="1" customWidth="1"/>
    <col min="8" max="8" width="8.5" style="10" bestFit="1" customWidth="1"/>
    <col min="9" max="10" width="11.375" style="10" bestFit="1" customWidth="1"/>
    <col min="11" max="11" width="11.375" style="11" customWidth="1"/>
    <col min="12" max="12" width="9.625" style="2" bestFit="1" customWidth="1"/>
    <col min="13" max="13" width="13.125" style="2" bestFit="1" customWidth="1"/>
    <col min="14" max="14" width="11.375" style="2" customWidth="1"/>
    <col min="15" max="15" width="9" style="2"/>
    <col min="16" max="16384" width="9" style="10"/>
  </cols>
  <sheetData>
    <row r="1" spans="1:16" ht="17.25" thickBot="1" x14ac:dyDescent="0.4">
      <c r="B1" s="1" t="s">
        <v>0</v>
      </c>
      <c r="C1" s="2"/>
      <c r="D1" s="2"/>
      <c r="E1" s="2"/>
      <c r="F1" s="2"/>
      <c r="G1" s="2"/>
      <c r="H1" s="2"/>
      <c r="I1" s="2"/>
      <c r="J1" s="2"/>
    </row>
    <row r="2" spans="1:16" ht="17.25" thickBot="1" x14ac:dyDescent="0.4">
      <c r="B2" s="1" t="s">
        <v>1</v>
      </c>
      <c r="C2" s="1" t="s">
        <v>2</v>
      </c>
      <c r="D2" s="1" t="s">
        <v>2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4" t="s">
        <v>1</v>
      </c>
      <c r="K2" s="16" t="s">
        <v>105</v>
      </c>
    </row>
    <row r="3" spans="1:16" ht="17.25" thickBot="1" x14ac:dyDescent="0.4">
      <c r="B3" s="1" t="s">
        <v>3</v>
      </c>
      <c r="C3" s="1" t="s">
        <v>4</v>
      </c>
      <c r="D3" s="1" t="s">
        <v>82</v>
      </c>
      <c r="E3" s="1" t="s">
        <v>91</v>
      </c>
      <c r="F3" s="1" t="s">
        <v>5</v>
      </c>
      <c r="G3" s="1" t="s">
        <v>6</v>
      </c>
      <c r="H3" s="1" t="s">
        <v>7</v>
      </c>
      <c r="I3" s="1" t="s">
        <v>8</v>
      </c>
      <c r="J3" s="14" t="s">
        <v>9</v>
      </c>
      <c r="K3" s="17" t="s">
        <v>106</v>
      </c>
      <c r="M3" s="19"/>
      <c r="N3" s="20" t="s">
        <v>110</v>
      </c>
      <c r="O3" s="21">
        <f>SUM(O6:O191)</f>
        <v>1362.5</v>
      </c>
      <c r="P3" s="22" t="s">
        <v>111</v>
      </c>
    </row>
    <row r="4" spans="1:16" ht="17.25" thickBot="1" x14ac:dyDescent="0.4">
      <c r="B4" s="3" t="s">
        <v>10</v>
      </c>
      <c r="C4" s="3" t="s">
        <v>11</v>
      </c>
      <c r="D4" s="3" t="s">
        <v>81</v>
      </c>
      <c r="E4" s="3" t="s">
        <v>92</v>
      </c>
      <c r="F4" s="3" t="s">
        <v>12</v>
      </c>
      <c r="G4" s="3" t="s">
        <v>10</v>
      </c>
      <c r="H4" s="3" t="s">
        <v>10</v>
      </c>
      <c r="I4" s="3" t="s">
        <v>10</v>
      </c>
      <c r="J4" s="15" t="s">
        <v>10</v>
      </c>
      <c r="K4" s="18" t="s">
        <v>107</v>
      </c>
      <c r="N4" s="2" t="s">
        <v>95</v>
      </c>
      <c r="O4" s="2" t="s">
        <v>95</v>
      </c>
    </row>
    <row r="5" spans="1:16" x14ac:dyDescent="0.35">
      <c r="B5" s="1" t="s">
        <v>0</v>
      </c>
      <c r="C5" s="1" t="s">
        <v>18</v>
      </c>
      <c r="D5" s="1" t="s">
        <v>83</v>
      </c>
      <c r="E5" s="1" t="s">
        <v>93</v>
      </c>
      <c r="F5" s="1" t="s">
        <v>13</v>
      </c>
      <c r="G5" s="1" t="s">
        <v>14</v>
      </c>
      <c r="H5" s="1" t="s">
        <v>15</v>
      </c>
      <c r="I5" s="1" t="s">
        <v>16</v>
      </c>
      <c r="J5" s="1" t="s">
        <v>17</v>
      </c>
      <c r="K5" s="12" t="s">
        <v>104</v>
      </c>
      <c r="L5" s="2" t="s">
        <v>90</v>
      </c>
      <c r="M5" s="2" t="s">
        <v>108</v>
      </c>
      <c r="N5" s="2" t="s">
        <v>109</v>
      </c>
      <c r="O5" s="2" t="s">
        <v>96</v>
      </c>
    </row>
    <row r="6" spans="1:16" x14ac:dyDescent="0.35">
      <c r="A6" s="2" t="s">
        <v>144</v>
      </c>
      <c r="B6" s="5">
        <v>101</v>
      </c>
      <c r="C6" s="5" t="s">
        <v>157</v>
      </c>
      <c r="D6" s="5" t="s">
        <v>157</v>
      </c>
      <c r="E6" s="5">
        <v>1</v>
      </c>
      <c r="F6" s="5">
        <v>1</v>
      </c>
      <c r="G6" s="5">
        <v>1</v>
      </c>
      <c r="H6" s="5">
        <v>1</v>
      </c>
      <c r="I6" s="5">
        <v>20</v>
      </c>
      <c r="J6" s="5">
        <v>2000</v>
      </c>
      <c r="K6" s="13" t="s">
        <v>99</v>
      </c>
      <c r="L6" s="2">
        <f t="shared" ref="L6:L37" si="0">J6/I6</f>
        <v>100</v>
      </c>
      <c r="M6" s="2">
        <v>1</v>
      </c>
      <c r="N6" s="2">
        <v>2</v>
      </c>
      <c r="O6" s="2">
        <f>((J6/I6)*N6)*(I6/40)</f>
        <v>100</v>
      </c>
    </row>
    <row r="7" spans="1:16" x14ac:dyDescent="0.35">
      <c r="A7" s="2" t="s">
        <v>144</v>
      </c>
      <c r="B7" s="4">
        <v>303</v>
      </c>
      <c r="C7" s="4" t="s">
        <v>158</v>
      </c>
      <c r="D7" s="4" t="s">
        <v>158</v>
      </c>
      <c r="E7" s="4">
        <v>2</v>
      </c>
      <c r="F7" s="4">
        <v>1</v>
      </c>
      <c r="G7" s="4">
        <v>3</v>
      </c>
      <c r="H7" s="4">
        <v>60</v>
      </c>
      <c r="I7" s="4">
        <v>10</v>
      </c>
      <c r="J7" s="4">
        <v>100</v>
      </c>
      <c r="K7" s="13" t="s">
        <v>102</v>
      </c>
      <c r="L7" s="2">
        <f t="shared" si="0"/>
        <v>10</v>
      </c>
      <c r="M7" s="2">
        <v>1</v>
      </c>
      <c r="N7" s="2">
        <v>10</v>
      </c>
      <c r="O7" s="2">
        <f>((J7/I7)*N7)*(I7/40)</f>
        <v>25</v>
      </c>
    </row>
    <row r="8" spans="1:16" x14ac:dyDescent="0.35">
      <c r="A8" s="2" t="s">
        <v>144</v>
      </c>
      <c r="B8" s="4">
        <v>304</v>
      </c>
      <c r="C8" s="4" t="s">
        <v>159</v>
      </c>
      <c r="D8" s="4" t="s">
        <v>159</v>
      </c>
      <c r="E8" s="4">
        <v>3</v>
      </c>
      <c r="F8" s="4">
        <v>1</v>
      </c>
      <c r="G8" s="4">
        <v>3</v>
      </c>
      <c r="H8" s="4">
        <v>80</v>
      </c>
      <c r="I8" s="4">
        <v>10</v>
      </c>
      <c r="J8" s="4">
        <v>200</v>
      </c>
      <c r="K8" s="13" t="s">
        <v>102</v>
      </c>
      <c r="L8" s="2">
        <f t="shared" si="0"/>
        <v>20</v>
      </c>
    </row>
    <row r="9" spans="1:16" x14ac:dyDescent="0.35">
      <c r="A9" s="2" t="s">
        <v>144</v>
      </c>
      <c r="B9" s="4">
        <v>305</v>
      </c>
      <c r="C9" s="4" t="s">
        <v>160</v>
      </c>
      <c r="D9" s="4" t="s">
        <v>160</v>
      </c>
      <c r="E9" s="4">
        <v>4</v>
      </c>
      <c r="F9" s="4">
        <v>1</v>
      </c>
      <c r="G9" s="4">
        <v>3</v>
      </c>
      <c r="H9" s="4">
        <v>100</v>
      </c>
      <c r="I9" s="4">
        <v>10</v>
      </c>
      <c r="J9" s="4">
        <v>500</v>
      </c>
      <c r="K9" s="13" t="s">
        <v>102</v>
      </c>
      <c r="L9" s="2">
        <f t="shared" si="0"/>
        <v>50</v>
      </c>
    </row>
    <row r="10" spans="1:16" x14ac:dyDescent="0.35">
      <c r="A10" s="2" t="s">
        <v>144</v>
      </c>
      <c r="B10" s="4">
        <v>306</v>
      </c>
      <c r="C10" s="4" t="s">
        <v>161</v>
      </c>
      <c r="D10" s="4" t="s">
        <v>161</v>
      </c>
      <c r="E10" s="4">
        <v>5</v>
      </c>
      <c r="F10" s="4">
        <v>1</v>
      </c>
      <c r="G10" s="4">
        <v>3</v>
      </c>
      <c r="H10" s="4">
        <v>120</v>
      </c>
      <c r="I10" s="4">
        <v>10</v>
      </c>
      <c r="J10" s="4">
        <v>1000</v>
      </c>
      <c r="K10" s="13" t="s">
        <v>102</v>
      </c>
      <c r="L10" s="2">
        <f t="shared" si="0"/>
        <v>100</v>
      </c>
    </row>
    <row r="11" spans="1:16" x14ac:dyDescent="0.35">
      <c r="A11" s="2" t="s">
        <v>144</v>
      </c>
      <c r="B11" s="4">
        <v>307</v>
      </c>
      <c r="C11" s="4" t="s">
        <v>162</v>
      </c>
      <c r="D11" s="4" t="s">
        <v>162</v>
      </c>
      <c r="E11" s="4">
        <v>6</v>
      </c>
      <c r="F11" s="4">
        <v>1</v>
      </c>
      <c r="G11" s="4">
        <v>3</v>
      </c>
      <c r="H11" s="4">
        <v>140</v>
      </c>
      <c r="I11" s="4">
        <v>10</v>
      </c>
      <c r="J11" s="4">
        <v>2000</v>
      </c>
      <c r="K11" s="13" t="s">
        <v>102</v>
      </c>
      <c r="L11" s="2">
        <f t="shared" si="0"/>
        <v>200</v>
      </c>
    </row>
    <row r="12" spans="1:16" x14ac:dyDescent="0.35">
      <c r="A12" s="2" t="s">
        <v>144</v>
      </c>
      <c r="B12" s="4">
        <v>308</v>
      </c>
      <c r="C12" s="4" t="s">
        <v>163</v>
      </c>
      <c r="D12" s="4" t="s">
        <v>163</v>
      </c>
      <c r="E12" s="4">
        <v>7</v>
      </c>
      <c r="F12" s="4">
        <v>1</v>
      </c>
      <c r="G12" s="4">
        <v>3</v>
      </c>
      <c r="H12" s="4">
        <v>160</v>
      </c>
      <c r="I12" s="4">
        <v>10</v>
      </c>
      <c r="J12" s="4">
        <v>3000</v>
      </c>
      <c r="K12" s="13" t="s">
        <v>102</v>
      </c>
      <c r="L12" s="2">
        <f t="shared" si="0"/>
        <v>300</v>
      </c>
    </row>
    <row r="13" spans="1:16" x14ac:dyDescent="0.35">
      <c r="A13" s="2" t="s">
        <v>144</v>
      </c>
      <c r="B13" s="4">
        <v>309</v>
      </c>
      <c r="C13" s="4" t="s">
        <v>164</v>
      </c>
      <c r="D13" s="4" t="s">
        <v>164</v>
      </c>
      <c r="E13" s="4">
        <v>8</v>
      </c>
      <c r="F13" s="4">
        <v>1</v>
      </c>
      <c r="G13" s="4">
        <v>3</v>
      </c>
      <c r="H13" s="4">
        <v>180</v>
      </c>
      <c r="I13" s="4">
        <v>10</v>
      </c>
      <c r="J13" s="4">
        <v>4000</v>
      </c>
      <c r="K13" s="13" t="s">
        <v>102</v>
      </c>
      <c r="L13" s="2">
        <f t="shared" si="0"/>
        <v>400</v>
      </c>
    </row>
    <row r="14" spans="1:16" x14ac:dyDescent="0.35">
      <c r="A14" s="2" t="s">
        <v>144</v>
      </c>
      <c r="B14" s="4">
        <v>310</v>
      </c>
      <c r="C14" s="4" t="s">
        <v>165</v>
      </c>
      <c r="D14" s="4" t="s">
        <v>165</v>
      </c>
      <c r="E14" s="4">
        <v>9</v>
      </c>
      <c r="F14" s="4">
        <v>1</v>
      </c>
      <c r="G14" s="4">
        <v>3</v>
      </c>
      <c r="H14" s="4">
        <v>200</v>
      </c>
      <c r="I14" s="4">
        <v>10</v>
      </c>
      <c r="J14" s="4">
        <v>5000</v>
      </c>
      <c r="K14" s="13" t="s">
        <v>102</v>
      </c>
      <c r="L14" s="2">
        <f t="shared" si="0"/>
        <v>500</v>
      </c>
    </row>
    <row r="15" spans="1:16" x14ac:dyDescent="0.35">
      <c r="A15" s="2" t="s">
        <v>144</v>
      </c>
      <c r="B15" s="5">
        <v>401</v>
      </c>
      <c r="C15" s="5" t="s">
        <v>166</v>
      </c>
      <c r="D15" s="5" t="s">
        <v>166</v>
      </c>
      <c r="E15" s="5">
        <v>10</v>
      </c>
      <c r="F15" s="5">
        <v>1</v>
      </c>
      <c r="G15" s="5">
        <v>4</v>
      </c>
      <c r="H15" s="5">
        <v>5</v>
      </c>
      <c r="I15" s="5">
        <v>20</v>
      </c>
      <c r="J15" s="5">
        <v>1000</v>
      </c>
      <c r="K15" s="13" t="s">
        <v>101</v>
      </c>
      <c r="L15" s="2">
        <f t="shared" si="0"/>
        <v>50</v>
      </c>
    </row>
    <row r="16" spans="1:16" x14ac:dyDescent="0.35">
      <c r="A16" s="2" t="s">
        <v>144</v>
      </c>
      <c r="B16" s="5">
        <v>402</v>
      </c>
      <c r="C16" s="5" t="s">
        <v>167</v>
      </c>
      <c r="D16" s="5" t="s">
        <v>167</v>
      </c>
      <c r="E16" s="5">
        <v>11</v>
      </c>
      <c r="F16" s="5">
        <v>1</v>
      </c>
      <c r="G16" s="5">
        <v>4</v>
      </c>
      <c r="H16" s="5">
        <v>10</v>
      </c>
      <c r="I16" s="5">
        <v>20</v>
      </c>
      <c r="J16" s="5">
        <v>2000</v>
      </c>
      <c r="K16" s="13" t="s">
        <v>101</v>
      </c>
      <c r="L16" s="2">
        <f t="shared" si="0"/>
        <v>100</v>
      </c>
    </row>
    <row r="17" spans="1:15" x14ac:dyDescent="0.35">
      <c r="A17" s="2" t="s">
        <v>144</v>
      </c>
      <c r="B17" s="5">
        <v>403</v>
      </c>
      <c r="C17" s="5" t="s">
        <v>168</v>
      </c>
      <c r="D17" s="5" t="s">
        <v>168</v>
      </c>
      <c r="E17" s="5">
        <v>12</v>
      </c>
      <c r="F17" s="5">
        <v>1</v>
      </c>
      <c r="G17" s="5">
        <v>4</v>
      </c>
      <c r="H17" s="5">
        <v>15</v>
      </c>
      <c r="I17" s="5">
        <v>20</v>
      </c>
      <c r="J17" s="5">
        <v>5000</v>
      </c>
      <c r="K17" s="13" t="s">
        <v>101</v>
      </c>
      <c r="L17" s="2">
        <f t="shared" si="0"/>
        <v>250</v>
      </c>
    </row>
    <row r="18" spans="1:15" x14ac:dyDescent="0.35">
      <c r="A18" s="2" t="s">
        <v>144</v>
      </c>
      <c r="B18" s="5">
        <v>404</v>
      </c>
      <c r="C18" s="5" t="s">
        <v>169</v>
      </c>
      <c r="D18" s="5" t="s">
        <v>169</v>
      </c>
      <c r="E18" s="5">
        <v>13</v>
      </c>
      <c r="F18" s="5">
        <v>1</v>
      </c>
      <c r="G18" s="5">
        <v>4</v>
      </c>
      <c r="H18" s="5">
        <v>20</v>
      </c>
      <c r="I18" s="5">
        <v>20</v>
      </c>
      <c r="J18" s="5">
        <v>8000</v>
      </c>
      <c r="K18" s="13" t="s">
        <v>101</v>
      </c>
      <c r="L18" s="2">
        <f t="shared" si="0"/>
        <v>400</v>
      </c>
    </row>
    <row r="19" spans="1:15" x14ac:dyDescent="0.35">
      <c r="A19" s="2" t="s">
        <v>144</v>
      </c>
      <c r="B19" s="5">
        <v>405</v>
      </c>
      <c r="C19" s="5" t="s">
        <v>170</v>
      </c>
      <c r="D19" s="5" t="s">
        <v>170</v>
      </c>
      <c r="E19" s="5">
        <v>14</v>
      </c>
      <c r="F19" s="5">
        <v>1</v>
      </c>
      <c r="G19" s="5">
        <v>4</v>
      </c>
      <c r="H19" s="5">
        <v>25</v>
      </c>
      <c r="I19" s="5">
        <v>20</v>
      </c>
      <c r="J19" s="5">
        <v>15000</v>
      </c>
      <c r="K19" s="13" t="s">
        <v>101</v>
      </c>
      <c r="L19" s="2">
        <f t="shared" si="0"/>
        <v>750</v>
      </c>
    </row>
    <row r="20" spans="1:15" x14ac:dyDescent="0.35">
      <c r="A20" s="2" t="s">
        <v>144</v>
      </c>
      <c r="B20" s="4">
        <v>501</v>
      </c>
      <c r="C20" s="4" t="s">
        <v>171</v>
      </c>
      <c r="D20" s="4" t="s">
        <v>171</v>
      </c>
      <c r="E20" s="4">
        <v>15</v>
      </c>
      <c r="F20" s="4">
        <v>1</v>
      </c>
      <c r="G20" s="4">
        <v>5</v>
      </c>
      <c r="H20" s="4">
        <v>25</v>
      </c>
      <c r="I20" s="4">
        <v>30</v>
      </c>
      <c r="J20" s="4">
        <v>5000</v>
      </c>
      <c r="K20" s="13" t="s">
        <v>103</v>
      </c>
      <c r="L20" s="2">
        <f t="shared" si="0"/>
        <v>166.66666666666666</v>
      </c>
    </row>
    <row r="21" spans="1:15" x14ac:dyDescent="0.35">
      <c r="A21" s="2" t="s">
        <v>144</v>
      </c>
      <c r="B21" s="4">
        <v>601</v>
      </c>
      <c r="C21" s="4" t="s">
        <v>172</v>
      </c>
      <c r="D21" s="4" t="s">
        <v>172</v>
      </c>
      <c r="E21" s="4">
        <v>16</v>
      </c>
      <c r="F21" s="4">
        <v>1</v>
      </c>
      <c r="G21" s="4">
        <v>6</v>
      </c>
      <c r="H21" s="4">
        <v>5</v>
      </c>
      <c r="I21" s="4">
        <v>30</v>
      </c>
      <c r="J21" s="4">
        <v>1000</v>
      </c>
      <c r="K21" s="13" t="s">
        <v>103</v>
      </c>
      <c r="L21" s="2">
        <f t="shared" si="0"/>
        <v>33.333333333333336</v>
      </c>
    </row>
    <row r="22" spans="1:15" x14ac:dyDescent="0.35">
      <c r="A22" s="2" t="s">
        <v>144</v>
      </c>
      <c r="B22" s="4">
        <v>602</v>
      </c>
      <c r="C22" s="4" t="s">
        <v>173</v>
      </c>
      <c r="D22" s="4" t="s">
        <v>173</v>
      </c>
      <c r="E22" s="4">
        <v>17</v>
      </c>
      <c r="F22" s="4">
        <v>1</v>
      </c>
      <c r="G22" s="4">
        <v>6</v>
      </c>
      <c r="H22" s="4">
        <v>10</v>
      </c>
      <c r="I22" s="4">
        <v>30</v>
      </c>
      <c r="J22" s="4">
        <v>2000</v>
      </c>
      <c r="K22" s="13" t="s">
        <v>103</v>
      </c>
      <c r="L22" s="2">
        <f t="shared" si="0"/>
        <v>66.666666666666671</v>
      </c>
    </row>
    <row r="23" spans="1:15" x14ac:dyDescent="0.35">
      <c r="A23" s="2" t="s">
        <v>144</v>
      </c>
      <c r="B23" s="4">
        <v>603</v>
      </c>
      <c r="C23" s="4" t="s">
        <v>174</v>
      </c>
      <c r="D23" s="4" t="s">
        <v>174</v>
      </c>
      <c r="E23" s="4">
        <v>18</v>
      </c>
      <c r="F23" s="4">
        <v>1</v>
      </c>
      <c r="G23" s="4">
        <v>6</v>
      </c>
      <c r="H23" s="4">
        <v>15</v>
      </c>
      <c r="I23" s="4">
        <v>30</v>
      </c>
      <c r="J23" s="4">
        <v>5000</v>
      </c>
      <c r="K23" s="13" t="s">
        <v>103</v>
      </c>
      <c r="L23" s="2">
        <f t="shared" si="0"/>
        <v>166.66666666666666</v>
      </c>
    </row>
    <row r="24" spans="1:15" x14ac:dyDescent="0.35">
      <c r="A24" s="2" t="s">
        <v>144</v>
      </c>
      <c r="B24" s="4">
        <v>604</v>
      </c>
      <c r="C24" s="4" t="s">
        <v>175</v>
      </c>
      <c r="D24" s="4" t="s">
        <v>175</v>
      </c>
      <c r="E24" s="4">
        <v>19</v>
      </c>
      <c r="F24" s="4">
        <v>1</v>
      </c>
      <c r="G24" s="4">
        <v>6</v>
      </c>
      <c r="H24" s="4">
        <v>20</v>
      </c>
      <c r="I24" s="4">
        <v>30</v>
      </c>
      <c r="J24" s="4">
        <v>10000</v>
      </c>
      <c r="K24" s="13" t="s">
        <v>103</v>
      </c>
      <c r="L24" s="2">
        <f t="shared" si="0"/>
        <v>333.33333333333331</v>
      </c>
    </row>
    <row r="25" spans="1:15" x14ac:dyDescent="0.35">
      <c r="A25" s="2" t="s">
        <v>144</v>
      </c>
      <c r="B25" s="4">
        <v>605</v>
      </c>
      <c r="C25" s="4" t="s">
        <v>176</v>
      </c>
      <c r="D25" s="4" t="s">
        <v>176</v>
      </c>
      <c r="E25" s="4">
        <v>20</v>
      </c>
      <c r="F25" s="4">
        <v>1</v>
      </c>
      <c r="G25" s="4">
        <v>6</v>
      </c>
      <c r="H25" s="4">
        <v>25</v>
      </c>
      <c r="I25" s="4">
        <v>30</v>
      </c>
      <c r="J25" s="4">
        <v>20000</v>
      </c>
      <c r="K25" s="13" t="s">
        <v>103</v>
      </c>
      <c r="L25" s="2">
        <f t="shared" si="0"/>
        <v>666.66666666666663</v>
      </c>
    </row>
    <row r="26" spans="1:15" x14ac:dyDescent="0.35">
      <c r="A26" s="2" t="s">
        <v>144</v>
      </c>
      <c r="B26" s="5">
        <v>701</v>
      </c>
      <c r="C26" s="5" t="s">
        <v>177</v>
      </c>
      <c r="D26" s="5" t="s">
        <v>177</v>
      </c>
      <c r="E26" s="5">
        <v>21</v>
      </c>
      <c r="F26" s="5">
        <v>1</v>
      </c>
      <c r="G26" s="5">
        <v>7</v>
      </c>
      <c r="H26" s="5">
        <v>3</v>
      </c>
      <c r="I26" s="5">
        <v>10</v>
      </c>
      <c r="J26" s="5">
        <v>500</v>
      </c>
      <c r="K26" s="13" t="s">
        <v>102</v>
      </c>
      <c r="L26" s="2">
        <f t="shared" si="0"/>
        <v>50</v>
      </c>
      <c r="M26" s="2">
        <v>1</v>
      </c>
      <c r="N26" s="2">
        <v>5</v>
      </c>
      <c r="O26" s="2">
        <f>((J26/I26)*N26)*(I26/40)</f>
        <v>62.5</v>
      </c>
    </row>
    <row r="27" spans="1:15" x14ac:dyDescent="0.35">
      <c r="A27" s="2" t="s">
        <v>144</v>
      </c>
      <c r="B27" s="5">
        <v>702</v>
      </c>
      <c r="C27" s="5" t="s">
        <v>178</v>
      </c>
      <c r="D27" s="5" t="s">
        <v>178</v>
      </c>
      <c r="E27" s="5">
        <v>22</v>
      </c>
      <c r="F27" s="5">
        <v>1</v>
      </c>
      <c r="G27" s="5">
        <v>7</v>
      </c>
      <c r="H27" s="5">
        <v>4</v>
      </c>
      <c r="I27" s="5">
        <v>10</v>
      </c>
      <c r="J27" s="5">
        <v>2000</v>
      </c>
      <c r="K27" s="13" t="s">
        <v>97</v>
      </c>
      <c r="L27" s="2">
        <f t="shared" si="0"/>
        <v>200</v>
      </c>
    </row>
    <row r="28" spans="1:15" x14ac:dyDescent="0.35">
      <c r="A28" s="2" t="s">
        <v>144</v>
      </c>
      <c r="B28" s="5">
        <v>703</v>
      </c>
      <c r="C28" s="5" t="s">
        <v>179</v>
      </c>
      <c r="D28" s="5" t="s">
        <v>179</v>
      </c>
      <c r="E28" s="5">
        <v>23</v>
      </c>
      <c r="F28" s="5">
        <v>1</v>
      </c>
      <c r="G28" s="5">
        <v>7</v>
      </c>
      <c r="H28" s="5">
        <v>5</v>
      </c>
      <c r="I28" s="5">
        <v>20</v>
      </c>
      <c r="J28" s="5">
        <v>5000</v>
      </c>
      <c r="K28" s="13" t="s">
        <v>101</v>
      </c>
      <c r="L28" s="2">
        <f t="shared" si="0"/>
        <v>250</v>
      </c>
    </row>
    <row r="29" spans="1:15" x14ac:dyDescent="0.35">
      <c r="A29" s="2" t="s">
        <v>144</v>
      </c>
      <c r="B29" s="5">
        <v>704</v>
      </c>
      <c r="C29" s="5" t="s">
        <v>180</v>
      </c>
      <c r="D29" s="5" t="s">
        <v>180</v>
      </c>
      <c r="E29" s="5">
        <v>24</v>
      </c>
      <c r="F29" s="5">
        <v>1</v>
      </c>
      <c r="G29" s="5">
        <v>7</v>
      </c>
      <c r="H29" s="5">
        <v>6</v>
      </c>
      <c r="I29" s="5">
        <v>30</v>
      </c>
      <c r="J29" s="5">
        <v>20000</v>
      </c>
      <c r="K29" s="13" t="s">
        <v>94</v>
      </c>
      <c r="L29" s="2">
        <f t="shared" si="0"/>
        <v>666.66666666666663</v>
      </c>
    </row>
    <row r="30" spans="1:15" x14ac:dyDescent="0.35">
      <c r="A30" s="2" t="s">
        <v>144</v>
      </c>
      <c r="B30" s="4">
        <v>801</v>
      </c>
      <c r="C30" s="4" t="s">
        <v>122</v>
      </c>
      <c r="D30" s="4" t="s">
        <v>122</v>
      </c>
      <c r="E30" s="4">
        <v>25</v>
      </c>
      <c r="F30" s="4">
        <v>1</v>
      </c>
      <c r="G30" s="4">
        <v>8</v>
      </c>
      <c r="H30" s="4">
        <v>2</v>
      </c>
      <c r="I30" s="4">
        <v>30</v>
      </c>
      <c r="J30" s="4">
        <v>100</v>
      </c>
      <c r="K30" s="13" t="s">
        <v>100</v>
      </c>
      <c r="L30" s="2">
        <f t="shared" si="0"/>
        <v>3.3333333333333335</v>
      </c>
      <c r="M30" s="2">
        <v>1</v>
      </c>
      <c r="N30" s="2">
        <v>20</v>
      </c>
      <c r="O30" s="2">
        <f>((J30/I30)*N30)*(I30/40)</f>
        <v>50</v>
      </c>
    </row>
    <row r="31" spans="1:15" x14ac:dyDescent="0.35">
      <c r="A31" s="2" t="s">
        <v>144</v>
      </c>
      <c r="B31" s="4">
        <v>802</v>
      </c>
      <c r="C31" s="4" t="s">
        <v>123</v>
      </c>
      <c r="D31" s="4" t="s">
        <v>123</v>
      </c>
      <c r="E31" s="4">
        <v>26</v>
      </c>
      <c r="F31" s="4">
        <v>1</v>
      </c>
      <c r="G31" s="4">
        <v>8</v>
      </c>
      <c r="H31" s="4">
        <v>3</v>
      </c>
      <c r="I31" s="4">
        <v>30</v>
      </c>
      <c r="J31" s="4">
        <v>200</v>
      </c>
      <c r="K31" s="13" t="s">
        <v>100</v>
      </c>
      <c r="L31" s="2">
        <f t="shared" si="0"/>
        <v>6.666666666666667</v>
      </c>
    </row>
    <row r="32" spans="1:15" x14ac:dyDescent="0.35">
      <c r="A32" s="2" t="s">
        <v>144</v>
      </c>
      <c r="B32" s="4">
        <v>803</v>
      </c>
      <c r="C32" s="4" t="s">
        <v>124</v>
      </c>
      <c r="D32" s="4" t="s">
        <v>124</v>
      </c>
      <c r="E32" s="4">
        <v>27</v>
      </c>
      <c r="F32" s="4">
        <v>1</v>
      </c>
      <c r="G32" s="4">
        <v>8</v>
      </c>
      <c r="H32" s="4">
        <v>4</v>
      </c>
      <c r="I32" s="4">
        <v>30</v>
      </c>
      <c r="J32" s="4">
        <v>500</v>
      </c>
      <c r="K32" s="13" t="s">
        <v>100</v>
      </c>
      <c r="L32" s="2">
        <f t="shared" si="0"/>
        <v>16.666666666666668</v>
      </c>
    </row>
    <row r="33" spans="1:15" x14ac:dyDescent="0.35">
      <c r="A33" s="2" t="s">
        <v>144</v>
      </c>
      <c r="B33" s="4">
        <v>804</v>
      </c>
      <c r="C33" s="4" t="s">
        <v>125</v>
      </c>
      <c r="D33" s="4" t="s">
        <v>125</v>
      </c>
      <c r="E33" s="4">
        <v>28</v>
      </c>
      <c r="F33" s="4">
        <v>1</v>
      </c>
      <c r="G33" s="4">
        <v>8</v>
      </c>
      <c r="H33" s="4">
        <v>5</v>
      </c>
      <c r="I33" s="4">
        <v>30</v>
      </c>
      <c r="J33" s="4">
        <v>1000</v>
      </c>
      <c r="K33" s="13" t="s">
        <v>100</v>
      </c>
      <c r="L33" s="2">
        <f t="shared" si="0"/>
        <v>33.333333333333336</v>
      </c>
    </row>
    <row r="34" spans="1:15" x14ac:dyDescent="0.35">
      <c r="A34" s="2" t="s">
        <v>155</v>
      </c>
      <c r="B34" s="4">
        <v>805</v>
      </c>
      <c r="C34" s="4" t="s">
        <v>126</v>
      </c>
      <c r="D34" s="4" t="s">
        <v>126</v>
      </c>
      <c r="E34" s="4">
        <v>29</v>
      </c>
      <c r="F34" s="4">
        <v>1</v>
      </c>
      <c r="G34" s="4">
        <v>8</v>
      </c>
      <c r="H34" s="4">
        <v>6</v>
      </c>
      <c r="I34" s="4">
        <v>30</v>
      </c>
      <c r="J34" s="4">
        <v>2000</v>
      </c>
      <c r="K34" s="13" t="s">
        <v>100</v>
      </c>
      <c r="L34" s="2">
        <f t="shared" si="0"/>
        <v>66.666666666666671</v>
      </c>
    </row>
    <row r="35" spans="1:15" x14ac:dyDescent="0.35">
      <c r="A35" s="2" t="s">
        <v>155</v>
      </c>
      <c r="B35" s="4">
        <v>806</v>
      </c>
      <c r="C35" s="4" t="s">
        <v>127</v>
      </c>
      <c r="D35" s="4" t="s">
        <v>127</v>
      </c>
      <c r="E35" s="4">
        <v>30</v>
      </c>
      <c r="F35" s="4">
        <v>1</v>
      </c>
      <c r="G35" s="4">
        <v>8</v>
      </c>
      <c r="H35" s="4">
        <v>7</v>
      </c>
      <c r="I35" s="4">
        <v>30</v>
      </c>
      <c r="J35" s="4">
        <v>5000</v>
      </c>
      <c r="K35" s="13" t="s">
        <v>100</v>
      </c>
      <c r="L35" s="2">
        <f t="shared" si="0"/>
        <v>166.66666666666666</v>
      </c>
    </row>
    <row r="36" spans="1:15" x14ac:dyDescent="0.35">
      <c r="A36" s="2" t="s">
        <v>155</v>
      </c>
      <c r="B36" s="4">
        <v>807</v>
      </c>
      <c r="C36" s="4" t="s">
        <v>128</v>
      </c>
      <c r="D36" s="4" t="s">
        <v>128</v>
      </c>
      <c r="E36" s="4">
        <v>31</v>
      </c>
      <c r="F36" s="4">
        <v>1</v>
      </c>
      <c r="G36" s="4">
        <v>8</v>
      </c>
      <c r="H36" s="4">
        <v>8</v>
      </c>
      <c r="I36" s="4">
        <v>30</v>
      </c>
      <c r="J36" s="4">
        <v>10000</v>
      </c>
      <c r="K36" s="13" t="s">
        <v>100</v>
      </c>
      <c r="L36" s="2">
        <f t="shared" si="0"/>
        <v>333.33333333333331</v>
      </c>
    </row>
    <row r="37" spans="1:15" x14ac:dyDescent="0.35">
      <c r="A37" s="2" t="s">
        <v>155</v>
      </c>
      <c r="B37" s="4">
        <v>808</v>
      </c>
      <c r="C37" s="4" t="s">
        <v>129</v>
      </c>
      <c r="D37" s="4" t="s">
        <v>129</v>
      </c>
      <c r="E37" s="4">
        <v>32</v>
      </c>
      <c r="F37" s="4">
        <v>1</v>
      </c>
      <c r="G37" s="4">
        <v>8</v>
      </c>
      <c r="H37" s="4">
        <v>9</v>
      </c>
      <c r="I37" s="4">
        <v>30</v>
      </c>
      <c r="J37" s="4">
        <v>15000</v>
      </c>
      <c r="K37" s="13" t="s">
        <v>100</v>
      </c>
      <c r="L37" s="2">
        <f t="shared" si="0"/>
        <v>500</v>
      </c>
    </row>
    <row r="38" spans="1:15" x14ac:dyDescent="0.35">
      <c r="A38" s="2" t="s">
        <v>155</v>
      </c>
      <c r="B38" s="4">
        <v>809</v>
      </c>
      <c r="C38" s="4" t="s">
        <v>130</v>
      </c>
      <c r="D38" s="4" t="s">
        <v>130</v>
      </c>
      <c r="E38" s="4">
        <v>33</v>
      </c>
      <c r="F38" s="4">
        <v>1</v>
      </c>
      <c r="G38" s="4">
        <v>8</v>
      </c>
      <c r="H38" s="4">
        <v>10</v>
      </c>
      <c r="I38" s="4">
        <v>30</v>
      </c>
      <c r="J38" s="4">
        <v>20000</v>
      </c>
      <c r="K38" s="13" t="s">
        <v>100</v>
      </c>
      <c r="L38" s="2">
        <f t="shared" ref="L38:L69" si="1">J38/I38</f>
        <v>666.66666666666663</v>
      </c>
    </row>
    <row r="39" spans="1:15" x14ac:dyDescent="0.35">
      <c r="A39" s="2" t="s">
        <v>155</v>
      </c>
      <c r="B39" s="4">
        <v>810</v>
      </c>
      <c r="C39" s="4" t="s">
        <v>131</v>
      </c>
      <c r="D39" s="4" t="s">
        <v>131</v>
      </c>
      <c r="E39" s="4">
        <v>34</v>
      </c>
      <c r="F39" s="4">
        <v>1</v>
      </c>
      <c r="G39" s="4">
        <v>8</v>
      </c>
      <c r="H39" s="4">
        <v>11</v>
      </c>
      <c r="I39" s="4">
        <v>30</v>
      </c>
      <c r="J39" s="4">
        <v>25000</v>
      </c>
      <c r="K39" s="13" t="s">
        <v>100</v>
      </c>
      <c r="L39" s="2">
        <f t="shared" si="1"/>
        <v>833.33333333333337</v>
      </c>
    </row>
    <row r="40" spans="1:15" x14ac:dyDescent="0.35">
      <c r="A40" s="2" t="s">
        <v>155</v>
      </c>
      <c r="B40" s="4">
        <v>811</v>
      </c>
      <c r="C40" s="4" t="s">
        <v>132</v>
      </c>
      <c r="D40" s="4" t="s">
        <v>132</v>
      </c>
      <c r="E40" s="4">
        <v>35</v>
      </c>
      <c r="F40" s="4">
        <v>1</v>
      </c>
      <c r="G40" s="4">
        <v>8</v>
      </c>
      <c r="H40" s="4">
        <v>12</v>
      </c>
      <c r="I40" s="4">
        <v>30</v>
      </c>
      <c r="J40" s="4">
        <v>30000</v>
      </c>
      <c r="K40" s="13" t="s">
        <v>100</v>
      </c>
      <c r="L40" s="2">
        <f t="shared" si="1"/>
        <v>1000</v>
      </c>
    </row>
    <row r="41" spans="1:15" x14ac:dyDescent="0.35">
      <c r="A41" s="2" t="s">
        <v>144</v>
      </c>
      <c r="B41" s="5">
        <v>901</v>
      </c>
      <c r="C41" s="5" t="s">
        <v>181</v>
      </c>
      <c r="D41" s="5" t="s">
        <v>181</v>
      </c>
      <c r="E41" s="5">
        <v>36</v>
      </c>
      <c r="F41" s="5">
        <v>1</v>
      </c>
      <c r="G41" s="5">
        <v>9</v>
      </c>
      <c r="H41" s="5">
        <v>300</v>
      </c>
      <c r="I41" s="5">
        <v>10</v>
      </c>
      <c r="J41" s="5">
        <v>100</v>
      </c>
      <c r="K41" s="13" t="s">
        <v>98</v>
      </c>
      <c r="L41" s="2">
        <f t="shared" si="1"/>
        <v>10</v>
      </c>
      <c r="M41" s="2">
        <v>1</v>
      </c>
      <c r="N41" s="2">
        <v>10</v>
      </c>
      <c r="O41" s="2">
        <f>((J41/I41)*N41)*(I41/40)</f>
        <v>25</v>
      </c>
    </row>
    <row r="42" spans="1:15" x14ac:dyDescent="0.35">
      <c r="A42" s="2" t="s">
        <v>144</v>
      </c>
      <c r="B42" s="5">
        <v>902</v>
      </c>
      <c r="C42" s="5" t="s">
        <v>182</v>
      </c>
      <c r="D42" s="5" t="s">
        <v>182</v>
      </c>
      <c r="E42" s="5">
        <v>37</v>
      </c>
      <c r="F42" s="5">
        <v>1</v>
      </c>
      <c r="G42" s="5">
        <v>9</v>
      </c>
      <c r="H42" s="5">
        <f>H41+300</f>
        <v>600</v>
      </c>
      <c r="I42" s="5">
        <v>10</v>
      </c>
      <c r="J42" s="5">
        <v>200</v>
      </c>
      <c r="K42" s="13" t="s">
        <v>98</v>
      </c>
      <c r="L42" s="2">
        <f t="shared" si="1"/>
        <v>20</v>
      </c>
    </row>
    <row r="43" spans="1:15" x14ac:dyDescent="0.35">
      <c r="A43" s="2" t="s">
        <v>144</v>
      </c>
      <c r="B43" s="5">
        <v>903</v>
      </c>
      <c r="C43" s="5" t="s">
        <v>183</v>
      </c>
      <c r="D43" s="5" t="s">
        <v>183</v>
      </c>
      <c r="E43" s="5">
        <v>38</v>
      </c>
      <c r="F43" s="5">
        <v>1</v>
      </c>
      <c r="G43" s="5">
        <v>9</v>
      </c>
      <c r="H43" s="5">
        <f t="shared" ref="H43:H50" si="2">H42+300</f>
        <v>900</v>
      </c>
      <c r="I43" s="5">
        <v>10</v>
      </c>
      <c r="J43" s="5">
        <v>400</v>
      </c>
      <c r="K43" s="13" t="s">
        <v>98</v>
      </c>
      <c r="L43" s="2">
        <f t="shared" si="1"/>
        <v>40</v>
      </c>
    </row>
    <row r="44" spans="1:15" x14ac:dyDescent="0.35">
      <c r="A44" s="2" t="s">
        <v>144</v>
      </c>
      <c r="B44" s="5">
        <v>904</v>
      </c>
      <c r="C44" s="5" t="s">
        <v>184</v>
      </c>
      <c r="D44" s="5" t="s">
        <v>184</v>
      </c>
      <c r="E44" s="5">
        <v>39</v>
      </c>
      <c r="F44" s="5">
        <v>1</v>
      </c>
      <c r="G44" s="5">
        <v>9</v>
      </c>
      <c r="H44" s="5">
        <f t="shared" si="2"/>
        <v>1200</v>
      </c>
      <c r="I44" s="5">
        <v>10</v>
      </c>
      <c r="J44" s="5">
        <v>600</v>
      </c>
      <c r="K44" s="13" t="s">
        <v>98</v>
      </c>
      <c r="L44" s="2">
        <f t="shared" si="1"/>
        <v>60</v>
      </c>
    </row>
    <row r="45" spans="1:15" x14ac:dyDescent="0.35">
      <c r="A45" s="2" t="s">
        <v>144</v>
      </c>
      <c r="B45" s="5">
        <v>905</v>
      </c>
      <c r="C45" s="5" t="s">
        <v>185</v>
      </c>
      <c r="D45" s="5" t="s">
        <v>185</v>
      </c>
      <c r="E45" s="5">
        <v>40</v>
      </c>
      <c r="F45" s="5">
        <v>1</v>
      </c>
      <c r="G45" s="5">
        <v>9</v>
      </c>
      <c r="H45" s="5">
        <f t="shared" si="2"/>
        <v>1500</v>
      </c>
      <c r="I45" s="5">
        <v>10</v>
      </c>
      <c r="J45" s="5">
        <v>800</v>
      </c>
      <c r="K45" s="13" t="s">
        <v>98</v>
      </c>
      <c r="L45" s="2">
        <f t="shared" si="1"/>
        <v>80</v>
      </c>
    </row>
    <row r="46" spans="1:15" x14ac:dyDescent="0.35">
      <c r="A46" s="2" t="s">
        <v>144</v>
      </c>
      <c r="B46" s="5">
        <v>906</v>
      </c>
      <c r="C46" s="5" t="s">
        <v>186</v>
      </c>
      <c r="D46" s="5" t="s">
        <v>186</v>
      </c>
      <c r="E46" s="5">
        <v>41</v>
      </c>
      <c r="F46" s="5">
        <v>1</v>
      </c>
      <c r="G46" s="5">
        <v>9</v>
      </c>
      <c r="H46" s="5">
        <f t="shared" si="2"/>
        <v>1800</v>
      </c>
      <c r="I46" s="5">
        <v>10</v>
      </c>
      <c r="J46" s="5">
        <v>1000</v>
      </c>
      <c r="K46" s="13" t="s">
        <v>98</v>
      </c>
      <c r="L46" s="2">
        <f t="shared" si="1"/>
        <v>100</v>
      </c>
    </row>
    <row r="47" spans="1:15" x14ac:dyDescent="0.35">
      <c r="A47" s="2" t="s">
        <v>144</v>
      </c>
      <c r="B47" s="5">
        <v>907</v>
      </c>
      <c r="C47" s="5" t="s">
        <v>187</v>
      </c>
      <c r="D47" s="5" t="s">
        <v>187</v>
      </c>
      <c r="E47" s="5">
        <v>42</v>
      </c>
      <c r="F47" s="5">
        <v>1</v>
      </c>
      <c r="G47" s="5">
        <v>9</v>
      </c>
      <c r="H47" s="5">
        <f t="shared" si="2"/>
        <v>2100</v>
      </c>
      <c r="I47" s="5">
        <v>10</v>
      </c>
      <c r="J47" s="5">
        <v>1500</v>
      </c>
      <c r="K47" s="13" t="s">
        <v>98</v>
      </c>
      <c r="L47" s="2">
        <f t="shared" si="1"/>
        <v>150</v>
      </c>
    </row>
    <row r="48" spans="1:15" x14ac:dyDescent="0.35">
      <c r="A48" s="2" t="s">
        <v>144</v>
      </c>
      <c r="B48" s="5">
        <v>908</v>
      </c>
      <c r="C48" s="5" t="s">
        <v>188</v>
      </c>
      <c r="D48" s="5" t="s">
        <v>188</v>
      </c>
      <c r="E48" s="5">
        <v>43</v>
      </c>
      <c r="F48" s="5">
        <v>1</v>
      </c>
      <c r="G48" s="5">
        <v>9</v>
      </c>
      <c r="H48" s="5">
        <f t="shared" si="2"/>
        <v>2400</v>
      </c>
      <c r="I48" s="5">
        <v>10</v>
      </c>
      <c r="J48" s="5">
        <v>2000</v>
      </c>
      <c r="K48" s="13" t="s">
        <v>98</v>
      </c>
      <c r="L48" s="2">
        <f t="shared" si="1"/>
        <v>200</v>
      </c>
    </row>
    <row r="49" spans="1:15" x14ac:dyDescent="0.35">
      <c r="A49" s="2" t="s">
        <v>155</v>
      </c>
      <c r="B49" s="5">
        <v>909</v>
      </c>
      <c r="C49" s="5" t="s">
        <v>189</v>
      </c>
      <c r="D49" s="5" t="s">
        <v>189</v>
      </c>
      <c r="E49" s="5">
        <v>44</v>
      </c>
      <c r="F49" s="5">
        <v>1</v>
      </c>
      <c r="G49" s="5">
        <v>9</v>
      </c>
      <c r="H49" s="5">
        <f t="shared" si="2"/>
        <v>2700</v>
      </c>
      <c r="I49" s="5">
        <v>10</v>
      </c>
      <c r="J49" s="5">
        <v>3000</v>
      </c>
      <c r="K49" s="13" t="s">
        <v>98</v>
      </c>
      <c r="L49" s="2">
        <f t="shared" si="1"/>
        <v>300</v>
      </c>
    </row>
    <row r="50" spans="1:15" x14ac:dyDescent="0.35">
      <c r="A50" s="2" t="s">
        <v>155</v>
      </c>
      <c r="B50" s="5">
        <v>910</v>
      </c>
      <c r="C50" s="5" t="s">
        <v>190</v>
      </c>
      <c r="D50" s="5" t="s">
        <v>190</v>
      </c>
      <c r="E50" s="5">
        <v>45</v>
      </c>
      <c r="F50" s="5">
        <v>1</v>
      </c>
      <c r="G50" s="5">
        <v>9</v>
      </c>
      <c r="H50" s="5">
        <f t="shared" si="2"/>
        <v>3000</v>
      </c>
      <c r="I50" s="5">
        <v>10</v>
      </c>
      <c r="J50" s="5">
        <v>5000</v>
      </c>
      <c r="K50" s="13" t="s">
        <v>98</v>
      </c>
      <c r="L50" s="2">
        <f t="shared" si="1"/>
        <v>500</v>
      </c>
    </row>
    <row r="51" spans="1:15" x14ac:dyDescent="0.35">
      <c r="A51" s="2" t="s">
        <v>144</v>
      </c>
      <c r="B51" s="4">
        <v>1001</v>
      </c>
      <c r="C51" s="4" t="s">
        <v>191</v>
      </c>
      <c r="D51" s="4" t="s">
        <v>191</v>
      </c>
      <c r="E51" s="4">
        <v>46</v>
      </c>
      <c r="F51" s="4">
        <v>1</v>
      </c>
      <c r="G51" s="4">
        <v>10</v>
      </c>
      <c r="H51" s="4">
        <v>30</v>
      </c>
      <c r="I51" s="4">
        <v>20</v>
      </c>
      <c r="J51" s="4">
        <v>100</v>
      </c>
      <c r="K51" s="13" t="s">
        <v>99</v>
      </c>
      <c r="L51" s="2">
        <f t="shared" si="1"/>
        <v>5</v>
      </c>
      <c r="M51" s="2">
        <v>1</v>
      </c>
      <c r="N51" s="2">
        <v>10</v>
      </c>
      <c r="O51" s="2">
        <f>((J51/I51)*N51)*(I51/40)</f>
        <v>25</v>
      </c>
    </row>
    <row r="52" spans="1:15" x14ac:dyDescent="0.35">
      <c r="A52" s="2" t="s">
        <v>144</v>
      </c>
      <c r="B52" s="4">
        <v>1002</v>
      </c>
      <c r="C52" s="4" t="s">
        <v>192</v>
      </c>
      <c r="D52" s="4" t="s">
        <v>192</v>
      </c>
      <c r="E52" s="4">
        <v>47</v>
      </c>
      <c r="F52" s="4">
        <v>1</v>
      </c>
      <c r="G52" s="4">
        <v>10</v>
      </c>
      <c r="H52" s="4">
        <v>60</v>
      </c>
      <c r="I52" s="4">
        <v>20</v>
      </c>
      <c r="J52" s="4">
        <v>200</v>
      </c>
      <c r="K52" s="13" t="s">
        <v>99</v>
      </c>
      <c r="L52" s="2">
        <f t="shared" si="1"/>
        <v>10</v>
      </c>
    </row>
    <row r="53" spans="1:15" x14ac:dyDescent="0.35">
      <c r="A53" s="2" t="s">
        <v>144</v>
      </c>
      <c r="B53" s="4">
        <v>1003</v>
      </c>
      <c r="C53" s="4" t="s">
        <v>193</v>
      </c>
      <c r="D53" s="4" t="s">
        <v>193</v>
      </c>
      <c r="E53" s="4">
        <v>48</v>
      </c>
      <c r="F53" s="4">
        <v>1</v>
      </c>
      <c r="G53" s="4">
        <v>10</v>
      </c>
      <c r="H53" s="4">
        <v>90</v>
      </c>
      <c r="I53" s="4">
        <v>20</v>
      </c>
      <c r="J53" s="4">
        <v>400</v>
      </c>
      <c r="K53" s="13" t="s">
        <v>99</v>
      </c>
      <c r="L53" s="2">
        <f t="shared" si="1"/>
        <v>20</v>
      </c>
    </row>
    <row r="54" spans="1:15" x14ac:dyDescent="0.35">
      <c r="A54" s="2" t="s">
        <v>144</v>
      </c>
      <c r="B54" s="4">
        <v>1004</v>
      </c>
      <c r="C54" s="4" t="s">
        <v>194</v>
      </c>
      <c r="D54" s="4" t="s">
        <v>194</v>
      </c>
      <c r="E54" s="4">
        <v>49</v>
      </c>
      <c r="F54" s="4">
        <v>1</v>
      </c>
      <c r="G54" s="4">
        <v>10</v>
      </c>
      <c r="H54" s="4">
        <v>120</v>
      </c>
      <c r="I54" s="4">
        <v>20</v>
      </c>
      <c r="J54" s="4">
        <v>1500</v>
      </c>
      <c r="K54" s="13" t="s">
        <v>99</v>
      </c>
      <c r="L54" s="2">
        <f t="shared" si="1"/>
        <v>75</v>
      </c>
    </row>
    <row r="55" spans="1:15" x14ac:dyDescent="0.35">
      <c r="A55" s="2" t="s">
        <v>144</v>
      </c>
      <c r="B55" s="4">
        <v>1005</v>
      </c>
      <c r="C55" s="4" t="s">
        <v>195</v>
      </c>
      <c r="D55" s="4" t="s">
        <v>195</v>
      </c>
      <c r="E55" s="4">
        <v>50</v>
      </c>
      <c r="F55" s="4">
        <v>1</v>
      </c>
      <c r="G55" s="4">
        <v>10</v>
      </c>
      <c r="H55" s="4">
        <v>150</v>
      </c>
      <c r="I55" s="4">
        <v>20</v>
      </c>
      <c r="J55" s="4">
        <v>2000</v>
      </c>
      <c r="K55" s="13" t="s">
        <v>99</v>
      </c>
      <c r="L55" s="2">
        <f t="shared" si="1"/>
        <v>100</v>
      </c>
    </row>
    <row r="56" spans="1:15" x14ac:dyDescent="0.35">
      <c r="A56" s="2" t="s">
        <v>144</v>
      </c>
      <c r="B56" s="4">
        <v>1006</v>
      </c>
      <c r="C56" s="4" t="s">
        <v>196</v>
      </c>
      <c r="D56" s="4" t="s">
        <v>196</v>
      </c>
      <c r="E56" s="4">
        <v>51</v>
      </c>
      <c r="F56" s="4">
        <v>1</v>
      </c>
      <c r="G56" s="4">
        <v>10</v>
      </c>
      <c r="H56" s="4">
        <v>180</v>
      </c>
      <c r="I56" s="4">
        <v>20</v>
      </c>
      <c r="J56" s="4">
        <v>2500</v>
      </c>
      <c r="K56" s="13" t="s">
        <v>99</v>
      </c>
      <c r="L56" s="2">
        <f t="shared" si="1"/>
        <v>125</v>
      </c>
    </row>
    <row r="57" spans="1:15" x14ac:dyDescent="0.35">
      <c r="A57" s="2" t="s">
        <v>144</v>
      </c>
      <c r="B57" s="4">
        <v>1007</v>
      </c>
      <c r="C57" s="4" t="s">
        <v>197</v>
      </c>
      <c r="D57" s="4" t="s">
        <v>197</v>
      </c>
      <c r="E57" s="4">
        <v>52</v>
      </c>
      <c r="F57" s="4">
        <v>1</v>
      </c>
      <c r="G57" s="4">
        <v>10</v>
      </c>
      <c r="H57" s="4">
        <v>210</v>
      </c>
      <c r="I57" s="4">
        <v>20</v>
      </c>
      <c r="J57" s="4">
        <v>4000</v>
      </c>
      <c r="K57" s="13" t="s">
        <v>99</v>
      </c>
      <c r="L57" s="2">
        <f t="shared" si="1"/>
        <v>200</v>
      </c>
    </row>
    <row r="58" spans="1:15" x14ac:dyDescent="0.35">
      <c r="A58" s="2" t="s">
        <v>155</v>
      </c>
      <c r="B58" s="4">
        <v>1008</v>
      </c>
      <c r="C58" s="4" t="s">
        <v>198</v>
      </c>
      <c r="D58" s="4" t="s">
        <v>198</v>
      </c>
      <c r="E58" s="4">
        <v>53</v>
      </c>
      <c r="F58" s="4">
        <v>1</v>
      </c>
      <c r="G58" s="4">
        <v>10</v>
      </c>
      <c r="H58" s="4">
        <v>240</v>
      </c>
      <c r="I58" s="4">
        <v>20</v>
      </c>
      <c r="J58" s="4">
        <v>6000</v>
      </c>
      <c r="K58" s="13" t="s">
        <v>99</v>
      </c>
      <c r="L58" s="2">
        <f t="shared" si="1"/>
        <v>300</v>
      </c>
    </row>
    <row r="59" spans="1:15" x14ac:dyDescent="0.35">
      <c r="A59" s="2" t="s">
        <v>155</v>
      </c>
      <c r="B59" s="4">
        <v>1009</v>
      </c>
      <c r="C59" s="4" t="s">
        <v>199</v>
      </c>
      <c r="D59" s="4" t="s">
        <v>199</v>
      </c>
      <c r="E59" s="4">
        <v>54</v>
      </c>
      <c r="F59" s="4">
        <v>1</v>
      </c>
      <c r="G59" s="4">
        <v>10</v>
      </c>
      <c r="H59" s="4">
        <v>270</v>
      </c>
      <c r="I59" s="4">
        <v>20</v>
      </c>
      <c r="J59" s="4">
        <v>8000</v>
      </c>
      <c r="K59" s="13" t="s">
        <v>99</v>
      </c>
      <c r="L59" s="2">
        <f t="shared" si="1"/>
        <v>400</v>
      </c>
    </row>
    <row r="60" spans="1:15" x14ac:dyDescent="0.35">
      <c r="A60" s="2" t="s">
        <v>155</v>
      </c>
      <c r="B60" s="4">
        <v>1010</v>
      </c>
      <c r="C60" s="4" t="s">
        <v>200</v>
      </c>
      <c r="D60" s="4" t="s">
        <v>200</v>
      </c>
      <c r="E60" s="4">
        <v>55</v>
      </c>
      <c r="F60" s="4">
        <v>1</v>
      </c>
      <c r="G60" s="4">
        <v>10</v>
      </c>
      <c r="H60" s="4">
        <v>300</v>
      </c>
      <c r="I60" s="4">
        <v>20</v>
      </c>
      <c r="J60" s="4">
        <v>10000</v>
      </c>
      <c r="K60" s="13" t="s">
        <v>99</v>
      </c>
      <c r="L60" s="2">
        <f t="shared" si="1"/>
        <v>500</v>
      </c>
    </row>
    <row r="61" spans="1:15" x14ac:dyDescent="0.35">
      <c r="A61" s="2" t="s">
        <v>144</v>
      </c>
      <c r="B61" s="5">
        <v>1101</v>
      </c>
      <c r="C61" s="5" t="s">
        <v>201</v>
      </c>
      <c r="D61" s="5" t="s">
        <v>201</v>
      </c>
      <c r="E61" s="5">
        <v>56</v>
      </c>
      <c r="F61" s="5">
        <v>1</v>
      </c>
      <c r="G61" s="5">
        <v>11</v>
      </c>
      <c r="H61" s="5">
        <v>5</v>
      </c>
      <c r="I61" s="5">
        <v>30</v>
      </c>
      <c r="J61" s="5">
        <v>200</v>
      </c>
      <c r="K61" s="13" t="s">
        <v>94</v>
      </c>
      <c r="L61" s="2">
        <f t="shared" si="1"/>
        <v>6.666666666666667</v>
      </c>
      <c r="M61" s="2">
        <v>1</v>
      </c>
      <c r="N61" s="2">
        <v>10</v>
      </c>
      <c r="O61" s="2">
        <f>((J61/I61)*N61)*(I61/40)</f>
        <v>50</v>
      </c>
    </row>
    <row r="62" spans="1:15" x14ac:dyDescent="0.35">
      <c r="A62" s="2" t="s">
        <v>144</v>
      </c>
      <c r="B62" s="5">
        <v>1102</v>
      </c>
      <c r="C62" s="5" t="s">
        <v>202</v>
      </c>
      <c r="D62" s="5" t="s">
        <v>202</v>
      </c>
      <c r="E62" s="5">
        <v>57</v>
      </c>
      <c r="F62" s="5">
        <v>1</v>
      </c>
      <c r="G62" s="5">
        <v>11</v>
      </c>
      <c r="H62" s="5">
        <v>10</v>
      </c>
      <c r="I62" s="5">
        <v>30</v>
      </c>
      <c r="J62" s="5">
        <v>500</v>
      </c>
      <c r="K62" s="13" t="s">
        <v>94</v>
      </c>
      <c r="L62" s="2">
        <f t="shared" si="1"/>
        <v>16.666666666666668</v>
      </c>
    </row>
    <row r="63" spans="1:15" x14ac:dyDescent="0.35">
      <c r="A63" s="2" t="s">
        <v>144</v>
      </c>
      <c r="B63" s="5">
        <v>1103</v>
      </c>
      <c r="C63" s="5" t="s">
        <v>203</v>
      </c>
      <c r="D63" s="5" t="s">
        <v>203</v>
      </c>
      <c r="E63" s="5">
        <v>58</v>
      </c>
      <c r="F63" s="5">
        <v>1</v>
      </c>
      <c r="G63" s="5">
        <v>11</v>
      </c>
      <c r="H63" s="5">
        <v>15</v>
      </c>
      <c r="I63" s="5">
        <v>30</v>
      </c>
      <c r="J63" s="5">
        <v>1000</v>
      </c>
      <c r="K63" s="13" t="s">
        <v>94</v>
      </c>
      <c r="L63" s="2">
        <f t="shared" si="1"/>
        <v>33.333333333333336</v>
      </c>
    </row>
    <row r="64" spans="1:15" x14ac:dyDescent="0.35">
      <c r="A64" s="2" t="s">
        <v>144</v>
      </c>
      <c r="B64" s="5">
        <v>1104</v>
      </c>
      <c r="C64" s="5" t="s">
        <v>204</v>
      </c>
      <c r="D64" s="5" t="s">
        <v>204</v>
      </c>
      <c r="E64" s="5">
        <v>59</v>
      </c>
      <c r="F64" s="5">
        <v>1</v>
      </c>
      <c r="G64" s="5">
        <v>11</v>
      </c>
      <c r="H64" s="5">
        <v>20</v>
      </c>
      <c r="I64" s="5">
        <v>30</v>
      </c>
      <c r="J64" s="5">
        <v>2000</v>
      </c>
      <c r="K64" s="13" t="s">
        <v>94</v>
      </c>
      <c r="L64" s="2">
        <f t="shared" si="1"/>
        <v>66.666666666666671</v>
      </c>
    </row>
    <row r="65" spans="1:15" x14ac:dyDescent="0.35">
      <c r="A65" s="2" t="s">
        <v>144</v>
      </c>
      <c r="B65" s="5">
        <v>1105</v>
      </c>
      <c r="C65" s="5" t="s">
        <v>205</v>
      </c>
      <c r="D65" s="5" t="s">
        <v>205</v>
      </c>
      <c r="E65" s="5">
        <v>60</v>
      </c>
      <c r="F65" s="5">
        <v>1</v>
      </c>
      <c r="G65" s="5">
        <v>11</v>
      </c>
      <c r="H65" s="5">
        <v>25</v>
      </c>
      <c r="I65" s="5">
        <v>30</v>
      </c>
      <c r="J65" s="5">
        <v>5000</v>
      </c>
      <c r="K65" s="13" t="s">
        <v>94</v>
      </c>
      <c r="L65" s="2">
        <f t="shared" si="1"/>
        <v>166.66666666666666</v>
      </c>
    </row>
    <row r="66" spans="1:15" x14ac:dyDescent="0.35">
      <c r="A66" s="2" t="s">
        <v>144</v>
      </c>
      <c r="B66" s="5">
        <v>1106</v>
      </c>
      <c r="C66" s="5" t="s">
        <v>206</v>
      </c>
      <c r="D66" s="5" t="s">
        <v>206</v>
      </c>
      <c r="E66" s="5">
        <v>61</v>
      </c>
      <c r="F66" s="5">
        <v>1</v>
      </c>
      <c r="G66" s="5">
        <v>11</v>
      </c>
      <c r="H66" s="5">
        <v>30</v>
      </c>
      <c r="I66" s="5">
        <v>30</v>
      </c>
      <c r="J66" s="5">
        <v>10000</v>
      </c>
      <c r="K66" s="13" t="s">
        <v>94</v>
      </c>
      <c r="L66" s="2">
        <f t="shared" si="1"/>
        <v>333.33333333333331</v>
      </c>
    </row>
    <row r="67" spans="1:15" x14ac:dyDescent="0.35">
      <c r="A67" s="2" t="s">
        <v>155</v>
      </c>
      <c r="B67" s="5">
        <v>1107</v>
      </c>
      <c r="C67" s="5" t="s">
        <v>207</v>
      </c>
      <c r="D67" s="5" t="s">
        <v>207</v>
      </c>
      <c r="E67" s="5">
        <v>62</v>
      </c>
      <c r="F67" s="5">
        <v>1</v>
      </c>
      <c r="G67" s="5">
        <v>11</v>
      </c>
      <c r="H67" s="5">
        <v>35</v>
      </c>
      <c r="I67" s="5">
        <v>30</v>
      </c>
      <c r="J67" s="5">
        <v>20000</v>
      </c>
      <c r="K67" s="13"/>
      <c r="L67" s="2">
        <f t="shared" si="1"/>
        <v>666.66666666666663</v>
      </c>
    </row>
    <row r="68" spans="1:15" x14ac:dyDescent="0.35">
      <c r="A68" s="2" t="s">
        <v>144</v>
      </c>
      <c r="B68" s="4">
        <v>1201</v>
      </c>
      <c r="C68" s="4" t="s">
        <v>208</v>
      </c>
      <c r="D68" s="4" t="s">
        <v>208</v>
      </c>
      <c r="E68" s="4">
        <v>63</v>
      </c>
      <c r="F68" s="4">
        <v>1</v>
      </c>
      <c r="G68" s="4">
        <v>12</v>
      </c>
      <c r="H68" s="4">
        <v>5</v>
      </c>
      <c r="I68" s="4">
        <v>30</v>
      </c>
      <c r="J68" s="4">
        <v>100</v>
      </c>
      <c r="K68" s="13" t="s">
        <v>94</v>
      </c>
      <c r="L68" s="2">
        <f t="shared" si="1"/>
        <v>3.3333333333333335</v>
      </c>
      <c r="M68" s="2">
        <v>1</v>
      </c>
      <c r="N68" s="2">
        <v>5</v>
      </c>
      <c r="O68" s="2">
        <f>((J68/I68)*N68)*(I68/40)</f>
        <v>12.5</v>
      </c>
    </row>
    <row r="69" spans="1:15" x14ac:dyDescent="0.35">
      <c r="A69" s="2" t="s">
        <v>144</v>
      </c>
      <c r="B69" s="4">
        <v>1202</v>
      </c>
      <c r="C69" s="4" t="s">
        <v>209</v>
      </c>
      <c r="D69" s="4" t="s">
        <v>209</v>
      </c>
      <c r="E69" s="4">
        <v>64</v>
      </c>
      <c r="F69" s="4">
        <v>1</v>
      </c>
      <c r="G69" s="4">
        <v>12</v>
      </c>
      <c r="H69" s="4">
        <v>10</v>
      </c>
      <c r="I69" s="4">
        <v>30</v>
      </c>
      <c r="J69" s="4">
        <v>200</v>
      </c>
      <c r="K69" s="13" t="s">
        <v>94</v>
      </c>
      <c r="L69" s="2">
        <f t="shared" si="1"/>
        <v>6.666666666666667</v>
      </c>
    </row>
    <row r="70" spans="1:15" x14ac:dyDescent="0.35">
      <c r="A70" s="2" t="s">
        <v>144</v>
      </c>
      <c r="B70" s="4">
        <v>1203</v>
      </c>
      <c r="C70" s="4" t="s">
        <v>210</v>
      </c>
      <c r="D70" s="4" t="s">
        <v>210</v>
      </c>
      <c r="E70" s="4">
        <v>65</v>
      </c>
      <c r="F70" s="4">
        <v>1</v>
      </c>
      <c r="G70" s="4">
        <v>12</v>
      </c>
      <c r="H70" s="4">
        <v>15</v>
      </c>
      <c r="I70" s="4">
        <v>30</v>
      </c>
      <c r="J70" s="4">
        <v>500</v>
      </c>
      <c r="K70" s="13" t="s">
        <v>94</v>
      </c>
      <c r="L70" s="2">
        <f t="shared" ref="L70:L101" si="3">J70/I70</f>
        <v>16.666666666666668</v>
      </c>
    </row>
    <row r="71" spans="1:15" x14ac:dyDescent="0.35">
      <c r="A71" s="2" t="s">
        <v>144</v>
      </c>
      <c r="B71" s="4">
        <v>1204</v>
      </c>
      <c r="C71" s="4" t="s">
        <v>211</v>
      </c>
      <c r="D71" s="4" t="s">
        <v>211</v>
      </c>
      <c r="E71" s="4">
        <v>66</v>
      </c>
      <c r="F71" s="4">
        <v>1</v>
      </c>
      <c r="G71" s="4">
        <v>12</v>
      </c>
      <c r="H71" s="4">
        <v>20</v>
      </c>
      <c r="I71" s="4">
        <v>30</v>
      </c>
      <c r="J71" s="4">
        <v>1000</v>
      </c>
      <c r="K71" s="13" t="s">
        <v>94</v>
      </c>
      <c r="L71" s="2">
        <f t="shared" si="3"/>
        <v>33.333333333333336</v>
      </c>
    </row>
    <row r="72" spans="1:15" x14ac:dyDescent="0.35">
      <c r="A72" s="2" t="s">
        <v>155</v>
      </c>
      <c r="B72" s="4">
        <v>1205</v>
      </c>
      <c r="C72" s="4" t="s">
        <v>212</v>
      </c>
      <c r="D72" s="4" t="s">
        <v>212</v>
      </c>
      <c r="E72" s="4">
        <v>67</v>
      </c>
      <c r="F72" s="4">
        <v>1</v>
      </c>
      <c r="G72" s="4">
        <v>12</v>
      </c>
      <c r="H72" s="4">
        <v>25</v>
      </c>
      <c r="I72" s="4">
        <v>30</v>
      </c>
      <c r="J72" s="4">
        <v>2000</v>
      </c>
      <c r="K72" s="13" t="s">
        <v>94</v>
      </c>
      <c r="L72" s="2">
        <f t="shared" si="3"/>
        <v>66.666666666666671</v>
      </c>
    </row>
    <row r="73" spans="1:15" x14ac:dyDescent="0.35">
      <c r="A73" s="2" t="s">
        <v>155</v>
      </c>
      <c r="B73" s="4">
        <v>1206</v>
      </c>
      <c r="C73" s="4" t="s">
        <v>213</v>
      </c>
      <c r="D73" s="4" t="s">
        <v>213</v>
      </c>
      <c r="E73" s="4">
        <v>68</v>
      </c>
      <c r="F73" s="4">
        <v>1</v>
      </c>
      <c r="G73" s="4">
        <v>12</v>
      </c>
      <c r="H73" s="4">
        <v>30</v>
      </c>
      <c r="I73" s="4">
        <v>30</v>
      </c>
      <c r="J73" s="4">
        <v>5000</v>
      </c>
      <c r="K73" s="13" t="s">
        <v>94</v>
      </c>
      <c r="L73" s="2">
        <f t="shared" si="3"/>
        <v>166.66666666666666</v>
      </c>
    </row>
    <row r="74" spans="1:15" x14ac:dyDescent="0.35">
      <c r="A74" s="2" t="s">
        <v>155</v>
      </c>
      <c r="B74" s="4">
        <v>1207</v>
      </c>
      <c r="C74" s="4" t="s">
        <v>214</v>
      </c>
      <c r="D74" s="4" t="s">
        <v>214</v>
      </c>
      <c r="E74" s="4">
        <v>69</v>
      </c>
      <c r="F74" s="4">
        <v>1</v>
      </c>
      <c r="G74" s="4">
        <v>12</v>
      </c>
      <c r="H74" s="4">
        <v>35</v>
      </c>
      <c r="I74" s="4">
        <v>30</v>
      </c>
      <c r="J74" s="4">
        <v>10000</v>
      </c>
      <c r="K74" s="13" t="s">
        <v>94</v>
      </c>
      <c r="L74" s="2">
        <f t="shared" si="3"/>
        <v>333.33333333333331</v>
      </c>
    </row>
    <row r="75" spans="1:15" x14ac:dyDescent="0.35">
      <c r="A75" s="2" t="s">
        <v>155</v>
      </c>
      <c r="B75" s="4">
        <v>1208</v>
      </c>
      <c r="C75" s="4" t="s">
        <v>215</v>
      </c>
      <c r="D75" s="4" t="s">
        <v>215</v>
      </c>
      <c r="E75" s="4">
        <v>70</v>
      </c>
      <c r="F75" s="4">
        <v>1</v>
      </c>
      <c r="G75" s="4">
        <v>12</v>
      </c>
      <c r="H75" s="4">
        <v>40</v>
      </c>
      <c r="I75" s="4">
        <v>30</v>
      </c>
      <c r="J75" s="4">
        <v>20000</v>
      </c>
      <c r="K75" s="13" t="s">
        <v>94</v>
      </c>
      <c r="L75" s="2">
        <f t="shared" si="3"/>
        <v>666.66666666666663</v>
      </c>
    </row>
    <row r="76" spans="1:15" x14ac:dyDescent="0.35">
      <c r="A76" s="2" t="s">
        <v>144</v>
      </c>
      <c r="B76" s="5">
        <v>1301</v>
      </c>
      <c r="C76" s="5" t="s">
        <v>216</v>
      </c>
      <c r="D76" s="5" t="s">
        <v>216</v>
      </c>
      <c r="E76" s="5">
        <v>71</v>
      </c>
      <c r="F76" s="5">
        <v>1</v>
      </c>
      <c r="G76" s="5">
        <v>13</v>
      </c>
      <c r="H76" s="5">
        <v>1000</v>
      </c>
      <c r="I76" s="5">
        <v>30</v>
      </c>
      <c r="J76" s="5">
        <f>H76/2</f>
        <v>500</v>
      </c>
      <c r="K76" s="13" t="s">
        <v>94</v>
      </c>
      <c r="L76" s="2">
        <f t="shared" si="3"/>
        <v>16.666666666666668</v>
      </c>
      <c r="M76" s="2">
        <v>1</v>
      </c>
      <c r="N76" s="2">
        <v>1</v>
      </c>
      <c r="O76" s="2">
        <f>((J76/I76)*N76)*(I76/40)</f>
        <v>12.5</v>
      </c>
    </row>
    <row r="77" spans="1:15" x14ac:dyDescent="0.35">
      <c r="A77" s="2" t="s">
        <v>144</v>
      </c>
      <c r="B77" s="5">
        <v>1302</v>
      </c>
      <c r="C77" s="5" t="s">
        <v>217</v>
      </c>
      <c r="D77" s="5" t="s">
        <v>217</v>
      </c>
      <c r="E77" s="5">
        <v>72</v>
      </c>
      <c r="F77" s="5">
        <v>1</v>
      </c>
      <c r="G77" s="5">
        <v>13</v>
      </c>
      <c r="H77" s="5">
        <v>2000</v>
      </c>
      <c r="I77" s="5">
        <v>30</v>
      </c>
      <c r="J77" s="5">
        <f t="shared" ref="J77:J87" si="4">H77/2</f>
        <v>1000</v>
      </c>
      <c r="K77" s="13" t="s">
        <v>94</v>
      </c>
      <c r="L77" s="2">
        <f t="shared" si="3"/>
        <v>33.333333333333336</v>
      </c>
    </row>
    <row r="78" spans="1:15" x14ac:dyDescent="0.35">
      <c r="A78" s="2" t="s">
        <v>144</v>
      </c>
      <c r="B78" s="5">
        <v>1303</v>
      </c>
      <c r="C78" s="5" t="s">
        <v>218</v>
      </c>
      <c r="D78" s="5" t="s">
        <v>218</v>
      </c>
      <c r="E78" s="5">
        <v>73</v>
      </c>
      <c r="F78" s="5">
        <v>1</v>
      </c>
      <c r="G78" s="5">
        <v>13</v>
      </c>
      <c r="H78" s="5">
        <v>3000</v>
      </c>
      <c r="I78" s="5">
        <v>30</v>
      </c>
      <c r="J78" s="5">
        <f t="shared" si="4"/>
        <v>1500</v>
      </c>
      <c r="K78" s="13" t="s">
        <v>94</v>
      </c>
      <c r="L78" s="2">
        <f t="shared" si="3"/>
        <v>50</v>
      </c>
    </row>
    <row r="79" spans="1:15" x14ac:dyDescent="0.35">
      <c r="A79" s="2" t="s">
        <v>144</v>
      </c>
      <c r="B79" s="5">
        <v>1304</v>
      </c>
      <c r="C79" s="5" t="s">
        <v>219</v>
      </c>
      <c r="D79" s="5" t="s">
        <v>219</v>
      </c>
      <c r="E79" s="5">
        <v>74</v>
      </c>
      <c r="F79" s="5">
        <v>1</v>
      </c>
      <c r="G79" s="5">
        <v>13</v>
      </c>
      <c r="H79" s="5">
        <v>4000</v>
      </c>
      <c r="I79" s="5">
        <v>30</v>
      </c>
      <c r="J79" s="5">
        <f t="shared" si="4"/>
        <v>2000</v>
      </c>
      <c r="K79" s="13" t="s">
        <v>94</v>
      </c>
      <c r="L79" s="2">
        <f t="shared" si="3"/>
        <v>66.666666666666671</v>
      </c>
    </row>
    <row r="80" spans="1:15" x14ac:dyDescent="0.35">
      <c r="A80" s="2" t="s">
        <v>144</v>
      </c>
      <c r="B80" s="5">
        <v>1305</v>
      </c>
      <c r="C80" s="5" t="s">
        <v>220</v>
      </c>
      <c r="D80" s="5" t="s">
        <v>220</v>
      </c>
      <c r="E80" s="5">
        <v>75</v>
      </c>
      <c r="F80" s="5">
        <v>1</v>
      </c>
      <c r="G80" s="5">
        <v>13</v>
      </c>
      <c r="H80" s="5">
        <v>5000</v>
      </c>
      <c r="I80" s="5">
        <v>30</v>
      </c>
      <c r="J80" s="5">
        <f t="shared" si="4"/>
        <v>2500</v>
      </c>
      <c r="K80" s="13" t="s">
        <v>94</v>
      </c>
      <c r="L80" s="2">
        <f t="shared" si="3"/>
        <v>83.333333333333329</v>
      </c>
    </row>
    <row r="81" spans="1:12" x14ac:dyDescent="0.35">
      <c r="A81" s="2" t="s">
        <v>144</v>
      </c>
      <c r="B81" s="5">
        <v>1306</v>
      </c>
      <c r="C81" s="5" t="s">
        <v>221</v>
      </c>
      <c r="D81" s="5" t="s">
        <v>221</v>
      </c>
      <c r="E81" s="5">
        <v>76</v>
      </c>
      <c r="F81" s="5">
        <v>1</v>
      </c>
      <c r="G81" s="5">
        <v>13</v>
      </c>
      <c r="H81" s="5">
        <v>6000</v>
      </c>
      <c r="I81" s="5">
        <v>30</v>
      </c>
      <c r="J81" s="5">
        <f t="shared" si="4"/>
        <v>3000</v>
      </c>
      <c r="K81" s="13" t="s">
        <v>94</v>
      </c>
      <c r="L81" s="2">
        <f t="shared" si="3"/>
        <v>100</v>
      </c>
    </row>
    <row r="82" spans="1:12" x14ac:dyDescent="0.35">
      <c r="A82" s="2" t="s">
        <v>144</v>
      </c>
      <c r="B82" s="5">
        <v>1307</v>
      </c>
      <c r="C82" s="5" t="s">
        <v>222</v>
      </c>
      <c r="D82" s="5" t="s">
        <v>222</v>
      </c>
      <c r="E82" s="5">
        <v>77</v>
      </c>
      <c r="F82" s="5">
        <v>1</v>
      </c>
      <c r="G82" s="5">
        <v>13</v>
      </c>
      <c r="H82" s="5">
        <v>8000</v>
      </c>
      <c r="I82" s="5">
        <v>30</v>
      </c>
      <c r="J82" s="5">
        <f t="shared" si="4"/>
        <v>4000</v>
      </c>
      <c r="K82" s="13" t="s">
        <v>94</v>
      </c>
      <c r="L82" s="2">
        <f t="shared" si="3"/>
        <v>133.33333333333334</v>
      </c>
    </row>
    <row r="83" spans="1:12" x14ac:dyDescent="0.35">
      <c r="A83" s="2" t="s">
        <v>144</v>
      </c>
      <c r="B83" s="5">
        <v>1308</v>
      </c>
      <c r="C83" s="5" t="s">
        <v>223</v>
      </c>
      <c r="D83" s="5" t="s">
        <v>223</v>
      </c>
      <c r="E83" s="5">
        <v>78</v>
      </c>
      <c r="F83" s="5">
        <v>1</v>
      </c>
      <c r="G83" s="5">
        <v>13</v>
      </c>
      <c r="H83" s="5">
        <v>10000</v>
      </c>
      <c r="I83" s="5">
        <v>30</v>
      </c>
      <c r="J83" s="5">
        <f t="shared" si="4"/>
        <v>5000</v>
      </c>
      <c r="K83" s="13" t="s">
        <v>94</v>
      </c>
      <c r="L83" s="2">
        <f t="shared" si="3"/>
        <v>166.66666666666666</v>
      </c>
    </row>
    <row r="84" spans="1:12" x14ac:dyDescent="0.35">
      <c r="A84" s="2" t="s">
        <v>155</v>
      </c>
      <c r="B84" s="5">
        <v>1309</v>
      </c>
      <c r="C84" s="5" t="s">
        <v>224</v>
      </c>
      <c r="D84" s="5" t="s">
        <v>224</v>
      </c>
      <c r="E84" s="5">
        <v>79</v>
      </c>
      <c r="F84" s="5">
        <v>1</v>
      </c>
      <c r="G84" s="5">
        <v>13</v>
      </c>
      <c r="H84" s="5">
        <v>15000</v>
      </c>
      <c r="I84" s="5">
        <v>30</v>
      </c>
      <c r="J84" s="5">
        <f t="shared" si="4"/>
        <v>7500</v>
      </c>
      <c r="K84" s="13" t="s">
        <v>94</v>
      </c>
      <c r="L84" s="2">
        <f t="shared" si="3"/>
        <v>250</v>
      </c>
    </row>
    <row r="85" spans="1:12" x14ac:dyDescent="0.35">
      <c r="A85" s="2" t="s">
        <v>155</v>
      </c>
      <c r="B85" s="5">
        <v>1310</v>
      </c>
      <c r="C85" s="5" t="s">
        <v>225</v>
      </c>
      <c r="D85" s="5" t="s">
        <v>225</v>
      </c>
      <c r="E85" s="5">
        <v>80</v>
      </c>
      <c r="F85" s="5">
        <v>1</v>
      </c>
      <c r="G85" s="5">
        <v>13</v>
      </c>
      <c r="H85" s="5">
        <v>20000</v>
      </c>
      <c r="I85" s="5">
        <v>30</v>
      </c>
      <c r="J85" s="5">
        <f t="shared" si="4"/>
        <v>10000</v>
      </c>
      <c r="K85" s="13" t="s">
        <v>94</v>
      </c>
      <c r="L85" s="2">
        <f t="shared" si="3"/>
        <v>333.33333333333331</v>
      </c>
    </row>
    <row r="86" spans="1:12" x14ac:dyDescent="0.35">
      <c r="A86" s="2" t="s">
        <v>155</v>
      </c>
      <c r="B86" s="5">
        <v>1311</v>
      </c>
      <c r="C86" s="5" t="s">
        <v>226</v>
      </c>
      <c r="D86" s="5" t="s">
        <v>226</v>
      </c>
      <c r="E86" s="5">
        <v>81</v>
      </c>
      <c r="F86" s="5">
        <v>1</v>
      </c>
      <c r="G86" s="5">
        <v>13</v>
      </c>
      <c r="H86" s="5">
        <v>30000</v>
      </c>
      <c r="I86" s="5">
        <v>30</v>
      </c>
      <c r="J86" s="5">
        <f t="shared" si="4"/>
        <v>15000</v>
      </c>
      <c r="K86" s="13" t="s">
        <v>94</v>
      </c>
      <c r="L86" s="2">
        <f t="shared" si="3"/>
        <v>500</v>
      </c>
    </row>
    <row r="87" spans="1:12" x14ac:dyDescent="0.35">
      <c r="A87" s="2" t="s">
        <v>155</v>
      </c>
      <c r="B87" s="5">
        <v>1312</v>
      </c>
      <c r="C87" s="5" t="s">
        <v>227</v>
      </c>
      <c r="D87" s="5" t="s">
        <v>227</v>
      </c>
      <c r="E87" s="5">
        <v>82</v>
      </c>
      <c r="F87" s="5">
        <v>1</v>
      </c>
      <c r="G87" s="5">
        <v>13</v>
      </c>
      <c r="H87" s="5">
        <v>50000</v>
      </c>
      <c r="I87" s="5">
        <v>30</v>
      </c>
      <c r="J87" s="5">
        <f t="shared" si="4"/>
        <v>25000</v>
      </c>
      <c r="K87" s="13" t="s">
        <v>94</v>
      </c>
      <c r="L87" s="2">
        <f t="shared" si="3"/>
        <v>833.33333333333337</v>
      </c>
    </row>
    <row r="88" spans="1:12" x14ac:dyDescent="0.35">
      <c r="B88" s="4">
        <v>1401</v>
      </c>
      <c r="C88" s="4" t="s">
        <v>228</v>
      </c>
      <c r="D88" s="4" t="s">
        <v>228</v>
      </c>
      <c r="E88" s="4">
        <v>83</v>
      </c>
      <c r="F88" s="4">
        <v>1</v>
      </c>
      <c r="G88" s="4">
        <v>14</v>
      </c>
      <c r="H88" s="4">
        <v>5000</v>
      </c>
      <c r="I88" s="4">
        <v>10</v>
      </c>
      <c r="J88" s="4">
        <f>H88/50</f>
        <v>100</v>
      </c>
      <c r="K88" s="13" t="s">
        <v>98</v>
      </c>
      <c r="L88" s="2">
        <f t="shared" si="3"/>
        <v>10</v>
      </c>
    </row>
    <row r="89" spans="1:12" x14ac:dyDescent="0.35">
      <c r="B89" s="4">
        <v>1402</v>
      </c>
      <c r="C89" s="4" t="s">
        <v>229</v>
      </c>
      <c r="D89" s="4" t="s">
        <v>229</v>
      </c>
      <c r="E89" s="4">
        <v>84</v>
      </c>
      <c r="F89" s="4">
        <v>1</v>
      </c>
      <c r="G89" s="4">
        <v>14</v>
      </c>
      <c r="H89" s="4">
        <v>10000</v>
      </c>
      <c r="I89" s="4">
        <v>10</v>
      </c>
      <c r="J89" s="4">
        <f t="shared" ref="J89:J97" si="5">H89/50</f>
        <v>200</v>
      </c>
      <c r="K89" s="13" t="s">
        <v>98</v>
      </c>
      <c r="L89" s="2">
        <f t="shared" si="3"/>
        <v>20</v>
      </c>
    </row>
    <row r="90" spans="1:12" x14ac:dyDescent="0.35">
      <c r="B90" s="4">
        <v>1403</v>
      </c>
      <c r="C90" s="4" t="s">
        <v>230</v>
      </c>
      <c r="D90" s="4" t="s">
        <v>230</v>
      </c>
      <c r="E90" s="4">
        <v>85</v>
      </c>
      <c r="F90" s="4">
        <v>1</v>
      </c>
      <c r="G90" s="4">
        <v>14</v>
      </c>
      <c r="H90" s="4">
        <v>20000</v>
      </c>
      <c r="I90" s="4">
        <v>10</v>
      </c>
      <c r="J90" s="4">
        <f t="shared" si="5"/>
        <v>400</v>
      </c>
      <c r="K90" s="13" t="s">
        <v>98</v>
      </c>
      <c r="L90" s="2">
        <f t="shared" si="3"/>
        <v>40</v>
      </c>
    </row>
    <row r="91" spans="1:12" x14ac:dyDescent="0.35">
      <c r="B91" s="4">
        <v>1404</v>
      </c>
      <c r="C91" s="4" t="s">
        <v>231</v>
      </c>
      <c r="D91" s="4" t="s">
        <v>231</v>
      </c>
      <c r="E91" s="4">
        <v>86</v>
      </c>
      <c r="F91" s="4">
        <v>1</v>
      </c>
      <c r="G91" s="4">
        <v>14</v>
      </c>
      <c r="H91" s="4">
        <v>50000</v>
      </c>
      <c r="I91" s="4">
        <v>10</v>
      </c>
      <c r="J91" s="4">
        <f t="shared" si="5"/>
        <v>1000</v>
      </c>
      <c r="K91" s="13" t="s">
        <v>98</v>
      </c>
      <c r="L91" s="2">
        <f t="shared" si="3"/>
        <v>100</v>
      </c>
    </row>
    <row r="92" spans="1:12" x14ac:dyDescent="0.35">
      <c r="B92" s="4">
        <v>1405</v>
      </c>
      <c r="C92" s="4" t="s">
        <v>232</v>
      </c>
      <c r="D92" s="4" t="s">
        <v>232</v>
      </c>
      <c r="E92" s="4">
        <v>87</v>
      </c>
      <c r="F92" s="4">
        <v>1</v>
      </c>
      <c r="G92" s="4">
        <v>14</v>
      </c>
      <c r="H92" s="4">
        <v>100000</v>
      </c>
      <c r="I92" s="4">
        <v>10</v>
      </c>
      <c r="J92" s="4">
        <f t="shared" si="5"/>
        <v>2000</v>
      </c>
      <c r="K92" s="13" t="s">
        <v>98</v>
      </c>
      <c r="L92" s="2">
        <f t="shared" si="3"/>
        <v>200</v>
      </c>
    </row>
    <row r="93" spans="1:12" x14ac:dyDescent="0.35">
      <c r="B93" s="4">
        <v>1406</v>
      </c>
      <c r="C93" s="4" t="s">
        <v>233</v>
      </c>
      <c r="D93" s="4" t="s">
        <v>233</v>
      </c>
      <c r="E93" s="4">
        <v>88</v>
      </c>
      <c r="F93" s="4">
        <v>1</v>
      </c>
      <c r="G93" s="4">
        <v>14</v>
      </c>
      <c r="H93" s="4">
        <v>150000</v>
      </c>
      <c r="I93" s="4">
        <v>10</v>
      </c>
      <c r="J93" s="4">
        <f t="shared" si="5"/>
        <v>3000</v>
      </c>
      <c r="K93" s="13" t="s">
        <v>98</v>
      </c>
      <c r="L93" s="2">
        <f t="shared" si="3"/>
        <v>300</v>
      </c>
    </row>
    <row r="94" spans="1:12" x14ac:dyDescent="0.35">
      <c r="B94" s="4">
        <v>1407</v>
      </c>
      <c r="C94" s="4" t="s">
        <v>234</v>
      </c>
      <c r="D94" s="4" t="s">
        <v>234</v>
      </c>
      <c r="E94" s="4">
        <v>89</v>
      </c>
      <c r="F94" s="4">
        <v>1</v>
      </c>
      <c r="G94" s="4">
        <v>14</v>
      </c>
      <c r="H94" s="4">
        <v>200000</v>
      </c>
      <c r="I94" s="4">
        <v>10</v>
      </c>
      <c r="J94" s="4">
        <f t="shared" si="5"/>
        <v>4000</v>
      </c>
      <c r="K94" s="13" t="s">
        <v>98</v>
      </c>
      <c r="L94" s="2">
        <f t="shared" si="3"/>
        <v>400</v>
      </c>
    </row>
    <row r="95" spans="1:12" x14ac:dyDescent="0.35">
      <c r="B95" s="4">
        <v>1408</v>
      </c>
      <c r="C95" s="4" t="s">
        <v>235</v>
      </c>
      <c r="D95" s="4" t="s">
        <v>235</v>
      </c>
      <c r="E95" s="4">
        <v>90</v>
      </c>
      <c r="F95" s="4">
        <v>1</v>
      </c>
      <c r="G95" s="4">
        <v>14</v>
      </c>
      <c r="H95" s="4">
        <v>300000</v>
      </c>
      <c r="I95" s="4">
        <v>10</v>
      </c>
      <c r="J95" s="4">
        <f t="shared" si="5"/>
        <v>6000</v>
      </c>
      <c r="K95" s="13" t="s">
        <v>98</v>
      </c>
      <c r="L95" s="2">
        <f t="shared" si="3"/>
        <v>600</v>
      </c>
    </row>
    <row r="96" spans="1:12" x14ac:dyDescent="0.35">
      <c r="B96" s="4">
        <v>1409</v>
      </c>
      <c r="C96" s="4" t="s">
        <v>236</v>
      </c>
      <c r="D96" s="4" t="s">
        <v>236</v>
      </c>
      <c r="E96" s="4">
        <v>91</v>
      </c>
      <c r="F96" s="4">
        <v>1</v>
      </c>
      <c r="G96" s="4">
        <v>14</v>
      </c>
      <c r="H96" s="4">
        <v>400000</v>
      </c>
      <c r="I96" s="4">
        <v>10</v>
      </c>
      <c r="J96" s="4">
        <f t="shared" si="5"/>
        <v>8000</v>
      </c>
      <c r="K96" s="13" t="s">
        <v>98</v>
      </c>
      <c r="L96" s="2">
        <f t="shared" si="3"/>
        <v>800</v>
      </c>
    </row>
    <row r="97" spans="1:12" x14ac:dyDescent="0.35">
      <c r="B97" s="4">
        <v>1410</v>
      </c>
      <c r="C97" s="4" t="s">
        <v>237</v>
      </c>
      <c r="D97" s="4" t="s">
        <v>237</v>
      </c>
      <c r="E97" s="4">
        <v>92</v>
      </c>
      <c r="F97" s="4">
        <v>1</v>
      </c>
      <c r="G97" s="4">
        <v>14</v>
      </c>
      <c r="H97" s="4">
        <v>500000</v>
      </c>
      <c r="I97" s="4">
        <v>10</v>
      </c>
      <c r="J97" s="4">
        <f t="shared" si="5"/>
        <v>10000</v>
      </c>
      <c r="K97" s="13" t="s">
        <v>98</v>
      </c>
      <c r="L97" s="2">
        <f t="shared" si="3"/>
        <v>1000</v>
      </c>
    </row>
    <row r="98" spans="1:12" x14ac:dyDescent="0.35">
      <c r="A98" s="2" t="s">
        <v>144</v>
      </c>
      <c r="B98" s="5">
        <v>1501</v>
      </c>
      <c r="C98" s="5" t="s">
        <v>238</v>
      </c>
      <c r="D98" s="5" t="s">
        <v>238</v>
      </c>
      <c r="E98" s="5">
        <v>93</v>
      </c>
      <c r="F98" s="5">
        <v>1</v>
      </c>
      <c r="G98" s="5">
        <v>15</v>
      </c>
      <c r="H98" s="5">
        <v>10</v>
      </c>
      <c r="I98" s="5">
        <v>20</v>
      </c>
      <c r="J98" s="5">
        <f>H98*10</f>
        <v>100</v>
      </c>
      <c r="K98" s="13" t="s">
        <v>99</v>
      </c>
      <c r="L98" s="2">
        <f t="shared" si="3"/>
        <v>5</v>
      </c>
    </row>
    <row r="99" spans="1:12" x14ac:dyDescent="0.35">
      <c r="A99" s="2" t="s">
        <v>144</v>
      </c>
      <c r="B99" s="5">
        <v>1502</v>
      </c>
      <c r="C99" s="5" t="s">
        <v>239</v>
      </c>
      <c r="D99" s="5" t="s">
        <v>239</v>
      </c>
      <c r="E99" s="5">
        <v>94</v>
      </c>
      <c r="F99" s="5">
        <v>1</v>
      </c>
      <c r="G99" s="5">
        <v>15</v>
      </c>
      <c r="H99" s="5">
        <v>20</v>
      </c>
      <c r="I99" s="5">
        <v>20</v>
      </c>
      <c r="J99" s="5">
        <f t="shared" ref="J99:J107" si="6">H99*10</f>
        <v>200</v>
      </c>
      <c r="K99" s="13" t="s">
        <v>99</v>
      </c>
      <c r="L99" s="2">
        <f t="shared" si="3"/>
        <v>10</v>
      </c>
    </row>
    <row r="100" spans="1:12" x14ac:dyDescent="0.35">
      <c r="A100" s="2" t="s">
        <v>155</v>
      </c>
      <c r="B100" s="5">
        <v>1503</v>
      </c>
      <c r="C100" s="5" t="s">
        <v>240</v>
      </c>
      <c r="D100" s="5" t="s">
        <v>240</v>
      </c>
      <c r="E100" s="5">
        <v>95</v>
      </c>
      <c r="F100" s="5">
        <v>1</v>
      </c>
      <c r="G100" s="5">
        <v>15</v>
      </c>
      <c r="H100" s="5">
        <v>50</v>
      </c>
      <c r="I100" s="5">
        <v>20</v>
      </c>
      <c r="J100" s="5">
        <f t="shared" si="6"/>
        <v>500</v>
      </c>
      <c r="K100" s="13" t="s">
        <v>99</v>
      </c>
      <c r="L100" s="2">
        <f t="shared" si="3"/>
        <v>25</v>
      </c>
    </row>
    <row r="101" spans="1:12" x14ac:dyDescent="0.35">
      <c r="A101" s="2" t="s">
        <v>155</v>
      </c>
      <c r="B101" s="5">
        <v>1504</v>
      </c>
      <c r="C101" s="5" t="s">
        <v>241</v>
      </c>
      <c r="D101" s="5" t="s">
        <v>241</v>
      </c>
      <c r="E101" s="5">
        <v>96</v>
      </c>
      <c r="F101" s="5">
        <v>1</v>
      </c>
      <c r="G101" s="5">
        <v>15</v>
      </c>
      <c r="H101" s="5">
        <v>100</v>
      </c>
      <c r="I101" s="5">
        <v>20</v>
      </c>
      <c r="J101" s="5">
        <f t="shared" si="6"/>
        <v>1000</v>
      </c>
      <c r="K101" s="13" t="s">
        <v>99</v>
      </c>
      <c r="L101" s="2">
        <f t="shared" si="3"/>
        <v>50</v>
      </c>
    </row>
    <row r="102" spans="1:12" x14ac:dyDescent="0.35">
      <c r="A102" s="2" t="s">
        <v>155</v>
      </c>
      <c r="B102" s="5">
        <v>1505</v>
      </c>
      <c r="C102" s="5" t="s">
        <v>242</v>
      </c>
      <c r="D102" s="5" t="s">
        <v>242</v>
      </c>
      <c r="E102" s="5">
        <v>97</v>
      </c>
      <c r="F102" s="5">
        <v>1</v>
      </c>
      <c r="G102" s="5">
        <v>15</v>
      </c>
      <c r="H102" s="5">
        <v>200</v>
      </c>
      <c r="I102" s="5">
        <v>20</v>
      </c>
      <c r="J102" s="5">
        <f t="shared" si="6"/>
        <v>2000</v>
      </c>
      <c r="K102" s="13" t="s">
        <v>99</v>
      </c>
      <c r="L102" s="2">
        <f t="shared" ref="L102:L133" si="7">J102/I102</f>
        <v>100</v>
      </c>
    </row>
    <row r="103" spans="1:12" x14ac:dyDescent="0.35">
      <c r="A103" s="2" t="s">
        <v>155</v>
      </c>
      <c r="B103" s="5">
        <v>1506</v>
      </c>
      <c r="C103" s="5" t="s">
        <v>243</v>
      </c>
      <c r="D103" s="5" t="s">
        <v>243</v>
      </c>
      <c r="E103" s="5">
        <v>98</v>
      </c>
      <c r="F103" s="5">
        <v>1</v>
      </c>
      <c r="G103" s="5">
        <v>15</v>
      </c>
      <c r="H103" s="5">
        <v>300</v>
      </c>
      <c r="I103" s="5">
        <v>20</v>
      </c>
      <c r="J103" s="5">
        <f t="shared" si="6"/>
        <v>3000</v>
      </c>
      <c r="K103" s="13" t="s">
        <v>99</v>
      </c>
      <c r="L103" s="2">
        <f t="shared" si="7"/>
        <v>150</v>
      </c>
    </row>
    <row r="104" spans="1:12" x14ac:dyDescent="0.35">
      <c r="A104" s="2" t="s">
        <v>155</v>
      </c>
      <c r="B104" s="5">
        <v>1507</v>
      </c>
      <c r="C104" s="5" t="s">
        <v>244</v>
      </c>
      <c r="D104" s="5" t="s">
        <v>244</v>
      </c>
      <c r="E104" s="5">
        <v>99</v>
      </c>
      <c r="F104" s="5">
        <v>1</v>
      </c>
      <c r="G104" s="5">
        <v>15</v>
      </c>
      <c r="H104" s="5">
        <v>400</v>
      </c>
      <c r="I104" s="5">
        <v>20</v>
      </c>
      <c r="J104" s="5">
        <f t="shared" si="6"/>
        <v>4000</v>
      </c>
      <c r="K104" s="13" t="s">
        <v>99</v>
      </c>
      <c r="L104" s="2">
        <f t="shared" si="7"/>
        <v>200</v>
      </c>
    </row>
    <row r="105" spans="1:12" x14ac:dyDescent="0.35">
      <c r="A105" s="2" t="s">
        <v>155</v>
      </c>
      <c r="B105" s="5">
        <v>1508</v>
      </c>
      <c r="C105" s="5" t="s">
        <v>245</v>
      </c>
      <c r="D105" s="5" t="s">
        <v>245</v>
      </c>
      <c r="E105" s="5">
        <v>100</v>
      </c>
      <c r="F105" s="5">
        <v>1</v>
      </c>
      <c r="G105" s="5">
        <v>15</v>
      </c>
      <c r="H105" s="5">
        <v>500</v>
      </c>
      <c r="I105" s="5">
        <v>20</v>
      </c>
      <c r="J105" s="5">
        <f t="shared" si="6"/>
        <v>5000</v>
      </c>
      <c r="K105" s="13" t="s">
        <v>99</v>
      </c>
      <c r="L105" s="2">
        <f t="shared" si="7"/>
        <v>250</v>
      </c>
    </row>
    <row r="106" spans="1:12" x14ac:dyDescent="0.35">
      <c r="A106" s="2" t="s">
        <v>155</v>
      </c>
      <c r="B106" s="5">
        <v>1509</v>
      </c>
      <c r="C106" s="5" t="s">
        <v>246</v>
      </c>
      <c r="D106" s="5" t="s">
        <v>246</v>
      </c>
      <c r="E106" s="5">
        <v>101</v>
      </c>
      <c r="F106" s="5">
        <v>1</v>
      </c>
      <c r="G106" s="5">
        <v>15</v>
      </c>
      <c r="H106" s="5">
        <v>1000</v>
      </c>
      <c r="I106" s="5">
        <v>20</v>
      </c>
      <c r="J106" s="5">
        <f t="shared" si="6"/>
        <v>10000</v>
      </c>
      <c r="K106" s="13" t="s">
        <v>99</v>
      </c>
      <c r="L106" s="2">
        <f t="shared" si="7"/>
        <v>500</v>
      </c>
    </row>
    <row r="107" spans="1:12" x14ac:dyDescent="0.35">
      <c r="A107" s="2" t="s">
        <v>155</v>
      </c>
      <c r="B107" s="5">
        <v>1510</v>
      </c>
      <c r="C107" s="5" t="s">
        <v>247</v>
      </c>
      <c r="D107" s="5" t="s">
        <v>247</v>
      </c>
      <c r="E107" s="5">
        <v>102</v>
      </c>
      <c r="F107" s="5">
        <v>1</v>
      </c>
      <c r="G107" s="5">
        <v>15</v>
      </c>
      <c r="H107" s="5">
        <v>2000</v>
      </c>
      <c r="I107" s="5">
        <v>20</v>
      </c>
      <c r="J107" s="5">
        <f t="shared" si="6"/>
        <v>20000</v>
      </c>
      <c r="K107" s="13" t="s">
        <v>99</v>
      </c>
      <c r="L107" s="2">
        <f t="shared" si="7"/>
        <v>1000</v>
      </c>
    </row>
    <row r="108" spans="1:12" x14ac:dyDescent="0.35">
      <c r="A108" s="2" t="s">
        <v>144</v>
      </c>
      <c r="B108" s="4">
        <v>1601</v>
      </c>
      <c r="C108" s="4" t="s">
        <v>248</v>
      </c>
      <c r="D108" s="4" t="s">
        <v>248</v>
      </c>
      <c r="E108" s="4">
        <v>103</v>
      </c>
      <c r="F108" s="4">
        <v>1</v>
      </c>
      <c r="G108" s="4">
        <v>16</v>
      </c>
      <c r="H108" s="4">
        <v>100</v>
      </c>
      <c r="I108" s="4">
        <v>10</v>
      </c>
      <c r="J108" s="4">
        <f>H108*10/2</f>
        <v>500</v>
      </c>
      <c r="K108" s="13" t="s">
        <v>98</v>
      </c>
      <c r="L108" s="2">
        <f t="shared" si="7"/>
        <v>50</v>
      </c>
    </row>
    <row r="109" spans="1:12" x14ac:dyDescent="0.35">
      <c r="A109" s="2" t="s">
        <v>155</v>
      </c>
      <c r="B109" s="4">
        <v>1602</v>
      </c>
      <c r="C109" s="4" t="s">
        <v>249</v>
      </c>
      <c r="D109" s="4" t="s">
        <v>249</v>
      </c>
      <c r="E109" s="4">
        <v>104</v>
      </c>
      <c r="F109" s="4">
        <v>1</v>
      </c>
      <c r="G109" s="4">
        <v>16</v>
      </c>
      <c r="H109" s="4">
        <v>200</v>
      </c>
      <c r="I109" s="4">
        <v>10</v>
      </c>
      <c r="J109" s="4">
        <f t="shared" ref="J109:J117" si="8">H109*10/2</f>
        <v>1000</v>
      </c>
      <c r="K109" s="13" t="s">
        <v>98</v>
      </c>
      <c r="L109" s="2">
        <f t="shared" si="7"/>
        <v>100</v>
      </c>
    </row>
    <row r="110" spans="1:12" x14ac:dyDescent="0.35">
      <c r="A110" s="2" t="s">
        <v>155</v>
      </c>
      <c r="B110" s="4">
        <v>1603</v>
      </c>
      <c r="C110" s="4" t="s">
        <v>250</v>
      </c>
      <c r="D110" s="4" t="s">
        <v>250</v>
      </c>
      <c r="E110" s="4">
        <v>105</v>
      </c>
      <c r="F110" s="4">
        <v>1</v>
      </c>
      <c r="G110" s="4">
        <v>16</v>
      </c>
      <c r="H110" s="4">
        <v>300</v>
      </c>
      <c r="I110" s="4">
        <v>10</v>
      </c>
      <c r="J110" s="4">
        <f t="shared" si="8"/>
        <v>1500</v>
      </c>
      <c r="K110" s="13" t="s">
        <v>98</v>
      </c>
      <c r="L110" s="2">
        <f t="shared" si="7"/>
        <v>150</v>
      </c>
    </row>
    <row r="111" spans="1:12" x14ac:dyDescent="0.35">
      <c r="A111" s="2" t="s">
        <v>155</v>
      </c>
      <c r="B111" s="4">
        <v>1604</v>
      </c>
      <c r="C111" s="4" t="s">
        <v>251</v>
      </c>
      <c r="D111" s="4" t="s">
        <v>251</v>
      </c>
      <c r="E111" s="4">
        <v>106</v>
      </c>
      <c r="F111" s="4">
        <v>1</v>
      </c>
      <c r="G111" s="4">
        <v>16</v>
      </c>
      <c r="H111" s="4">
        <v>400</v>
      </c>
      <c r="I111" s="4">
        <v>10</v>
      </c>
      <c r="J111" s="4">
        <f t="shared" si="8"/>
        <v>2000</v>
      </c>
      <c r="K111" s="13" t="s">
        <v>98</v>
      </c>
      <c r="L111" s="2">
        <f t="shared" si="7"/>
        <v>200</v>
      </c>
    </row>
    <row r="112" spans="1:12" x14ac:dyDescent="0.35">
      <c r="A112" s="2" t="s">
        <v>155</v>
      </c>
      <c r="B112" s="4">
        <v>1605</v>
      </c>
      <c r="C112" s="4" t="s">
        <v>252</v>
      </c>
      <c r="D112" s="4" t="s">
        <v>252</v>
      </c>
      <c r="E112" s="4">
        <v>107</v>
      </c>
      <c r="F112" s="4">
        <v>1</v>
      </c>
      <c r="G112" s="4">
        <v>16</v>
      </c>
      <c r="H112" s="4">
        <v>500</v>
      </c>
      <c r="I112" s="4">
        <v>10</v>
      </c>
      <c r="J112" s="4">
        <f t="shared" si="8"/>
        <v>2500</v>
      </c>
      <c r="K112" s="13" t="s">
        <v>98</v>
      </c>
      <c r="L112" s="2">
        <f t="shared" si="7"/>
        <v>250</v>
      </c>
    </row>
    <row r="113" spans="1:12" x14ac:dyDescent="0.35">
      <c r="A113" s="2" t="s">
        <v>155</v>
      </c>
      <c r="B113" s="4">
        <v>1606</v>
      </c>
      <c r="C113" s="4" t="s">
        <v>253</v>
      </c>
      <c r="D113" s="4" t="s">
        <v>253</v>
      </c>
      <c r="E113" s="4">
        <v>108</v>
      </c>
      <c r="F113" s="4">
        <v>1</v>
      </c>
      <c r="G113" s="4">
        <v>16</v>
      </c>
      <c r="H113" s="4">
        <v>1000</v>
      </c>
      <c r="I113" s="4">
        <v>10</v>
      </c>
      <c r="J113" s="4">
        <f t="shared" si="8"/>
        <v>5000</v>
      </c>
      <c r="K113" s="13" t="s">
        <v>98</v>
      </c>
      <c r="L113" s="2">
        <f t="shared" si="7"/>
        <v>500</v>
      </c>
    </row>
    <row r="114" spans="1:12" x14ac:dyDescent="0.35">
      <c r="A114" s="2" t="s">
        <v>155</v>
      </c>
      <c r="B114" s="4">
        <v>1607</v>
      </c>
      <c r="C114" s="4" t="s">
        <v>254</v>
      </c>
      <c r="D114" s="4" t="s">
        <v>254</v>
      </c>
      <c r="E114" s="4">
        <v>109</v>
      </c>
      <c r="F114" s="4">
        <v>1</v>
      </c>
      <c r="G114" s="4">
        <v>16</v>
      </c>
      <c r="H114" s="4">
        <v>2000</v>
      </c>
      <c r="I114" s="4">
        <v>10</v>
      </c>
      <c r="J114" s="4">
        <f t="shared" si="8"/>
        <v>10000</v>
      </c>
      <c r="K114" s="13" t="s">
        <v>98</v>
      </c>
      <c r="L114" s="2">
        <f t="shared" si="7"/>
        <v>1000</v>
      </c>
    </row>
    <row r="115" spans="1:12" x14ac:dyDescent="0.35">
      <c r="A115" s="2" t="s">
        <v>155</v>
      </c>
      <c r="B115" s="4">
        <v>1608</v>
      </c>
      <c r="C115" s="4" t="s">
        <v>255</v>
      </c>
      <c r="D115" s="4" t="s">
        <v>255</v>
      </c>
      <c r="E115" s="4">
        <v>110</v>
      </c>
      <c r="F115" s="4">
        <v>1</v>
      </c>
      <c r="G115" s="4">
        <v>16</v>
      </c>
      <c r="H115" s="4">
        <v>3000</v>
      </c>
      <c r="I115" s="4">
        <v>10</v>
      </c>
      <c r="J115" s="4">
        <f t="shared" si="8"/>
        <v>15000</v>
      </c>
      <c r="K115" s="13" t="s">
        <v>98</v>
      </c>
      <c r="L115" s="2">
        <f t="shared" si="7"/>
        <v>1500</v>
      </c>
    </row>
    <row r="116" spans="1:12" x14ac:dyDescent="0.35">
      <c r="A116" s="2" t="s">
        <v>155</v>
      </c>
      <c r="B116" s="4">
        <v>1609</v>
      </c>
      <c r="C116" s="4" t="s">
        <v>256</v>
      </c>
      <c r="D116" s="4" t="s">
        <v>256</v>
      </c>
      <c r="E116" s="4">
        <v>111</v>
      </c>
      <c r="F116" s="4">
        <v>1</v>
      </c>
      <c r="G116" s="4">
        <v>16</v>
      </c>
      <c r="H116" s="4">
        <v>4000</v>
      </c>
      <c r="I116" s="4">
        <v>10</v>
      </c>
      <c r="J116" s="4">
        <f t="shared" si="8"/>
        <v>20000</v>
      </c>
      <c r="K116" s="13" t="s">
        <v>98</v>
      </c>
      <c r="L116" s="2">
        <f t="shared" si="7"/>
        <v>2000</v>
      </c>
    </row>
    <row r="117" spans="1:12" x14ac:dyDescent="0.35">
      <c r="A117" s="2" t="s">
        <v>155</v>
      </c>
      <c r="B117" s="4">
        <v>1610</v>
      </c>
      <c r="C117" s="4" t="s">
        <v>257</v>
      </c>
      <c r="D117" s="4" t="s">
        <v>257</v>
      </c>
      <c r="E117" s="4">
        <v>112</v>
      </c>
      <c r="F117" s="4">
        <v>1</v>
      </c>
      <c r="G117" s="4">
        <v>16</v>
      </c>
      <c r="H117" s="4">
        <v>5000</v>
      </c>
      <c r="I117" s="4">
        <v>10</v>
      </c>
      <c r="J117" s="4">
        <f t="shared" si="8"/>
        <v>25000</v>
      </c>
      <c r="K117" s="13" t="s">
        <v>98</v>
      </c>
      <c r="L117" s="2">
        <f t="shared" si="7"/>
        <v>2500</v>
      </c>
    </row>
    <row r="118" spans="1:12" x14ac:dyDescent="0.35">
      <c r="A118" s="2" t="s">
        <v>144</v>
      </c>
      <c r="B118" s="5">
        <v>1701</v>
      </c>
      <c r="C118" s="5" t="s">
        <v>258</v>
      </c>
      <c r="D118" s="5" t="s">
        <v>258</v>
      </c>
      <c r="E118" s="5">
        <v>113</v>
      </c>
      <c r="F118" s="5">
        <v>1</v>
      </c>
      <c r="G118" s="5">
        <v>17</v>
      </c>
      <c r="H118" s="5">
        <v>50</v>
      </c>
      <c r="I118" s="5">
        <v>10</v>
      </c>
      <c r="J118" s="5">
        <f>H118*2</f>
        <v>100</v>
      </c>
      <c r="K118" s="13" t="s">
        <v>98</v>
      </c>
      <c r="L118" s="2">
        <f t="shared" si="7"/>
        <v>10</v>
      </c>
    </row>
    <row r="119" spans="1:12" x14ac:dyDescent="0.35">
      <c r="A119" s="2" t="s">
        <v>144</v>
      </c>
      <c r="B119" s="5">
        <v>1702</v>
      </c>
      <c r="C119" s="5" t="s">
        <v>259</v>
      </c>
      <c r="D119" s="5" t="s">
        <v>259</v>
      </c>
      <c r="E119" s="5">
        <v>114</v>
      </c>
      <c r="F119" s="5">
        <v>1</v>
      </c>
      <c r="G119" s="5">
        <v>17</v>
      </c>
      <c r="H119" s="5">
        <v>100</v>
      </c>
      <c r="I119" s="5">
        <v>10</v>
      </c>
      <c r="J119" s="5">
        <f t="shared" ref="J119:J137" si="9">H119*2</f>
        <v>200</v>
      </c>
      <c r="K119" s="13" t="s">
        <v>98</v>
      </c>
      <c r="L119" s="2">
        <f t="shared" si="7"/>
        <v>20</v>
      </c>
    </row>
    <row r="120" spans="1:12" x14ac:dyDescent="0.35">
      <c r="A120" s="2" t="s">
        <v>144</v>
      </c>
      <c r="B120" s="5">
        <v>1703</v>
      </c>
      <c r="C120" s="5" t="s">
        <v>260</v>
      </c>
      <c r="D120" s="5" t="s">
        <v>260</v>
      </c>
      <c r="E120" s="5">
        <v>115</v>
      </c>
      <c r="F120" s="5">
        <v>1</v>
      </c>
      <c r="G120" s="5">
        <v>17</v>
      </c>
      <c r="H120" s="5">
        <v>200</v>
      </c>
      <c r="I120" s="5">
        <v>10</v>
      </c>
      <c r="J120" s="5">
        <f t="shared" si="9"/>
        <v>400</v>
      </c>
      <c r="K120" s="13" t="s">
        <v>98</v>
      </c>
      <c r="L120" s="2">
        <f t="shared" si="7"/>
        <v>40</v>
      </c>
    </row>
    <row r="121" spans="1:12" x14ac:dyDescent="0.35">
      <c r="A121" s="2" t="s">
        <v>144</v>
      </c>
      <c r="B121" s="5">
        <v>1704</v>
      </c>
      <c r="C121" s="5" t="s">
        <v>261</v>
      </c>
      <c r="D121" s="5" t="s">
        <v>261</v>
      </c>
      <c r="E121" s="5">
        <v>116</v>
      </c>
      <c r="F121" s="5">
        <v>1</v>
      </c>
      <c r="G121" s="5">
        <v>17</v>
      </c>
      <c r="H121" s="5">
        <v>300</v>
      </c>
      <c r="I121" s="5">
        <v>10</v>
      </c>
      <c r="J121" s="5">
        <f t="shared" si="9"/>
        <v>600</v>
      </c>
      <c r="K121" s="13" t="s">
        <v>98</v>
      </c>
      <c r="L121" s="2">
        <f t="shared" si="7"/>
        <v>60</v>
      </c>
    </row>
    <row r="122" spans="1:12" x14ac:dyDescent="0.35">
      <c r="A122" s="2" t="s">
        <v>144</v>
      </c>
      <c r="B122" s="5">
        <v>1705</v>
      </c>
      <c r="C122" s="5" t="s">
        <v>262</v>
      </c>
      <c r="D122" s="5" t="s">
        <v>262</v>
      </c>
      <c r="E122" s="5">
        <v>117</v>
      </c>
      <c r="F122" s="5">
        <v>1</v>
      </c>
      <c r="G122" s="5">
        <v>17</v>
      </c>
      <c r="H122" s="5">
        <v>400</v>
      </c>
      <c r="I122" s="5">
        <v>10</v>
      </c>
      <c r="J122" s="5">
        <f t="shared" si="9"/>
        <v>800</v>
      </c>
      <c r="K122" s="13" t="s">
        <v>98</v>
      </c>
      <c r="L122" s="2">
        <f t="shared" si="7"/>
        <v>80</v>
      </c>
    </row>
    <row r="123" spans="1:12" x14ac:dyDescent="0.35">
      <c r="A123" s="2" t="s">
        <v>144</v>
      </c>
      <c r="B123" s="5">
        <v>1706</v>
      </c>
      <c r="C123" s="5" t="s">
        <v>263</v>
      </c>
      <c r="D123" s="5" t="s">
        <v>263</v>
      </c>
      <c r="E123" s="5">
        <v>118</v>
      </c>
      <c r="F123" s="5">
        <v>1</v>
      </c>
      <c r="G123" s="5">
        <v>17</v>
      </c>
      <c r="H123" s="5">
        <v>500</v>
      </c>
      <c r="I123" s="5">
        <v>10</v>
      </c>
      <c r="J123" s="5">
        <f t="shared" si="9"/>
        <v>1000</v>
      </c>
      <c r="K123" s="13" t="s">
        <v>98</v>
      </c>
      <c r="L123" s="2">
        <f t="shared" si="7"/>
        <v>100</v>
      </c>
    </row>
    <row r="124" spans="1:12" x14ac:dyDescent="0.35">
      <c r="A124" s="2" t="s">
        <v>155</v>
      </c>
      <c r="B124" s="5">
        <v>1707</v>
      </c>
      <c r="C124" s="5" t="s">
        <v>264</v>
      </c>
      <c r="D124" s="5" t="s">
        <v>264</v>
      </c>
      <c r="E124" s="5">
        <v>119</v>
      </c>
      <c r="F124" s="5">
        <v>1</v>
      </c>
      <c r="G124" s="5">
        <v>17</v>
      </c>
      <c r="H124" s="5">
        <v>1000</v>
      </c>
      <c r="I124" s="5">
        <v>10</v>
      </c>
      <c r="J124" s="5">
        <f t="shared" si="9"/>
        <v>2000</v>
      </c>
      <c r="K124" s="13" t="s">
        <v>98</v>
      </c>
      <c r="L124" s="2">
        <f t="shared" si="7"/>
        <v>200</v>
      </c>
    </row>
    <row r="125" spans="1:12" x14ac:dyDescent="0.35">
      <c r="A125" s="2" t="s">
        <v>155</v>
      </c>
      <c r="B125" s="5">
        <v>1708</v>
      </c>
      <c r="C125" s="5" t="s">
        <v>265</v>
      </c>
      <c r="D125" s="5" t="s">
        <v>265</v>
      </c>
      <c r="E125" s="5">
        <v>120</v>
      </c>
      <c r="F125" s="5">
        <v>1</v>
      </c>
      <c r="G125" s="5">
        <v>17</v>
      </c>
      <c r="H125" s="5">
        <v>2000</v>
      </c>
      <c r="I125" s="5">
        <v>10</v>
      </c>
      <c r="J125" s="5">
        <f t="shared" si="9"/>
        <v>4000</v>
      </c>
      <c r="K125" s="13" t="s">
        <v>98</v>
      </c>
      <c r="L125" s="2">
        <f t="shared" si="7"/>
        <v>400</v>
      </c>
    </row>
    <row r="126" spans="1:12" x14ac:dyDescent="0.35">
      <c r="A126" s="2" t="s">
        <v>155</v>
      </c>
      <c r="B126" s="5">
        <v>1709</v>
      </c>
      <c r="C126" s="5" t="s">
        <v>266</v>
      </c>
      <c r="D126" s="5" t="s">
        <v>266</v>
      </c>
      <c r="E126" s="5">
        <v>121</v>
      </c>
      <c r="F126" s="5">
        <v>1</v>
      </c>
      <c r="G126" s="5">
        <v>17</v>
      </c>
      <c r="H126" s="5">
        <v>5000</v>
      </c>
      <c r="I126" s="5">
        <v>10</v>
      </c>
      <c r="J126" s="5">
        <f t="shared" si="9"/>
        <v>10000</v>
      </c>
      <c r="K126" s="13" t="s">
        <v>98</v>
      </c>
      <c r="L126" s="2">
        <f t="shared" si="7"/>
        <v>1000</v>
      </c>
    </row>
    <row r="127" spans="1:12" x14ac:dyDescent="0.35">
      <c r="A127" s="2" t="s">
        <v>155</v>
      </c>
      <c r="B127" s="5">
        <v>1710</v>
      </c>
      <c r="C127" s="5" t="s">
        <v>267</v>
      </c>
      <c r="D127" s="5" t="s">
        <v>267</v>
      </c>
      <c r="E127" s="5">
        <v>122</v>
      </c>
      <c r="F127" s="5">
        <v>1</v>
      </c>
      <c r="G127" s="5">
        <v>17</v>
      </c>
      <c r="H127" s="5">
        <v>10000</v>
      </c>
      <c r="I127" s="5">
        <v>10</v>
      </c>
      <c r="J127" s="5">
        <f t="shared" si="9"/>
        <v>20000</v>
      </c>
      <c r="K127" s="13" t="s">
        <v>98</v>
      </c>
      <c r="L127" s="2">
        <f t="shared" si="7"/>
        <v>2000</v>
      </c>
    </row>
    <row r="128" spans="1:12" x14ac:dyDescent="0.35">
      <c r="A128" s="2" t="s">
        <v>144</v>
      </c>
      <c r="B128" s="4">
        <v>1801</v>
      </c>
      <c r="C128" s="4" t="s">
        <v>268</v>
      </c>
      <c r="D128" s="4" t="s">
        <v>268</v>
      </c>
      <c r="E128" s="4">
        <v>123</v>
      </c>
      <c r="F128" s="4">
        <v>1</v>
      </c>
      <c r="G128" s="4">
        <v>18</v>
      </c>
      <c r="H128" s="4">
        <v>50</v>
      </c>
      <c r="I128" s="4">
        <v>10</v>
      </c>
      <c r="J128" s="4">
        <f>H128*2</f>
        <v>100</v>
      </c>
      <c r="K128" s="13" t="s">
        <v>98</v>
      </c>
      <c r="L128" s="2">
        <f t="shared" si="7"/>
        <v>10</v>
      </c>
    </row>
    <row r="129" spans="1:15" x14ac:dyDescent="0.35">
      <c r="A129" s="2" t="s">
        <v>144</v>
      </c>
      <c r="B129" s="4">
        <v>1802</v>
      </c>
      <c r="C129" s="4" t="s">
        <v>269</v>
      </c>
      <c r="D129" s="4" t="s">
        <v>269</v>
      </c>
      <c r="E129" s="4">
        <v>124</v>
      </c>
      <c r="F129" s="4">
        <v>1</v>
      </c>
      <c r="G129" s="4">
        <v>18</v>
      </c>
      <c r="H129" s="4">
        <v>100</v>
      </c>
      <c r="I129" s="4">
        <v>10</v>
      </c>
      <c r="J129" s="4">
        <f t="shared" si="9"/>
        <v>200</v>
      </c>
      <c r="K129" s="13" t="s">
        <v>98</v>
      </c>
      <c r="L129" s="2">
        <f t="shared" si="7"/>
        <v>20</v>
      </c>
    </row>
    <row r="130" spans="1:15" x14ac:dyDescent="0.35">
      <c r="A130" s="2" t="s">
        <v>144</v>
      </c>
      <c r="B130" s="4">
        <v>1803</v>
      </c>
      <c r="C130" s="4" t="s">
        <v>270</v>
      </c>
      <c r="D130" s="4" t="s">
        <v>270</v>
      </c>
      <c r="E130" s="4">
        <v>125</v>
      </c>
      <c r="F130" s="4">
        <v>1</v>
      </c>
      <c r="G130" s="4">
        <v>18</v>
      </c>
      <c r="H130" s="4">
        <v>200</v>
      </c>
      <c r="I130" s="4">
        <v>10</v>
      </c>
      <c r="J130" s="4">
        <f t="shared" si="9"/>
        <v>400</v>
      </c>
      <c r="K130" s="13" t="s">
        <v>98</v>
      </c>
      <c r="L130" s="2">
        <f t="shared" si="7"/>
        <v>40</v>
      </c>
    </row>
    <row r="131" spans="1:15" x14ac:dyDescent="0.35">
      <c r="A131" s="2" t="s">
        <v>144</v>
      </c>
      <c r="B131" s="4">
        <v>1804</v>
      </c>
      <c r="C131" s="4" t="s">
        <v>271</v>
      </c>
      <c r="D131" s="4" t="s">
        <v>271</v>
      </c>
      <c r="E131" s="4">
        <v>126</v>
      </c>
      <c r="F131" s="4">
        <v>1</v>
      </c>
      <c r="G131" s="4">
        <v>18</v>
      </c>
      <c r="H131" s="4">
        <v>300</v>
      </c>
      <c r="I131" s="4">
        <v>10</v>
      </c>
      <c r="J131" s="4">
        <f t="shared" si="9"/>
        <v>600</v>
      </c>
      <c r="K131" s="13" t="s">
        <v>98</v>
      </c>
      <c r="L131" s="2">
        <f t="shared" si="7"/>
        <v>60</v>
      </c>
    </row>
    <row r="132" spans="1:15" x14ac:dyDescent="0.35">
      <c r="A132" s="2" t="s">
        <v>144</v>
      </c>
      <c r="B132" s="4">
        <v>1805</v>
      </c>
      <c r="C132" s="4" t="s">
        <v>272</v>
      </c>
      <c r="D132" s="4" t="s">
        <v>272</v>
      </c>
      <c r="E132" s="4">
        <v>127</v>
      </c>
      <c r="F132" s="4">
        <v>1</v>
      </c>
      <c r="G132" s="4">
        <v>18</v>
      </c>
      <c r="H132" s="4">
        <v>400</v>
      </c>
      <c r="I132" s="4">
        <v>10</v>
      </c>
      <c r="J132" s="4">
        <f t="shared" si="9"/>
        <v>800</v>
      </c>
      <c r="K132" s="13" t="s">
        <v>98</v>
      </c>
      <c r="L132" s="2">
        <f t="shared" si="7"/>
        <v>80</v>
      </c>
    </row>
    <row r="133" spans="1:15" x14ac:dyDescent="0.35">
      <c r="A133" s="2" t="s">
        <v>144</v>
      </c>
      <c r="B133" s="4">
        <v>1806</v>
      </c>
      <c r="C133" s="4" t="s">
        <v>273</v>
      </c>
      <c r="D133" s="4" t="s">
        <v>273</v>
      </c>
      <c r="E133" s="4">
        <v>128</v>
      </c>
      <c r="F133" s="4">
        <v>1</v>
      </c>
      <c r="G133" s="4">
        <v>18</v>
      </c>
      <c r="H133" s="4">
        <v>500</v>
      </c>
      <c r="I133" s="4">
        <v>10</v>
      </c>
      <c r="J133" s="4">
        <f t="shared" si="9"/>
        <v>1000</v>
      </c>
      <c r="K133" s="13" t="s">
        <v>98</v>
      </c>
      <c r="L133" s="2">
        <f t="shared" si="7"/>
        <v>100</v>
      </c>
    </row>
    <row r="134" spans="1:15" x14ac:dyDescent="0.35">
      <c r="A134" s="2" t="s">
        <v>144</v>
      </c>
      <c r="B134" s="4">
        <v>1807</v>
      </c>
      <c r="C134" s="4" t="s">
        <v>274</v>
      </c>
      <c r="D134" s="4" t="s">
        <v>274</v>
      </c>
      <c r="E134" s="4">
        <v>129</v>
      </c>
      <c r="F134" s="4">
        <v>1</v>
      </c>
      <c r="G134" s="4">
        <v>18</v>
      </c>
      <c r="H134" s="4">
        <v>1000</v>
      </c>
      <c r="I134" s="4">
        <v>10</v>
      </c>
      <c r="J134" s="4">
        <f t="shared" si="9"/>
        <v>2000</v>
      </c>
      <c r="K134" s="13" t="s">
        <v>98</v>
      </c>
      <c r="L134" s="2">
        <f t="shared" ref="L134:L165" si="10">J134/I134</f>
        <v>200</v>
      </c>
    </row>
    <row r="135" spans="1:15" x14ac:dyDescent="0.35">
      <c r="A135" s="2" t="s">
        <v>155</v>
      </c>
      <c r="B135" s="4">
        <v>1808</v>
      </c>
      <c r="C135" s="4" t="s">
        <v>275</v>
      </c>
      <c r="D135" s="4" t="s">
        <v>275</v>
      </c>
      <c r="E135" s="4">
        <v>130</v>
      </c>
      <c r="F135" s="4">
        <v>1</v>
      </c>
      <c r="G135" s="4">
        <v>18</v>
      </c>
      <c r="H135" s="4">
        <v>2000</v>
      </c>
      <c r="I135" s="4">
        <v>10</v>
      </c>
      <c r="J135" s="4">
        <f t="shared" si="9"/>
        <v>4000</v>
      </c>
      <c r="K135" s="13" t="s">
        <v>98</v>
      </c>
      <c r="L135" s="2">
        <f t="shared" si="10"/>
        <v>400</v>
      </c>
    </row>
    <row r="136" spans="1:15" x14ac:dyDescent="0.35">
      <c r="A136" s="2" t="s">
        <v>155</v>
      </c>
      <c r="B136" s="4">
        <v>1809</v>
      </c>
      <c r="C136" s="4" t="s">
        <v>276</v>
      </c>
      <c r="D136" s="4" t="s">
        <v>276</v>
      </c>
      <c r="E136" s="4">
        <v>131</v>
      </c>
      <c r="F136" s="4">
        <v>1</v>
      </c>
      <c r="G136" s="4">
        <v>18</v>
      </c>
      <c r="H136" s="4">
        <v>5000</v>
      </c>
      <c r="I136" s="4">
        <v>10</v>
      </c>
      <c r="J136" s="4">
        <f t="shared" si="9"/>
        <v>10000</v>
      </c>
      <c r="K136" s="13" t="s">
        <v>98</v>
      </c>
      <c r="L136" s="2">
        <f t="shared" si="10"/>
        <v>1000</v>
      </c>
    </row>
    <row r="137" spans="1:15" x14ac:dyDescent="0.35">
      <c r="A137" s="2" t="s">
        <v>155</v>
      </c>
      <c r="B137" s="4">
        <v>1810</v>
      </c>
      <c r="C137" s="4" t="s">
        <v>277</v>
      </c>
      <c r="D137" s="4" t="s">
        <v>277</v>
      </c>
      <c r="E137" s="4">
        <v>132</v>
      </c>
      <c r="F137" s="4">
        <v>1</v>
      </c>
      <c r="G137" s="4">
        <v>18</v>
      </c>
      <c r="H137" s="4">
        <v>10000</v>
      </c>
      <c r="I137" s="4">
        <v>10</v>
      </c>
      <c r="J137" s="4">
        <f t="shared" si="9"/>
        <v>20000</v>
      </c>
      <c r="K137" s="13" t="s">
        <v>98</v>
      </c>
      <c r="L137" s="2">
        <f t="shared" si="10"/>
        <v>2000</v>
      </c>
    </row>
    <row r="138" spans="1:15" x14ac:dyDescent="0.35">
      <c r="A138" s="2" t="s">
        <v>144</v>
      </c>
      <c r="B138" s="5">
        <v>1901</v>
      </c>
      <c r="C138" s="5" t="s">
        <v>278</v>
      </c>
      <c r="D138" s="5" t="s">
        <v>278</v>
      </c>
      <c r="E138" s="5">
        <v>133</v>
      </c>
      <c r="F138" s="5">
        <v>1</v>
      </c>
      <c r="G138" s="5">
        <v>19</v>
      </c>
      <c r="H138" s="5">
        <v>1</v>
      </c>
      <c r="I138" s="5">
        <v>10</v>
      </c>
      <c r="J138" s="5">
        <v>500</v>
      </c>
      <c r="K138" s="13" t="s">
        <v>98</v>
      </c>
      <c r="L138" s="2">
        <f t="shared" si="10"/>
        <v>50</v>
      </c>
      <c r="M138" s="2">
        <v>1</v>
      </c>
      <c r="N138" s="2">
        <v>15</v>
      </c>
      <c r="O138" s="2">
        <f>((J138/I138)*N138)*(I138/40)</f>
        <v>187.5</v>
      </c>
    </row>
    <row r="139" spans="1:15" x14ac:dyDescent="0.35">
      <c r="A139" s="2" t="s">
        <v>144</v>
      </c>
      <c r="B139" s="4">
        <v>2001</v>
      </c>
      <c r="C139" s="4" t="s">
        <v>279</v>
      </c>
      <c r="D139" s="4" t="s">
        <v>279</v>
      </c>
      <c r="E139" s="4">
        <v>134</v>
      </c>
      <c r="F139" s="4">
        <v>1</v>
      </c>
      <c r="G139" s="4">
        <v>20</v>
      </c>
      <c r="H139" s="4">
        <v>3</v>
      </c>
      <c r="I139" s="4">
        <v>30</v>
      </c>
      <c r="J139" s="4">
        <v>1000</v>
      </c>
      <c r="K139" s="13" t="s">
        <v>94</v>
      </c>
      <c r="L139" s="2">
        <f t="shared" si="10"/>
        <v>33.333333333333336</v>
      </c>
      <c r="M139" s="2">
        <v>1</v>
      </c>
      <c r="N139" s="2">
        <v>10</v>
      </c>
      <c r="O139" s="2">
        <f t="shared" ref="O139:O142" si="11">((J139/I139)*N139)*(I139/40)</f>
        <v>250.00000000000003</v>
      </c>
    </row>
    <row r="140" spans="1:15" x14ac:dyDescent="0.35">
      <c r="A140" s="2" t="s">
        <v>144</v>
      </c>
      <c r="B140" s="4">
        <v>2002</v>
      </c>
      <c r="C140" s="4" t="s">
        <v>280</v>
      </c>
      <c r="D140" s="4" t="s">
        <v>280</v>
      </c>
      <c r="E140" s="4">
        <v>135</v>
      </c>
      <c r="F140" s="4">
        <v>1</v>
      </c>
      <c r="G140" s="4">
        <v>20</v>
      </c>
      <c r="H140" s="4">
        <v>6</v>
      </c>
      <c r="I140" s="4">
        <v>30</v>
      </c>
      <c r="J140" s="4">
        <v>3000</v>
      </c>
      <c r="K140" s="13" t="s">
        <v>94</v>
      </c>
      <c r="L140" s="2">
        <f t="shared" si="10"/>
        <v>100</v>
      </c>
      <c r="M140" s="2">
        <v>1</v>
      </c>
      <c r="N140" s="2">
        <v>1</v>
      </c>
      <c r="O140" s="2">
        <f t="shared" si="11"/>
        <v>75</v>
      </c>
    </row>
    <row r="141" spans="1:15" x14ac:dyDescent="0.35">
      <c r="A141" s="2" t="s">
        <v>144</v>
      </c>
      <c r="B141" s="4">
        <v>2003</v>
      </c>
      <c r="C141" s="4" t="s">
        <v>281</v>
      </c>
      <c r="D141" s="4" t="s">
        <v>281</v>
      </c>
      <c r="E141" s="4">
        <v>136</v>
      </c>
      <c r="F141" s="4">
        <v>1</v>
      </c>
      <c r="G141" s="4">
        <v>20</v>
      </c>
      <c r="H141" s="4">
        <v>8</v>
      </c>
      <c r="I141" s="4">
        <v>30</v>
      </c>
      <c r="J141" s="4">
        <v>8000</v>
      </c>
      <c r="K141" s="13" t="s">
        <v>94</v>
      </c>
      <c r="L141" s="2">
        <f t="shared" si="10"/>
        <v>266.66666666666669</v>
      </c>
      <c r="M141" s="2">
        <v>1</v>
      </c>
      <c r="N141" s="2">
        <v>0.5</v>
      </c>
      <c r="O141" s="2">
        <f t="shared" si="11"/>
        <v>100</v>
      </c>
    </row>
    <row r="142" spans="1:15" x14ac:dyDescent="0.35">
      <c r="A142" s="2" t="s">
        <v>155</v>
      </c>
      <c r="B142" s="4">
        <v>2004</v>
      </c>
      <c r="C142" s="4" t="s">
        <v>282</v>
      </c>
      <c r="D142" s="4" t="s">
        <v>282</v>
      </c>
      <c r="E142" s="4">
        <v>137</v>
      </c>
      <c r="F142" s="4">
        <v>1</v>
      </c>
      <c r="G142" s="4">
        <v>20</v>
      </c>
      <c r="H142" s="4">
        <v>10</v>
      </c>
      <c r="I142" s="4">
        <v>30</v>
      </c>
      <c r="J142" s="4">
        <v>15000</v>
      </c>
      <c r="K142" s="13" t="s">
        <v>94</v>
      </c>
      <c r="L142" s="2">
        <f t="shared" si="10"/>
        <v>500</v>
      </c>
      <c r="M142" s="2">
        <v>1</v>
      </c>
      <c r="N142" s="2">
        <v>0.1</v>
      </c>
      <c r="O142" s="2">
        <f t="shared" si="11"/>
        <v>37.5</v>
      </c>
    </row>
    <row r="143" spans="1:15" x14ac:dyDescent="0.35">
      <c r="A143" s="2" t="s">
        <v>144</v>
      </c>
      <c r="B143" s="5">
        <v>2101</v>
      </c>
      <c r="C143" s="5" t="s">
        <v>283</v>
      </c>
      <c r="D143" s="5" t="s">
        <v>283</v>
      </c>
      <c r="E143" s="5">
        <v>138</v>
      </c>
      <c r="F143" s="5">
        <v>1</v>
      </c>
      <c r="G143" s="5">
        <v>21</v>
      </c>
      <c r="H143" s="5">
        <v>100</v>
      </c>
      <c r="I143" s="5">
        <v>10</v>
      </c>
      <c r="J143" s="5">
        <f>H143</f>
        <v>100</v>
      </c>
      <c r="K143" s="13" t="s">
        <v>98</v>
      </c>
      <c r="L143" s="2">
        <f t="shared" si="10"/>
        <v>10</v>
      </c>
    </row>
    <row r="144" spans="1:15" x14ac:dyDescent="0.35">
      <c r="A144" s="2" t="s">
        <v>144</v>
      </c>
      <c r="B144" s="5">
        <v>2102</v>
      </c>
      <c r="C144" s="5" t="s">
        <v>284</v>
      </c>
      <c r="D144" s="5" t="s">
        <v>284</v>
      </c>
      <c r="E144" s="5">
        <v>139</v>
      </c>
      <c r="F144" s="5">
        <v>1</v>
      </c>
      <c r="G144" s="5">
        <v>21</v>
      </c>
      <c r="H144" s="5">
        <v>200</v>
      </c>
      <c r="I144" s="5">
        <v>10</v>
      </c>
      <c r="J144" s="5">
        <f t="shared" ref="J144:J157" si="12">H144</f>
        <v>200</v>
      </c>
      <c r="K144" s="13" t="s">
        <v>98</v>
      </c>
      <c r="L144" s="2">
        <f t="shared" si="10"/>
        <v>20</v>
      </c>
    </row>
    <row r="145" spans="1:15" x14ac:dyDescent="0.35">
      <c r="A145" s="2" t="s">
        <v>144</v>
      </c>
      <c r="B145" s="5">
        <v>2103</v>
      </c>
      <c r="C145" s="5" t="s">
        <v>285</v>
      </c>
      <c r="D145" s="5" t="s">
        <v>285</v>
      </c>
      <c r="E145" s="5">
        <v>140</v>
      </c>
      <c r="F145" s="5">
        <v>1</v>
      </c>
      <c r="G145" s="5">
        <v>21</v>
      </c>
      <c r="H145" s="5">
        <v>500</v>
      </c>
      <c r="I145" s="5">
        <v>10</v>
      </c>
      <c r="J145" s="5">
        <f t="shared" si="12"/>
        <v>500</v>
      </c>
      <c r="K145" s="13" t="s">
        <v>98</v>
      </c>
      <c r="L145" s="2">
        <f t="shared" si="10"/>
        <v>50</v>
      </c>
    </row>
    <row r="146" spans="1:15" x14ac:dyDescent="0.35">
      <c r="A146" s="2" t="s">
        <v>155</v>
      </c>
      <c r="B146" s="5">
        <v>2104</v>
      </c>
      <c r="C146" s="5" t="s">
        <v>286</v>
      </c>
      <c r="D146" s="5" t="s">
        <v>286</v>
      </c>
      <c r="E146" s="5">
        <v>141</v>
      </c>
      <c r="F146" s="5">
        <v>1</v>
      </c>
      <c r="G146" s="5">
        <v>21</v>
      </c>
      <c r="H146" s="5">
        <v>1000</v>
      </c>
      <c r="I146" s="5">
        <v>10</v>
      </c>
      <c r="J146" s="5">
        <f t="shared" si="12"/>
        <v>1000</v>
      </c>
      <c r="K146" s="13" t="s">
        <v>98</v>
      </c>
      <c r="L146" s="2">
        <f t="shared" si="10"/>
        <v>100</v>
      </c>
    </row>
    <row r="147" spans="1:15" x14ac:dyDescent="0.35">
      <c r="A147" s="2" t="s">
        <v>155</v>
      </c>
      <c r="B147" s="5">
        <v>2105</v>
      </c>
      <c r="C147" s="5" t="s">
        <v>287</v>
      </c>
      <c r="D147" s="5" t="s">
        <v>287</v>
      </c>
      <c r="E147" s="5">
        <v>142</v>
      </c>
      <c r="F147" s="5">
        <v>1</v>
      </c>
      <c r="G147" s="5">
        <v>21</v>
      </c>
      <c r="H147" s="5">
        <v>1500</v>
      </c>
      <c r="I147" s="5">
        <v>10</v>
      </c>
      <c r="J147" s="5">
        <f t="shared" si="12"/>
        <v>1500</v>
      </c>
      <c r="K147" s="13" t="s">
        <v>98</v>
      </c>
      <c r="L147" s="2">
        <f t="shared" si="10"/>
        <v>150</v>
      </c>
    </row>
    <row r="148" spans="1:15" x14ac:dyDescent="0.35">
      <c r="A148" s="2" t="s">
        <v>155</v>
      </c>
      <c r="B148" s="5">
        <v>2106</v>
      </c>
      <c r="C148" s="5" t="s">
        <v>288</v>
      </c>
      <c r="D148" s="5" t="s">
        <v>288</v>
      </c>
      <c r="E148" s="5">
        <v>143</v>
      </c>
      <c r="F148" s="5">
        <v>1</v>
      </c>
      <c r="G148" s="5">
        <v>21</v>
      </c>
      <c r="H148" s="5">
        <v>2000</v>
      </c>
      <c r="I148" s="5">
        <v>10</v>
      </c>
      <c r="J148" s="5">
        <f t="shared" si="12"/>
        <v>2000</v>
      </c>
      <c r="K148" s="13" t="s">
        <v>98</v>
      </c>
      <c r="L148" s="2">
        <f t="shared" si="10"/>
        <v>200</v>
      </c>
    </row>
    <row r="149" spans="1:15" x14ac:dyDescent="0.35">
      <c r="A149" s="2" t="s">
        <v>155</v>
      </c>
      <c r="B149" s="5">
        <v>2107</v>
      </c>
      <c r="C149" s="5" t="s">
        <v>289</v>
      </c>
      <c r="D149" s="5" t="s">
        <v>289</v>
      </c>
      <c r="E149" s="5">
        <v>144</v>
      </c>
      <c r="F149" s="5">
        <v>1</v>
      </c>
      <c r="G149" s="5">
        <v>21</v>
      </c>
      <c r="H149" s="5">
        <v>3000</v>
      </c>
      <c r="I149" s="5">
        <v>10</v>
      </c>
      <c r="J149" s="5">
        <f t="shared" si="12"/>
        <v>3000</v>
      </c>
      <c r="K149" s="13" t="s">
        <v>98</v>
      </c>
      <c r="L149" s="2">
        <f t="shared" si="10"/>
        <v>300</v>
      </c>
    </row>
    <row r="150" spans="1:15" x14ac:dyDescent="0.35">
      <c r="A150" s="2" t="s">
        <v>155</v>
      </c>
      <c r="B150" s="5">
        <v>2108</v>
      </c>
      <c r="C150" s="5" t="s">
        <v>290</v>
      </c>
      <c r="D150" s="5" t="s">
        <v>290</v>
      </c>
      <c r="E150" s="5">
        <v>145</v>
      </c>
      <c r="F150" s="5">
        <v>1</v>
      </c>
      <c r="G150" s="5">
        <v>21</v>
      </c>
      <c r="H150" s="5">
        <v>4000</v>
      </c>
      <c r="I150" s="5">
        <v>10</v>
      </c>
      <c r="J150" s="5">
        <f t="shared" si="12"/>
        <v>4000</v>
      </c>
      <c r="K150" s="13" t="s">
        <v>98</v>
      </c>
      <c r="L150" s="2">
        <f t="shared" si="10"/>
        <v>400</v>
      </c>
    </row>
    <row r="151" spans="1:15" x14ac:dyDescent="0.35">
      <c r="A151" s="2" t="s">
        <v>155</v>
      </c>
      <c r="B151" s="5">
        <v>2109</v>
      </c>
      <c r="C151" s="5" t="s">
        <v>291</v>
      </c>
      <c r="D151" s="5" t="s">
        <v>291</v>
      </c>
      <c r="E151" s="5">
        <v>146</v>
      </c>
      <c r="F151" s="5">
        <v>1</v>
      </c>
      <c r="G151" s="5">
        <v>21</v>
      </c>
      <c r="H151" s="5">
        <v>5000</v>
      </c>
      <c r="I151" s="5">
        <v>10</v>
      </c>
      <c r="J151" s="5">
        <f t="shared" si="12"/>
        <v>5000</v>
      </c>
      <c r="K151" s="13" t="s">
        <v>98</v>
      </c>
      <c r="L151" s="2">
        <f t="shared" si="10"/>
        <v>500</v>
      </c>
    </row>
    <row r="152" spans="1:15" x14ac:dyDescent="0.35">
      <c r="A152" s="2" t="s">
        <v>155</v>
      </c>
      <c r="B152" s="5">
        <v>2110</v>
      </c>
      <c r="C152" s="5" t="s">
        <v>292</v>
      </c>
      <c r="D152" s="5" t="s">
        <v>292</v>
      </c>
      <c r="E152" s="5">
        <v>147</v>
      </c>
      <c r="F152" s="5">
        <v>1</v>
      </c>
      <c r="G152" s="5">
        <v>21</v>
      </c>
      <c r="H152" s="5">
        <v>6000</v>
      </c>
      <c r="I152" s="5">
        <v>10</v>
      </c>
      <c r="J152" s="5">
        <f t="shared" si="12"/>
        <v>6000</v>
      </c>
      <c r="K152" s="13" t="s">
        <v>98</v>
      </c>
      <c r="L152" s="2">
        <f t="shared" si="10"/>
        <v>600</v>
      </c>
    </row>
    <row r="153" spans="1:15" x14ac:dyDescent="0.35">
      <c r="A153" s="2" t="s">
        <v>155</v>
      </c>
      <c r="B153" s="5">
        <v>2111</v>
      </c>
      <c r="C153" s="5" t="s">
        <v>293</v>
      </c>
      <c r="D153" s="5" t="s">
        <v>293</v>
      </c>
      <c r="E153" s="5">
        <v>148</v>
      </c>
      <c r="F153" s="5">
        <v>1</v>
      </c>
      <c r="G153" s="5">
        <v>21</v>
      </c>
      <c r="H153" s="5">
        <v>8000</v>
      </c>
      <c r="I153" s="5">
        <v>10</v>
      </c>
      <c r="J153" s="5">
        <f t="shared" si="12"/>
        <v>8000</v>
      </c>
      <c r="K153" s="13" t="s">
        <v>98</v>
      </c>
      <c r="L153" s="2">
        <f t="shared" si="10"/>
        <v>800</v>
      </c>
    </row>
    <row r="154" spans="1:15" x14ac:dyDescent="0.35">
      <c r="A154" s="2" t="s">
        <v>155</v>
      </c>
      <c r="B154" s="5">
        <v>2112</v>
      </c>
      <c r="C154" s="5" t="s">
        <v>294</v>
      </c>
      <c r="D154" s="5" t="s">
        <v>294</v>
      </c>
      <c r="E154" s="5">
        <v>149</v>
      </c>
      <c r="F154" s="5">
        <v>1</v>
      </c>
      <c r="G154" s="5">
        <v>21</v>
      </c>
      <c r="H154" s="5">
        <v>10000</v>
      </c>
      <c r="I154" s="5">
        <v>10</v>
      </c>
      <c r="J154" s="5">
        <f t="shared" si="12"/>
        <v>10000</v>
      </c>
      <c r="K154" s="13" t="s">
        <v>98</v>
      </c>
      <c r="L154" s="2">
        <f t="shared" si="10"/>
        <v>1000</v>
      </c>
    </row>
    <row r="155" spans="1:15" x14ac:dyDescent="0.35">
      <c r="A155" s="2" t="s">
        <v>155</v>
      </c>
      <c r="B155" s="5">
        <v>2113</v>
      </c>
      <c r="C155" s="5" t="s">
        <v>295</v>
      </c>
      <c r="D155" s="5" t="s">
        <v>295</v>
      </c>
      <c r="E155" s="5">
        <v>150</v>
      </c>
      <c r="F155" s="5">
        <v>1</v>
      </c>
      <c r="G155" s="5">
        <v>21</v>
      </c>
      <c r="H155" s="5">
        <v>20000</v>
      </c>
      <c r="I155" s="5">
        <v>10</v>
      </c>
      <c r="J155" s="5">
        <f t="shared" si="12"/>
        <v>20000</v>
      </c>
      <c r="K155" s="13" t="s">
        <v>98</v>
      </c>
      <c r="L155" s="2">
        <f t="shared" si="10"/>
        <v>2000</v>
      </c>
    </row>
    <row r="156" spans="1:15" x14ac:dyDescent="0.35">
      <c r="A156" s="2" t="s">
        <v>155</v>
      </c>
      <c r="B156" s="5">
        <v>2114</v>
      </c>
      <c r="C156" s="5" t="s">
        <v>296</v>
      </c>
      <c r="D156" s="5" t="s">
        <v>296</v>
      </c>
      <c r="E156" s="5">
        <v>151</v>
      </c>
      <c r="F156" s="5">
        <v>1</v>
      </c>
      <c r="G156" s="5">
        <v>21</v>
      </c>
      <c r="H156" s="5">
        <v>50000</v>
      </c>
      <c r="I156" s="5">
        <v>10</v>
      </c>
      <c r="J156" s="5">
        <f t="shared" si="12"/>
        <v>50000</v>
      </c>
      <c r="K156" s="13" t="s">
        <v>98</v>
      </c>
      <c r="L156" s="2">
        <f t="shared" si="10"/>
        <v>5000</v>
      </c>
    </row>
    <row r="157" spans="1:15" x14ac:dyDescent="0.35">
      <c r="A157" s="2" t="s">
        <v>155</v>
      </c>
      <c r="B157" s="5">
        <v>2115</v>
      </c>
      <c r="C157" s="5" t="s">
        <v>297</v>
      </c>
      <c r="D157" s="5" t="s">
        <v>297</v>
      </c>
      <c r="E157" s="5">
        <v>152</v>
      </c>
      <c r="F157" s="5">
        <v>1</v>
      </c>
      <c r="G157" s="5">
        <v>21</v>
      </c>
      <c r="H157" s="5">
        <v>100000</v>
      </c>
      <c r="I157" s="5">
        <v>10</v>
      </c>
      <c r="J157" s="5">
        <f t="shared" si="12"/>
        <v>100000</v>
      </c>
      <c r="K157" s="13" t="s">
        <v>98</v>
      </c>
      <c r="L157" s="2">
        <f t="shared" si="10"/>
        <v>10000</v>
      </c>
    </row>
    <row r="158" spans="1:15" x14ac:dyDescent="0.35">
      <c r="A158" s="2" t="s">
        <v>144</v>
      </c>
      <c r="B158" s="4">
        <v>2201</v>
      </c>
      <c r="C158" s="4" t="s">
        <v>298</v>
      </c>
      <c r="D158" s="4" t="s">
        <v>298</v>
      </c>
      <c r="E158" s="4">
        <v>153</v>
      </c>
      <c r="F158" s="4">
        <v>1</v>
      </c>
      <c r="G158" s="4">
        <v>22</v>
      </c>
      <c r="H158" s="4">
        <v>1</v>
      </c>
      <c r="I158" s="4">
        <v>20</v>
      </c>
      <c r="J158" s="4">
        <v>500</v>
      </c>
      <c r="K158" s="13" t="s">
        <v>99</v>
      </c>
      <c r="L158" s="2">
        <f t="shared" si="10"/>
        <v>25</v>
      </c>
      <c r="M158" s="2">
        <v>1</v>
      </c>
      <c r="N158" s="2">
        <v>10</v>
      </c>
      <c r="O158" s="2">
        <f t="shared" ref="O158" si="13">((J158/I158)*N158)*(I158/40)</f>
        <v>125</v>
      </c>
    </row>
    <row r="159" spans="1:15" x14ac:dyDescent="0.35">
      <c r="A159" s="2" t="s">
        <v>144</v>
      </c>
      <c r="B159" s="4">
        <v>2202</v>
      </c>
      <c r="C159" s="4" t="s">
        <v>298</v>
      </c>
      <c r="D159" s="4" t="s">
        <v>298</v>
      </c>
      <c r="E159" s="4">
        <v>154</v>
      </c>
      <c r="F159" s="4">
        <v>1</v>
      </c>
      <c r="G159" s="4">
        <v>22</v>
      </c>
      <c r="H159" s="4">
        <v>2</v>
      </c>
      <c r="I159" s="4">
        <v>20</v>
      </c>
      <c r="J159" s="4">
        <v>500</v>
      </c>
      <c r="K159" s="13" t="s">
        <v>99</v>
      </c>
      <c r="L159" s="2">
        <f t="shared" si="10"/>
        <v>25</v>
      </c>
    </row>
    <row r="160" spans="1:15" x14ac:dyDescent="0.35">
      <c r="A160" s="2" t="s">
        <v>144</v>
      </c>
      <c r="B160" s="4">
        <v>2203</v>
      </c>
      <c r="C160" s="4" t="s">
        <v>298</v>
      </c>
      <c r="D160" s="4" t="s">
        <v>298</v>
      </c>
      <c r="E160" s="4">
        <v>155</v>
      </c>
      <c r="F160" s="4">
        <v>1</v>
      </c>
      <c r="G160" s="4">
        <v>22</v>
      </c>
      <c r="H160" s="4">
        <v>3</v>
      </c>
      <c r="I160" s="4">
        <v>20</v>
      </c>
      <c r="J160" s="4">
        <v>1000</v>
      </c>
      <c r="K160" s="13" t="s">
        <v>99</v>
      </c>
      <c r="L160" s="2">
        <f t="shared" si="10"/>
        <v>50</v>
      </c>
    </row>
    <row r="161" spans="1:15" x14ac:dyDescent="0.35">
      <c r="A161" s="2" t="s">
        <v>144</v>
      </c>
      <c r="B161" s="4">
        <v>2204</v>
      </c>
      <c r="C161" s="4" t="s">
        <v>298</v>
      </c>
      <c r="D161" s="4" t="s">
        <v>298</v>
      </c>
      <c r="E161" s="4">
        <v>156</v>
      </c>
      <c r="F161" s="4">
        <v>1</v>
      </c>
      <c r="G161" s="4">
        <v>22</v>
      </c>
      <c r="H161" s="4">
        <v>4</v>
      </c>
      <c r="I161" s="4">
        <v>20</v>
      </c>
      <c r="J161" s="4">
        <v>1000</v>
      </c>
      <c r="K161" s="13" t="s">
        <v>99</v>
      </c>
      <c r="L161" s="2">
        <f t="shared" si="10"/>
        <v>50</v>
      </c>
    </row>
    <row r="162" spans="1:15" x14ac:dyDescent="0.35">
      <c r="A162" s="2" t="s">
        <v>144</v>
      </c>
      <c r="B162" s="4">
        <v>2205</v>
      </c>
      <c r="C162" s="4" t="s">
        <v>298</v>
      </c>
      <c r="D162" s="4" t="s">
        <v>298</v>
      </c>
      <c r="E162" s="4">
        <v>157</v>
      </c>
      <c r="F162" s="4">
        <v>1</v>
      </c>
      <c r="G162" s="4">
        <v>22</v>
      </c>
      <c r="H162" s="4">
        <v>5</v>
      </c>
      <c r="I162" s="4">
        <v>20</v>
      </c>
      <c r="J162" s="4">
        <v>2000</v>
      </c>
      <c r="K162" s="13" t="s">
        <v>99</v>
      </c>
      <c r="L162" s="2">
        <f t="shared" si="10"/>
        <v>100</v>
      </c>
    </row>
    <row r="163" spans="1:15" x14ac:dyDescent="0.35">
      <c r="A163" s="2" t="s">
        <v>144</v>
      </c>
      <c r="B163" s="4">
        <v>2206</v>
      </c>
      <c r="C163" s="4" t="s">
        <v>298</v>
      </c>
      <c r="D163" s="4" t="s">
        <v>298</v>
      </c>
      <c r="E163" s="4">
        <v>158</v>
      </c>
      <c r="F163" s="4">
        <v>1</v>
      </c>
      <c r="G163" s="4">
        <v>22</v>
      </c>
      <c r="H163" s="4">
        <v>6</v>
      </c>
      <c r="I163" s="4">
        <v>20</v>
      </c>
      <c r="J163" s="4">
        <v>2000</v>
      </c>
      <c r="K163" s="13" t="s">
        <v>99</v>
      </c>
      <c r="L163" s="2">
        <f t="shared" si="10"/>
        <v>100</v>
      </c>
    </row>
    <row r="164" spans="1:15" x14ac:dyDescent="0.35">
      <c r="A164" s="2" t="s">
        <v>144</v>
      </c>
      <c r="B164" s="5">
        <v>2301</v>
      </c>
      <c r="C164" s="5" t="s">
        <v>299</v>
      </c>
      <c r="D164" s="5" t="s">
        <v>299</v>
      </c>
      <c r="E164" s="5">
        <v>159</v>
      </c>
      <c r="F164" s="5">
        <v>1</v>
      </c>
      <c r="G164" s="5">
        <v>23</v>
      </c>
      <c r="H164" s="5">
        <v>1</v>
      </c>
      <c r="I164" s="5">
        <v>20</v>
      </c>
      <c r="J164" s="5">
        <v>5000</v>
      </c>
      <c r="K164" s="13" t="s">
        <v>99</v>
      </c>
      <c r="L164" s="2">
        <f t="shared" si="10"/>
        <v>250</v>
      </c>
    </row>
    <row r="165" spans="1:15" x14ac:dyDescent="0.35">
      <c r="A165" s="2" t="s">
        <v>144</v>
      </c>
      <c r="B165" s="4">
        <v>2401</v>
      </c>
      <c r="C165" s="4" t="s">
        <v>300</v>
      </c>
      <c r="D165" s="4" t="s">
        <v>300</v>
      </c>
      <c r="E165" s="4">
        <v>160</v>
      </c>
      <c r="F165" s="4">
        <v>1</v>
      </c>
      <c r="G165" s="4">
        <v>24</v>
      </c>
      <c r="H165" s="4">
        <v>1</v>
      </c>
      <c r="I165" s="4">
        <v>30</v>
      </c>
      <c r="J165" s="4">
        <v>10000</v>
      </c>
      <c r="K165" s="13" t="s">
        <v>94</v>
      </c>
      <c r="L165" s="2">
        <f t="shared" si="10"/>
        <v>333.33333333333331</v>
      </c>
    </row>
    <row r="166" spans="1:15" x14ac:dyDescent="0.35">
      <c r="A166" s="2" t="s">
        <v>156</v>
      </c>
      <c r="B166" s="5">
        <v>2501</v>
      </c>
      <c r="C166" s="5" t="s">
        <v>301</v>
      </c>
      <c r="D166" s="5" t="s">
        <v>301</v>
      </c>
      <c r="E166" s="5">
        <v>161</v>
      </c>
      <c r="F166" s="5">
        <v>1</v>
      </c>
      <c r="G166" s="5">
        <v>25</v>
      </c>
      <c r="H166" s="5">
        <v>1</v>
      </c>
      <c r="I166" s="5">
        <v>30</v>
      </c>
      <c r="J166" s="5">
        <v>5000</v>
      </c>
      <c r="K166" s="13" t="s">
        <v>100</v>
      </c>
      <c r="L166" s="2">
        <f t="shared" ref="L166:L191" si="14">J166/I166</f>
        <v>166.66666666666666</v>
      </c>
    </row>
    <row r="167" spans="1:15" x14ac:dyDescent="0.35">
      <c r="A167" s="2" t="s">
        <v>144</v>
      </c>
      <c r="B167" s="4">
        <v>2601</v>
      </c>
      <c r="C167" s="4" t="s">
        <v>84</v>
      </c>
      <c r="D167" s="4" t="s">
        <v>84</v>
      </c>
      <c r="E167" s="4">
        <v>162</v>
      </c>
      <c r="F167" s="4">
        <v>1</v>
      </c>
      <c r="G167" s="4">
        <v>26</v>
      </c>
      <c r="H167" s="4">
        <v>100</v>
      </c>
      <c r="I167" s="4">
        <v>10</v>
      </c>
      <c r="J167" s="4">
        <f>H167</f>
        <v>100</v>
      </c>
      <c r="K167" s="13" t="s">
        <v>98</v>
      </c>
      <c r="L167" s="2">
        <f t="shared" si="14"/>
        <v>10</v>
      </c>
      <c r="M167" s="2">
        <v>1</v>
      </c>
      <c r="N167" s="2">
        <v>5</v>
      </c>
      <c r="O167" s="2">
        <f t="shared" ref="O167" si="15">((J167/I167)*N167)*(I167/40)</f>
        <v>12.5</v>
      </c>
    </row>
    <row r="168" spans="1:15" x14ac:dyDescent="0.35">
      <c r="A168" s="2" t="s">
        <v>155</v>
      </c>
      <c r="B168" s="4">
        <v>2602</v>
      </c>
      <c r="C168" s="4" t="s">
        <v>85</v>
      </c>
      <c r="D168" s="4" t="s">
        <v>85</v>
      </c>
      <c r="E168" s="4">
        <v>163</v>
      </c>
      <c r="F168" s="4">
        <v>1</v>
      </c>
      <c r="G168" s="4">
        <v>26</v>
      </c>
      <c r="H168" s="4">
        <v>200</v>
      </c>
      <c r="I168" s="4">
        <v>10</v>
      </c>
      <c r="J168" s="4">
        <f t="shared" ref="J168:J179" si="16">H168</f>
        <v>200</v>
      </c>
      <c r="K168" s="13" t="s">
        <v>98</v>
      </c>
      <c r="L168" s="2">
        <f t="shared" si="14"/>
        <v>20</v>
      </c>
    </row>
    <row r="169" spans="1:15" x14ac:dyDescent="0.35">
      <c r="A169" s="2" t="s">
        <v>155</v>
      </c>
      <c r="B169" s="4">
        <v>2603</v>
      </c>
      <c r="C169" s="4" t="s">
        <v>86</v>
      </c>
      <c r="D169" s="4" t="s">
        <v>86</v>
      </c>
      <c r="E169" s="4">
        <v>164</v>
      </c>
      <c r="F169" s="4">
        <v>1</v>
      </c>
      <c r="G169" s="4">
        <v>26</v>
      </c>
      <c r="H169" s="4">
        <v>300</v>
      </c>
      <c r="I169" s="4">
        <v>10</v>
      </c>
      <c r="J169" s="4">
        <f t="shared" si="16"/>
        <v>300</v>
      </c>
      <c r="K169" s="13" t="s">
        <v>98</v>
      </c>
      <c r="L169" s="2">
        <f t="shared" si="14"/>
        <v>30</v>
      </c>
    </row>
    <row r="170" spans="1:15" x14ac:dyDescent="0.35">
      <c r="A170" s="2" t="s">
        <v>155</v>
      </c>
      <c r="B170" s="4">
        <v>2604</v>
      </c>
      <c r="C170" s="4" t="s">
        <v>87</v>
      </c>
      <c r="D170" s="4" t="s">
        <v>87</v>
      </c>
      <c r="E170" s="4">
        <v>165</v>
      </c>
      <c r="F170" s="4">
        <v>1</v>
      </c>
      <c r="G170" s="4">
        <v>26</v>
      </c>
      <c r="H170" s="4">
        <v>400</v>
      </c>
      <c r="I170" s="4">
        <v>10</v>
      </c>
      <c r="J170" s="4">
        <f t="shared" si="16"/>
        <v>400</v>
      </c>
      <c r="K170" s="13" t="s">
        <v>98</v>
      </c>
      <c r="L170" s="2">
        <f t="shared" si="14"/>
        <v>40</v>
      </c>
    </row>
    <row r="171" spans="1:15" x14ac:dyDescent="0.35">
      <c r="A171" s="2" t="s">
        <v>155</v>
      </c>
      <c r="B171" s="4">
        <v>2605</v>
      </c>
      <c r="C171" s="4" t="s">
        <v>88</v>
      </c>
      <c r="D171" s="4" t="s">
        <v>88</v>
      </c>
      <c r="E171" s="4">
        <v>166</v>
      </c>
      <c r="F171" s="4">
        <v>1</v>
      </c>
      <c r="G171" s="4">
        <v>26</v>
      </c>
      <c r="H171" s="4">
        <v>500</v>
      </c>
      <c r="I171" s="4">
        <v>10</v>
      </c>
      <c r="J171" s="4">
        <f t="shared" si="16"/>
        <v>500</v>
      </c>
      <c r="K171" s="13" t="s">
        <v>98</v>
      </c>
      <c r="L171" s="2">
        <f t="shared" si="14"/>
        <v>50</v>
      </c>
    </row>
    <row r="172" spans="1:15" x14ac:dyDescent="0.35">
      <c r="A172" s="2" t="s">
        <v>155</v>
      </c>
      <c r="B172" s="4">
        <v>2606</v>
      </c>
      <c r="C172" s="4" t="s">
        <v>89</v>
      </c>
      <c r="D172" s="4" t="s">
        <v>89</v>
      </c>
      <c r="E172" s="4">
        <v>167</v>
      </c>
      <c r="F172" s="4">
        <v>1</v>
      </c>
      <c r="G172" s="4">
        <v>26</v>
      </c>
      <c r="H172" s="4">
        <v>600</v>
      </c>
      <c r="I172" s="4">
        <v>10</v>
      </c>
      <c r="J172" s="4">
        <f t="shared" si="16"/>
        <v>600</v>
      </c>
      <c r="K172" s="13" t="s">
        <v>98</v>
      </c>
      <c r="L172" s="2">
        <f t="shared" si="14"/>
        <v>60</v>
      </c>
    </row>
    <row r="173" spans="1:15" x14ac:dyDescent="0.35">
      <c r="A173" s="2" t="s">
        <v>155</v>
      </c>
      <c r="B173" s="4">
        <v>2607</v>
      </c>
      <c r="C173" s="4" t="s">
        <v>302</v>
      </c>
      <c r="D173" s="4" t="s">
        <v>302</v>
      </c>
      <c r="E173" s="4">
        <v>168</v>
      </c>
      <c r="F173" s="4">
        <v>1</v>
      </c>
      <c r="G173" s="4">
        <v>26</v>
      </c>
      <c r="H173" s="4">
        <v>800</v>
      </c>
      <c r="I173" s="4">
        <v>10</v>
      </c>
      <c r="J173" s="4">
        <f t="shared" si="16"/>
        <v>800</v>
      </c>
      <c r="K173" s="13" t="s">
        <v>98</v>
      </c>
      <c r="L173" s="2">
        <f t="shared" si="14"/>
        <v>80</v>
      </c>
    </row>
    <row r="174" spans="1:15" x14ac:dyDescent="0.35">
      <c r="A174" s="2" t="s">
        <v>155</v>
      </c>
      <c r="B174" s="4">
        <v>2608</v>
      </c>
      <c r="C174" s="4" t="s">
        <v>303</v>
      </c>
      <c r="D174" s="4" t="s">
        <v>303</v>
      </c>
      <c r="E174" s="4">
        <v>169</v>
      </c>
      <c r="F174" s="4">
        <v>1</v>
      </c>
      <c r="G174" s="4">
        <v>26</v>
      </c>
      <c r="H174" s="4">
        <v>1000</v>
      </c>
      <c r="I174" s="4">
        <v>10</v>
      </c>
      <c r="J174" s="4">
        <f t="shared" si="16"/>
        <v>1000</v>
      </c>
      <c r="K174" s="13" t="s">
        <v>98</v>
      </c>
      <c r="L174" s="2">
        <f t="shared" si="14"/>
        <v>100</v>
      </c>
    </row>
    <row r="175" spans="1:15" x14ac:dyDescent="0.35">
      <c r="A175" s="2" t="s">
        <v>155</v>
      </c>
      <c r="B175" s="4">
        <v>2609</v>
      </c>
      <c r="C175" s="4" t="s">
        <v>304</v>
      </c>
      <c r="D175" s="4" t="s">
        <v>304</v>
      </c>
      <c r="E175" s="4">
        <v>170</v>
      </c>
      <c r="F175" s="4">
        <v>1</v>
      </c>
      <c r="G175" s="4">
        <v>26</v>
      </c>
      <c r="H175" s="4">
        <v>1500</v>
      </c>
      <c r="I175" s="4">
        <v>10</v>
      </c>
      <c r="J175" s="4">
        <f t="shared" si="16"/>
        <v>1500</v>
      </c>
      <c r="K175" s="13" t="s">
        <v>98</v>
      </c>
      <c r="L175" s="2">
        <f t="shared" si="14"/>
        <v>150</v>
      </c>
    </row>
    <row r="176" spans="1:15" x14ac:dyDescent="0.35">
      <c r="A176" s="2" t="s">
        <v>155</v>
      </c>
      <c r="B176" s="4">
        <v>2610</v>
      </c>
      <c r="C176" s="4" t="s">
        <v>305</v>
      </c>
      <c r="D176" s="4" t="s">
        <v>305</v>
      </c>
      <c r="E176" s="4">
        <v>171</v>
      </c>
      <c r="F176" s="4">
        <v>1</v>
      </c>
      <c r="G176" s="4">
        <v>26</v>
      </c>
      <c r="H176" s="4">
        <v>2000</v>
      </c>
      <c r="I176" s="4">
        <v>10</v>
      </c>
      <c r="J176" s="4">
        <f t="shared" si="16"/>
        <v>2000</v>
      </c>
      <c r="K176" s="13" t="s">
        <v>98</v>
      </c>
      <c r="L176" s="2">
        <f t="shared" si="14"/>
        <v>200</v>
      </c>
    </row>
    <row r="177" spans="1:15" x14ac:dyDescent="0.35">
      <c r="A177" s="2" t="s">
        <v>155</v>
      </c>
      <c r="B177" s="4">
        <v>2611</v>
      </c>
      <c r="C177" s="4" t="s">
        <v>306</v>
      </c>
      <c r="D177" s="4" t="s">
        <v>306</v>
      </c>
      <c r="E177" s="4">
        <v>172</v>
      </c>
      <c r="F177" s="4">
        <v>1</v>
      </c>
      <c r="G177" s="4">
        <v>26</v>
      </c>
      <c r="H177" s="4">
        <v>3000</v>
      </c>
      <c r="I177" s="4">
        <v>10</v>
      </c>
      <c r="J177" s="4">
        <f t="shared" si="16"/>
        <v>3000</v>
      </c>
      <c r="K177" s="13" t="s">
        <v>98</v>
      </c>
      <c r="L177" s="2">
        <f t="shared" si="14"/>
        <v>300</v>
      </c>
    </row>
    <row r="178" spans="1:15" x14ac:dyDescent="0.35">
      <c r="A178" s="2" t="s">
        <v>155</v>
      </c>
      <c r="B178" s="4">
        <v>2612</v>
      </c>
      <c r="C178" s="4" t="s">
        <v>307</v>
      </c>
      <c r="D178" s="4" t="s">
        <v>307</v>
      </c>
      <c r="E178" s="4">
        <v>173</v>
      </c>
      <c r="F178" s="4">
        <v>1</v>
      </c>
      <c r="G178" s="4">
        <v>26</v>
      </c>
      <c r="H178" s="4">
        <v>4000</v>
      </c>
      <c r="I178" s="4">
        <v>10</v>
      </c>
      <c r="J178" s="4">
        <f t="shared" si="16"/>
        <v>4000</v>
      </c>
      <c r="K178" s="13" t="s">
        <v>98</v>
      </c>
      <c r="L178" s="2">
        <f t="shared" si="14"/>
        <v>400</v>
      </c>
    </row>
    <row r="179" spans="1:15" x14ac:dyDescent="0.35">
      <c r="A179" s="2" t="s">
        <v>155</v>
      </c>
      <c r="B179" s="4">
        <v>2613</v>
      </c>
      <c r="C179" s="4" t="s">
        <v>308</v>
      </c>
      <c r="D179" s="4" t="s">
        <v>308</v>
      </c>
      <c r="E179" s="4">
        <v>174</v>
      </c>
      <c r="F179" s="4">
        <v>1</v>
      </c>
      <c r="G179" s="4">
        <v>26</v>
      </c>
      <c r="H179" s="4">
        <v>5000</v>
      </c>
      <c r="I179" s="4">
        <v>10</v>
      </c>
      <c r="J179" s="4">
        <f t="shared" si="16"/>
        <v>5000</v>
      </c>
      <c r="K179" s="13" t="s">
        <v>98</v>
      </c>
      <c r="L179" s="2">
        <f t="shared" si="14"/>
        <v>500</v>
      </c>
    </row>
    <row r="180" spans="1:15" x14ac:dyDescent="0.35">
      <c r="A180" s="2" t="s">
        <v>144</v>
      </c>
      <c r="B180" s="5">
        <v>10101</v>
      </c>
      <c r="C180" s="5" t="s">
        <v>309</v>
      </c>
      <c r="D180" s="5" t="s">
        <v>309</v>
      </c>
      <c r="E180" s="5">
        <v>175</v>
      </c>
      <c r="F180" s="5">
        <v>0</v>
      </c>
      <c r="G180" s="5">
        <v>101</v>
      </c>
      <c r="H180" s="5">
        <v>1</v>
      </c>
      <c r="I180" s="5">
        <v>10</v>
      </c>
      <c r="J180" s="5">
        <v>200</v>
      </c>
      <c r="K180" s="13" t="s">
        <v>97</v>
      </c>
      <c r="L180" s="2">
        <f t="shared" si="14"/>
        <v>20</v>
      </c>
      <c r="M180" s="2">
        <v>1</v>
      </c>
      <c r="N180" s="2">
        <v>5</v>
      </c>
      <c r="O180" s="2">
        <f t="shared" ref="O180" si="17">((J180/I180)*N180)*(I180/40)</f>
        <v>25</v>
      </c>
    </row>
    <row r="181" spans="1:15" x14ac:dyDescent="0.35">
      <c r="A181" s="2" t="s">
        <v>144</v>
      </c>
      <c r="B181" s="4">
        <v>10201</v>
      </c>
      <c r="C181" s="4" t="s">
        <v>310</v>
      </c>
      <c r="D181" s="4" t="s">
        <v>310</v>
      </c>
      <c r="E181" s="4">
        <v>176</v>
      </c>
      <c r="F181" s="4">
        <v>0</v>
      </c>
      <c r="G181" s="4">
        <v>102</v>
      </c>
      <c r="H181" s="4">
        <v>1</v>
      </c>
      <c r="I181" s="4">
        <v>10</v>
      </c>
      <c r="J181" s="4">
        <v>500</v>
      </c>
      <c r="K181" s="13" t="s">
        <v>97</v>
      </c>
      <c r="L181" s="2">
        <f t="shared" si="14"/>
        <v>50</v>
      </c>
      <c r="M181" s="2">
        <v>1</v>
      </c>
      <c r="N181" s="2">
        <v>5</v>
      </c>
      <c r="O181" s="2">
        <f t="shared" ref="O181" si="18">((J181/I181)*N181)*(I181/40)</f>
        <v>62.5</v>
      </c>
    </row>
    <row r="182" spans="1:15" x14ac:dyDescent="0.35">
      <c r="A182" s="2" t="s">
        <v>144</v>
      </c>
      <c r="B182" s="5">
        <v>10301</v>
      </c>
      <c r="C182" s="5" t="s">
        <v>311</v>
      </c>
      <c r="D182" s="5" t="s">
        <v>311</v>
      </c>
      <c r="E182" s="5">
        <v>177</v>
      </c>
      <c r="F182" s="5">
        <v>0</v>
      </c>
      <c r="G182" s="5">
        <v>103</v>
      </c>
      <c r="H182" s="5">
        <v>1</v>
      </c>
      <c r="I182" s="5">
        <v>10</v>
      </c>
      <c r="J182" s="5">
        <v>500</v>
      </c>
      <c r="K182" s="13" t="s">
        <v>97</v>
      </c>
      <c r="L182" s="2">
        <f t="shared" si="14"/>
        <v>50</v>
      </c>
      <c r="M182" s="2">
        <v>1</v>
      </c>
      <c r="N182" s="2">
        <v>5</v>
      </c>
      <c r="O182" s="2">
        <f t="shared" ref="O182" si="19">((J182/I182)*N182)*(I182/40)</f>
        <v>62.5</v>
      </c>
    </row>
    <row r="183" spans="1:15" x14ac:dyDescent="0.35">
      <c r="A183" s="2" t="s">
        <v>144</v>
      </c>
      <c r="B183" s="4">
        <v>10401</v>
      </c>
      <c r="C183" s="4" t="s">
        <v>153</v>
      </c>
      <c r="D183" s="4" t="s">
        <v>153</v>
      </c>
      <c r="E183" s="4">
        <v>178</v>
      </c>
      <c r="F183" s="4">
        <v>0</v>
      </c>
      <c r="G183" s="4">
        <v>104</v>
      </c>
      <c r="H183" s="4">
        <v>1</v>
      </c>
      <c r="I183" s="4">
        <v>30</v>
      </c>
      <c r="J183" s="4">
        <v>1500</v>
      </c>
      <c r="K183" s="2" t="s">
        <v>94</v>
      </c>
      <c r="L183" s="2">
        <f t="shared" si="14"/>
        <v>50</v>
      </c>
      <c r="M183" s="2">
        <v>1</v>
      </c>
      <c r="N183" s="2">
        <v>1</v>
      </c>
      <c r="O183" s="2">
        <f t="shared" ref="O183" si="20">((J183/I183)*N183)*(I183/40)</f>
        <v>37.5</v>
      </c>
    </row>
    <row r="184" spans="1:15" x14ac:dyDescent="0.35">
      <c r="A184" s="2" t="s">
        <v>155</v>
      </c>
      <c r="B184" s="5">
        <v>20101</v>
      </c>
      <c r="C184" s="5" t="s">
        <v>145</v>
      </c>
      <c r="D184" s="5" t="s">
        <v>145</v>
      </c>
      <c r="E184" s="5">
        <v>179</v>
      </c>
      <c r="F184" s="5">
        <v>1</v>
      </c>
      <c r="G184" s="5">
        <v>201</v>
      </c>
      <c r="H184" s="5">
        <v>1</v>
      </c>
      <c r="I184" s="5">
        <v>30</v>
      </c>
      <c r="J184" s="5">
        <v>1000</v>
      </c>
      <c r="K184" s="2" t="s">
        <v>94</v>
      </c>
      <c r="L184" s="2">
        <f t="shared" si="14"/>
        <v>33.333333333333336</v>
      </c>
      <c r="M184" s="2">
        <v>1</v>
      </c>
      <c r="N184" s="2">
        <v>1</v>
      </c>
      <c r="O184" s="2">
        <f t="shared" ref="O184" si="21">((J184/I184)*N184)*(I184/40)</f>
        <v>25</v>
      </c>
    </row>
    <row r="185" spans="1:15" x14ac:dyDescent="0.35">
      <c r="A185" s="2" t="s">
        <v>155</v>
      </c>
      <c r="B185" s="4">
        <v>20201</v>
      </c>
      <c r="C185" s="4" t="s">
        <v>146</v>
      </c>
      <c r="D185" s="4" t="s">
        <v>146</v>
      </c>
      <c r="E185" s="4">
        <v>180</v>
      </c>
      <c r="F185" s="4">
        <v>1</v>
      </c>
      <c r="G185" s="4">
        <v>202</v>
      </c>
      <c r="H185" s="4">
        <v>1</v>
      </c>
      <c r="I185" s="4">
        <v>30</v>
      </c>
      <c r="J185" s="4">
        <v>2000</v>
      </c>
      <c r="K185" s="2" t="s">
        <v>94</v>
      </c>
      <c r="L185" s="2">
        <f t="shared" si="14"/>
        <v>66.666666666666671</v>
      </c>
    </row>
    <row r="186" spans="1:15" x14ac:dyDescent="0.35">
      <c r="A186" s="2" t="s">
        <v>155</v>
      </c>
      <c r="B186" s="5">
        <v>20301</v>
      </c>
      <c r="C186" s="5" t="s">
        <v>147</v>
      </c>
      <c r="D186" s="5" t="s">
        <v>147</v>
      </c>
      <c r="E186" s="5">
        <v>181</v>
      </c>
      <c r="F186" s="5">
        <v>1</v>
      </c>
      <c r="G186" s="5">
        <v>203</v>
      </c>
      <c r="H186" s="5">
        <v>1</v>
      </c>
      <c r="I186" s="5">
        <v>30</v>
      </c>
      <c r="J186" s="5">
        <v>3000</v>
      </c>
      <c r="K186" s="2" t="s">
        <v>94</v>
      </c>
      <c r="L186" s="2">
        <f t="shared" si="14"/>
        <v>100</v>
      </c>
    </row>
    <row r="187" spans="1:15" x14ac:dyDescent="0.35">
      <c r="A187" s="2" t="s">
        <v>155</v>
      </c>
      <c r="B187" s="4">
        <v>20401</v>
      </c>
      <c r="C187" s="4" t="s">
        <v>148</v>
      </c>
      <c r="D187" s="4" t="s">
        <v>148</v>
      </c>
      <c r="E187" s="4">
        <v>182</v>
      </c>
      <c r="F187" s="4">
        <v>1</v>
      </c>
      <c r="G187" s="4">
        <v>204</v>
      </c>
      <c r="H187" s="4">
        <v>1</v>
      </c>
      <c r="I187" s="4">
        <v>30</v>
      </c>
      <c r="J187" s="4">
        <v>4000</v>
      </c>
      <c r="K187" s="2" t="s">
        <v>94</v>
      </c>
      <c r="L187" s="2">
        <f t="shared" si="14"/>
        <v>133.33333333333334</v>
      </c>
    </row>
    <row r="188" spans="1:15" x14ac:dyDescent="0.35">
      <c r="A188" s="2" t="s">
        <v>155</v>
      </c>
      <c r="B188" s="5">
        <v>20501</v>
      </c>
      <c r="C188" s="5" t="s">
        <v>149</v>
      </c>
      <c r="D188" s="5" t="s">
        <v>149</v>
      </c>
      <c r="E188" s="5">
        <v>183</v>
      </c>
      <c r="F188" s="5">
        <v>1</v>
      </c>
      <c r="G188" s="5">
        <v>205</v>
      </c>
      <c r="H188" s="5">
        <v>1</v>
      </c>
      <c r="I188" s="5">
        <v>30</v>
      </c>
      <c r="J188" s="5">
        <v>5000</v>
      </c>
      <c r="K188" s="2" t="s">
        <v>94</v>
      </c>
      <c r="L188" s="2">
        <f t="shared" si="14"/>
        <v>166.66666666666666</v>
      </c>
    </row>
    <row r="189" spans="1:15" x14ac:dyDescent="0.35">
      <c r="A189" s="2" t="s">
        <v>155</v>
      </c>
      <c r="B189" s="4">
        <v>20601</v>
      </c>
      <c r="C189" s="4" t="s">
        <v>150</v>
      </c>
      <c r="D189" s="4" t="s">
        <v>150</v>
      </c>
      <c r="E189" s="4">
        <v>184</v>
      </c>
      <c r="F189" s="4">
        <v>1</v>
      </c>
      <c r="G189" s="4">
        <v>206</v>
      </c>
      <c r="H189" s="4">
        <v>1</v>
      </c>
      <c r="I189" s="4">
        <v>30</v>
      </c>
      <c r="J189" s="4">
        <v>10000</v>
      </c>
      <c r="K189" s="2" t="s">
        <v>94</v>
      </c>
      <c r="L189" s="2">
        <f t="shared" si="14"/>
        <v>333.33333333333331</v>
      </c>
    </row>
    <row r="190" spans="1:15" x14ac:dyDescent="0.35">
      <c r="A190" s="2" t="s">
        <v>155</v>
      </c>
      <c r="B190" s="5">
        <v>20701</v>
      </c>
      <c r="C190" s="5" t="s">
        <v>151</v>
      </c>
      <c r="D190" s="5" t="s">
        <v>151</v>
      </c>
      <c r="E190" s="5">
        <v>185</v>
      </c>
      <c r="F190" s="5">
        <v>1</v>
      </c>
      <c r="G190" s="5">
        <v>207</v>
      </c>
      <c r="H190" s="5">
        <v>1</v>
      </c>
      <c r="I190" s="5">
        <v>30</v>
      </c>
      <c r="J190" s="5">
        <v>15000</v>
      </c>
      <c r="K190" s="2" t="s">
        <v>94</v>
      </c>
      <c r="L190" s="2">
        <f t="shared" si="14"/>
        <v>500</v>
      </c>
    </row>
    <row r="191" spans="1:15" x14ac:dyDescent="0.35">
      <c r="A191" s="2" t="s">
        <v>144</v>
      </c>
      <c r="B191" s="4">
        <v>20801</v>
      </c>
      <c r="C191" s="4" t="s">
        <v>152</v>
      </c>
      <c r="D191" s="4" t="s">
        <v>152</v>
      </c>
      <c r="E191" s="4">
        <v>186</v>
      </c>
      <c r="F191" s="4">
        <v>1</v>
      </c>
      <c r="G191" s="4">
        <v>208</v>
      </c>
      <c r="H191" s="4">
        <v>1</v>
      </c>
      <c r="I191" s="4">
        <v>30</v>
      </c>
      <c r="J191" s="4">
        <v>20000</v>
      </c>
      <c r="K191" s="2" t="s">
        <v>94</v>
      </c>
      <c r="L191" s="2">
        <f t="shared" si="14"/>
        <v>666.66666666666663</v>
      </c>
    </row>
    <row r="192" spans="1:15" x14ac:dyDescent="0.35">
      <c r="L192" s="10"/>
      <c r="M192" s="10"/>
      <c r="N192" s="10"/>
    </row>
    <row r="193" spans="12:14" x14ac:dyDescent="0.35">
      <c r="L193" s="10"/>
      <c r="M193" s="10"/>
      <c r="N193" s="10"/>
    </row>
  </sheetData>
  <phoneticPr fontId="6" type="noConversion"/>
  <conditionalFormatting sqref="B4 G4:H4">
    <cfRule type="cellIs" dxfId="20" priority="17" operator="equal">
      <formula>"Client"</formula>
    </cfRule>
    <cfRule type="cellIs" dxfId="19" priority="18" operator="equal">
      <formula>"Excluded"</formula>
    </cfRule>
    <cfRule type="cellIs" dxfId="18" priority="19" operator="equal">
      <formula>"Server"</formula>
    </cfRule>
    <cfRule type="cellIs" dxfId="17" priority="20" operator="equal">
      <formula>"Both"</formula>
    </cfRule>
  </conditionalFormatting>
  <conditionalFormatting sqref="C4:E4">
    <cfRule type="cellIs" dxfId="16" priority="13" operator="equal">
      <formula>"Client"</formula>
    </cfRule>
    <cfRule type="cellIs" dxfId="15" priority="14" operator="equal">
      <formula>"Excluded"</formula>
    </cfRule>
    <cfRule type="cellIs" dxfId="14" priority="15" operator="equal">
      <formula>"Server"</formula>
    </cfRule>
    <cfRule type="cellIs" dxfId="13" priority="16" operator="equal">
      <formula>"Both"</formula>
    </cfRule>
  </conditionalFormatting>
  <conditionalFormatting sqref="J4:K4">
    <cfRule type="cellIs" dxfId="12" priority="9" operator="equal">
      <formula>"Client"</formula>
    </cfRule>
    <cfRule type="cellIs" dxfId="11" priority="10" operator="equal">
      <formula>"Excluded"</formula>
    </cfRule>
    <cfRule type="cellIs" dxfId="10" priority="11" operator="equal">
      <formula>"Server"</formula>
    </cfRule>
    <cfRule type="cellIs" dxfId="9" priority="12" operator="equal">
      <formula>"Both"</formula>
    </cfRule>
  </conditionalFormatting>
  <conditionalFormatting sqref="I4">
    <cfRule type="cellIs" dxfId="8" priority="5" operator="equal">
      <formula>"Client"</formula>
    </cfRule>
    <cfRule type="cellIs" dxfId="7" priority="6" operator="equal">
      <formula>"Excluded"</formula>
    </cfRule>
    <cfRule type="cellIs" dxfId="6" priority="7" operator="equal">
      <formula>"Server"</formula>
    </cfRule>
    <cfRule type="cellIs" dxfId="5" priority="8" operator="equal">
      <formula>"Both"</formula>
    </cfRule>
  </conditionalFormatting>
  <conditionalFormatting sqref="F4">
    <cfRule type="cellIs" dxfId="4" priority="1" operator="equal">
      <formula>"Client"</formula>
    </cfRule>
    <cfRule type="cellIs" dxfId="3" priority="2" operator="equal">
      <formula>"Excluded"</formula>
    </cfRule>
    <cfRule type="cellIs" dxfId="2" priority="3" operator="equal">
      <formula>"Server"</formula>
    </cfRule>
    <cfRule type="cellIs" dxfId="1" priority="4" operator="equal">
      <formula>"Both"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sqref="A1:M10"/>
    </sheetView>
  </sheetViews>
  <sheetFormatPr defaultRowHeight="13.5" x14ac:dyDescent="0.15"/>
  <sheetData>
    <row r="1" spans="1:13" ht="16.5" x14ac:dyDescent="0.35">
      <c r="A1" s="25">
        <v>2208</v>
      </c>
      <c r="B1" s="25" t="s">
        <v>298</v>
      </c>
      <c r="C1" s="25" t="s">
        <v>340</v>
      </c>
      <c r="D1" s="25">
        <v>38</v>
      </c>
      <c r="E1" s="25">
        <v>1</v>
      </c>
      <c r="F1" s="25">
        <v>22</v>
      </c>
      <c r="G1" s="25">
        <v>8</v>
      </c>
      <c r="H1" s="25">
        <v>10</v>
      </c>
      <c r="I1" s="25">
        <v>400</v>
      </c>
      <c r="J1" s="25">
        <f t="shared" ref="J1:J10" si="0">INT(I1/H1)</f>
        <v>40</v>
      </c>
      <c r="K1" s="25">
        <f t="shared" ref="K1:K10" si="1">J1*2</f>
        <v>80</v>
      </c>
      <c r="L1" s="25">
        <f t="shared" ref="L1:L10" si="2">J1*3</f>
        <v>120</v>
      </c>
      <c r="M1" s="25">
        <f t="shared" ref="M1:M10" si="3">J1*6</f>
        <v>240</v>
      </c>
    </row>
    <row r="2" spans="1:13" ht="16.5" x14ac:dyDescent="0.35">
      <c r="A2" s="25">
        <v>2209</v>
      </c>
      <c r="B2" s="25" t="s">
        <v>298</v>
      </c>
      <c r="C2" s="25" t="s">
        <v>341</v>
      </c>
      <c r="D2" s="25">
        <v>39</v>
      </c>
      <c r="E2" s="25">
        <v>1</v>
      </c>
      <c r="F2" s="25">
        <v>22</v>
      </c>
      <c r="G2" s="25">
        <v>9</v>
      </c>
      <c r="H2" s="25">
        <v>10</v>
      </c>
      <c r="I2" s="25">
        <v>400</v>
      </c>
      <c r="J2" s="25">
        <f t="shared" si="0"/>
        <v>40</v>
      </c>
      <c r="K2" s="25">
        <f t="shared" si="1"/>
        <v>80</v>
      </c>
      <c r="L2" s="25">
        <f t="shared" si="2"/>
        <v>120</v>
      </c>
      <c r="M2" s="25">
        <f t="shared" si="3"/>
        <v>240</v>
      </c>
    </row>
    <row r="3" spans="1:13" ht="16.5" x14ac:dyDescent="0.35">
      <c r="A3" s="25">
        <v>2210</v>
      </c>
      <c r="B3" s="25" t="s">
        <v>298</v>
      </c>
      <c r="C3" s="25" t="s">
        <v>342</v>
      </c>
      <c r="D3" s="25">
        <v>40</v>
      </c>
      <c r="E3" s="25">
        <v>1</v>
      </c>
      <c r="F3" s="25">
        <v>22</v>
      </c>
      <c r="G3" s="25">
        <v>10</v>
      </c>
      <c r="H3" s="25">
        <v>10</v>
      </c>
      <c r="I3" s="25">
        <v>400</v>
      </c>
      <c r="J3" s="25">
        <f t="shared" si="0"/>
        <v>40</v>
      </c>
      <c r="K3" s="25">
        <f t="shared" si="1"/>
        <v>80</v>
      </c>
      <c r="L3" s="25">
        <f t="shared" si="2"/>
        <v>120</v>
      </c>
      <c r="M3" s="25">
        <f t="shared" si="3"/>
        <v>240</v>
      </c>
    </row>
    <row r="4" spans="1:13" ht="16.5" x14ac:dyDescent="0.35">
      <c r="A4" s="25">
        <v>2211</v>
      </c>
      <c r="B4" s="25" t="s">
        <v>298</v>
      </c>
      <c r="C4" s="25" t="s">
        <v>343</v>
      </c>
      <c r="D4" s="25">
        <v>41</v>
      </c>
      <c r="E4" s="25">
        <v>1</v>
      </c>
      <c r="F4" s="25">
        <v>22</v>
      </c>
      <c r="G4" s="25">
        <v>11</v>
      </c>
      <c r="H4" s="25">
        <v>10</v>
      </c>
      <c r="I4" s="25">
        <v>400</v>
      </c>
      <c r="J4" s="25">
        <f t="shared" si="0"/>
        <v>40</v>
      </c>
      <c r="K4" s="25">
        <f t="shared" si="1"/>
        <v>80</v>
      </c>
      <c r="L4" s="25">
        <f t="shared" si="2"/>
        <v>120</v>
      </c>
      <c r="M4" s="25">
        <f t="shared" si="3"/>
        <v>240</v>
      </c>
    </row>
    <row r="5" spans="1:13" ht="16.5" x14ac:dyDescent="0.35">
      <c r="A5" s="25">
        <v>2212</v>
      </c>
      <c r="B5" s="25" t="s">
        <v>298</v>
      </c>
      <c r="C5" s="25" t="s">
        <v>344</v>
      </c>
      <c r="D5" s="25">
        <v>42</v>
      </c>
      <c r="E5" s="25">
        <v>1</v>
      </c>
      <c r="F5" s="25">
        <v>22</v>
      </c>
      <c r="G5" s="25">
        <v>12</v>
      </c>
      <c r="H5" s="25">
        <v>10</v>
      </c>
      <c r="I5" s="25">
        <v>400</v>
      </c>
      <c r="J5" s="25">
        <f t="shared" si="0"/>
        <v>40</v>
      </c>
      <c r="K5" s="25">
        <f t="shared" si="1"/>
        <v>80</v>
      </c>
      <c r="L5" s="25">
        <f t="shared" si="2"/>
        <v>120</v>
      </c>
      <c r="M5" s="25">
        <f t="shared" si="3"/>
        <v>240</v>
      </c>
    </row>
    <row r="6" spans="1:13" ht="16.5" x14ac:dyDescent="0.35">
      <c r="A6" s="25">
        <v>2213</v>
      </c>
      <c r="B6" s="25" t="s">
        <v>298</v>
      </c>
      <c r="C6" s="25" t="s">
        <v>345</v>
      </c>
      <c r="D6" s="25">
        <v>43</v>
      </c>
      <c r="E6" s="25">
        <v>1</v>
      </c>
      <c r="F6" s="25">
        <v>22</v>
      </c>
      <c r="G6" s="25">
        <v>13</v>
      </c>
      <c r="H6" s="25">
        <v>10</v>
      </c>
      <c r="I6" s="25">
        <v>400</v>
      </c>
      <c r="J6" s="25">
        <f t="shared" si="0"/>
        <v>40</v>
      </c>
      <c r="K6" s="25">
        <f t="shared" si="1"/>
        <v>80</v>
      </c>
      <c r="L6" s="25">
        <f t="shared" si="2"/>
        <v>120</v>
      </c>
      <c r="M6" s="25">
        <f t="shared" si="3"/>
        <v>240</v>
      </c>
    </row>
    <row r="7" spans="1:13" ht="16.5" x14ac:dyDescent="0.35">
      <c r="A7" s="25">
        <v>2214</v>
      </c>
      <c r="B7" s="25" t="s">
        <v>298</v>
      </c>
      <c r="C7" s="25" t="s">
        <v>346</v>
      </c>
      <c r="D7" s="25">
        <v>44</v>
      </c>
      <c r="E7" s="25">
        <v>1</v>
      </c>
      <c r="F7" s="25">
        <v>22</v>
      </c>
      <c r="G7" s="25">
        <v>14</v>
      </c>
      <c r="H7" s="25">
        <v>10</v>
      </c>
      <c r="I7" s="25">
        <v>400</v>
      </c>
      <c r="J7" s="25">
        <f t="shared" si="0"/>
        <v>40</v>
      </c>
      <c r="K7" s="25">
        <f t="shared" si="1"/>
        <v>80</v>
      </c>
      <c r="L7" s="25">
        <f t="shared" si="2"/>
        <v>120</v>
      </c>
      <c r="M7" s="25">
        <f t="shared" si="3"/>
        <v>240</v>
      </c>
    </row>
    <row r="8" spans="1:13" ht="16.5" x14ac:dyDescent="0.35">
      <c r="A8" s="25">
        <v>2215</v>
      </c>
      <c r="B8" s="25" t="s">
        <v>298</v>
      </c>
      <c r="C8" s="25" t="s">
        <v>347</v>
      </c>
      <c r="D8" s="25">
        <v>45</v>
      </c>
      <c r="E8" s="25">
        <v>1</v>
      </c>
      <c r="F8" s="25">
        <v>22</v>
      </c>
      <c r="G8" s="25">
        <v>15</v>
      </c>
      <c r="H8" s="25">
        <v>10</v>
      </c>
      <c r="I8" s="25">
        <v>400</v>
      </c>
      <c r="J8" s="25">
        <f t="shared" si="0"/>
        <v>40</v>
      </c>
      <c r="K8" s="25">
        <f t="shared" si="1"/>
        <v>80</v>
      </c>
      <c r="L8" s="25">
        <f t="shared" si="2"/>
        <v>120</v>
      </c>
      <c r="M8" s="25">
        <f t="shared" si="3"/>
        <v>240</v>
      </c>
    </row>
    <row r="9" spans="1:13" ht="16.5" x14ac:dyDescent="0.35">
      <c r="A9" s="25">
        <v>2216</v>
      </c>
      <c r="B9" s="25" t="s">
        <v>298</v>
      </c>
      <c r="C9" s="25" t="s">
        <v>348</v>
      </c>
      <c r="D9" s="25">
        <v>46</v>
      </c>
      <c r="E9" s="25">
        <v>1</v>
      </c>
      <c r="F9" s="25">
        <v>22</v>
      </c>
      <c r="G9" s="25">
        <v>16</v>
      </c>
      <c r="H9" s="25">
        <v>10</v>
      </c>
      <c r="I9" s="25">
        <v>400</v>
      </c>
      <c r="J9" s="25">
        <f t="shared" si="0"/>
        <v>40</v>
      </c>
      <c r="K9" s="25">
        <f t="shared" si="1"/>
        <v>80</v>
      </c>
      <c r="L9" s="25">
        <f t="shared" si="2"/>
        <v>120</v>
      </c>
      <c r="M9" s="25">
        <f t="shared" si="3"/>
        <v>240</v>
      </c>
    </row>
    <row r="10" spans="1:13" ht="16.5" x14ac:dyDescent="0.35">
      <c r="A10" s="25">
        <v>2217</v>
      </c>
      <c r="B10" s="25" t="s">
        <v>298</v>
      </c>
      <c r="C10" s="25" t="s">
        <v>349</v>
      </c>
      <c r="D10" s="25">
        <v>47</v>
      </c>
      <c r="E10" s="25">
        <v>1</v>
      </c>
      <c r="F10" s="25">
        <v>22</v>
      </c>
      <c r="G10" s="25">
        <v>17</v>
      </c>
      <c r="H10" s="25">
        <v>10</v>
      </c>
      <c r="I10" s="25">
        <v>400</v>
      </c>
      <c r="J10" s="25">
        <f t="shared" si="0"/>
        <v>40</v>
      </c>
      <c r="K10" s="25">
        <f t="shared" si="1"/>
        <v>80</v>
      </c>
      <c r="L10" s="25">
        <f t="shared" si="2"/>
        <v>120</v>
      </c>
      <c r="M10" s="25">
        <f t="shared" si="3"/>
        <v>240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红包统计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2020-04-05T09:20:08Z</dcterms:modified>
</cp:coreProperties>
</file>