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90" windowWidth="19200" windowHeight="11640"/>
  </bookViews>
  <sheets>
    <sheet name="equipment导出" sheetId="3" r:id="rId1"/>
    <sheet name="说明" sheetId="4" r:id="rId2"/>
  </sheets>
  <definedNames>
    <definedName name="_xlnm._FilterDatabase" localSheetId="0">equipment导出!$A$5:$U$50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M10" i="3" l="1"/>
  <c r="AM9" i="3"/>
  <c r="AI11" i="3" l="1"/>
  <c r="AI10" i="3"/>
  <c r="AI9" i="3"/>
  <c r="AI8" i="3"/>
  <c r="AI7" i="3"/>
  <c r="AI6" i="3"/>
  <c r="AH8" i="3"/>
  <c r="AH7" i="3"/>
  <c r="AH11" i="3"/>
  <c r="AH10" i="3"/>
  <c r="AH9" i="3"/>
  <c r="AH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5" i="3"/>
  <c r="W46" i="3"/>
  <c r="W47" i="3"/>
  <c r="W48" i="3"/>
  <c r="W49" i="3"/>
  <c r="W50" i="3"/>
  <c r="W6" i="3"/>
  <c r="AG11" i="3"/>
  <c r="AG8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5" i="3"/>
  <c r="AA46" i="3"/>
  <c r="AA47" i="3"/>
  <c r="AA48" i="3"/>
  <c r="AA49" i="3"/>
  <c r="AA50" i="3"/>
  <c r="AA6" i="3"/>
  <c r="X7" i="3" l="1"/>
  <c r="X8" i="3"/>
  <c r="X9" i="3"/>
  <c r="Y9" i="3" s="1"/>
  <c r="X10" i="3"/>
  <c r="X11" i="3"/>
  <c r="X12" i="3"/>
  <c r="X13" i="3"/>
  <c r="Y13" i="3" s="1"/>
  <c r="X14" i="3"/>
  <c r="X15" i="3"/>
  <c r="X16" i="3"/>
  <c r="X17" i="3"/>
  <c r="Y17" i="3" s="1"/>
  <c r="X18" i="3"/>
  <c r="X19" i="3"/>
  <c r="X20" i="3"/>
  <c r="X21" i="3"/>
  <c r="X22" i="3"/>
  <c r="X23" i="3"/>
  <c r="X24" i="3"/>
  <c r="X25" i="3"/>
  <c r="Y25" i="3" s="1"/>
  <c r="X26" i="3"/>
  <c r="X27" i="3"/>
  <c r="X28" i="3"/>
  <c r="X29" i="3"/>
  <c r="Y29" i="3" s="1"/>
  <c r="X30" i="3"/>
  <c r="X31" i="3"/>
  <c r="X32" i="3"/>
  <c r="X33" i="3"/>
  <c r="Y33" i="3" s="1"/>
  <c r="X34" i="3"/>
  <c r="X35" i="3"/>
  <c r="X36" i="3"/>
  <c r="X37" i="3"/>
  <c r="X38" i="3"/>
  <c r="X39" i="3"/>
  <c r="X40" i="3"/>
  <c r="X41" i="3"/>
  <c r="Y41" i="3" s="1"/>
  <c r="X45" i="3"/>
  <c r="X46" i="3"/>
  <c r="X47" i="3"/>
  <c r="X48" i="3"/>
  <c r="Y48" i="3" s="1"/>
  <c r="X49" i="3"/>
  <c r="X50" i="3"/>
  <c r="X6" i="3"/>
  <c r="Y6" i="3"/>
  <c r="Y21" i="3"/>
  <c r="Y37" i="3"/>
  <c r="Y50" i="3"/>
  <c r="Y49" i="3"/>
  <c r="Y47" i="3"/>
  <c r="Y46" i="3"/>
  <c r="Y45" i="3"/>
  <c r="Y40" i="3"/>
  <c r="Y39" i="3"/>
  <c r="Y38" i="3"/>
  <c r="Y36" i="3"/>
  <c r="Y35" i="3"/>
  <c r="Y34" i="3"/>
  <c r="Y32" i="3"/>
  <c r="Y31" i="3"/>
  <c r="Y30" i="3"/>
  <c r="Y28" i="3"/>
  <c r="Y27" i="3"/>
  <c r="Y26" i="3"/>
  <c r="Y24" i="3"/>
  <c r="Y23" i="3"/>
  <c r="Y22" i="3"/>
  <c r="Y20" i="3"/>
  <c r="Y19" i="3"/>
  <c r="Y18" i="3"/>
  <c r="Y16" i="3"/>
  <c r="Y15" i="3"/>
  <c r="Y14" i="3"/>
  <c r="Y12" i="3"/>
  <c r="Y11" i="3"/>
  <c r="Y10" i="3"/>
  <c r="Y8" i="3"/>
  <c r="Y7" i="3"/>
  <c r="H17" i="4" l="1"/>
  <c r="H16" i="4"/>
  <c r="H15" i="4"/>
  <c r="H14" i="4"/>
  <c r="H13" i="4"/>
  <c r="H12" i="4"/>
  <c r="H11" i="4"/>
</calcChain>
</file>

<file path=xl/sharedStrings.xml><?xml version="1.0" encoding="utf-8"?>
<sst xmlns="http://schemas.openxmlformats.org/spreadsheetml/2006/main" count="342" uniqueCount="251">
  <si>
    <t>强化消耗模板</t>
  </si>
  <si>
    <t>levelup_templet</t>
  </si>
  <si>
    <t>int</t>
  </si>
  <si>
    <t>精炼消耗模板</t>
  </si>
  <si>
    <t>refine_templet</t>
  </si>
  <si>
    <t>id</t>
  </si>
  <si>
    <t>string</t>
  </si>
  <si>
    <t>编号</t>
  </si>
  <si>
    <t>装备名称</t>
  </si>
  <si>
    <t>装备类型</t>
  </si>
  <si>
    <t>品质</t>
  </si>
  <si>
    <t>潜力</t>
  </si>
  <si>
    <t>出售价格类型</t>
  </si>
  <si>
    <t>出售价格类型值</t>
  </si>
  <si>
    <t>精练属性类型1</t>
  </si>
  <si>
    <t>套装关联ID</t>
  </si>
  <si>
    <t>资源id</t>
  </si>
  <si>
    <t>装备描述</t>
  </si>
  <si>
    <t>GM后台是否可发</t>
  </si>
  <si>
    <t>碎片id</t>
  </si>
  <si>
    <t>name</t>
  </si>
  <si>
    <t>type</t>
  </si>
  <si>
    <t>color</t>
  </si>
  <si>
    <t>price_type</t>
  </si>
  <si>
    <t>price</t>
  </si>
  <si>
    <t>suit_id</t>
  </si>
  <si>
    <t>res_id</t>
  </si>
  <si>
    <t>gm</t>
  </si>
  <si>
    <t>fragment_id</t>
  </si>
  <si>
    <t>id</t>
    <phoneticPr fontId="4" type="noConversion"/>
  </si>
  <si>
    <t>强化属性类型</t>
    <phoneticPr fontId="4" type="noConversion"/>
  </si>
  <si>
    <t>强化初始属性</t>
    <phoneticPr fontId="4" type="noConversion"/>
  </si>
  <si>
    <t>强化属性成长</t>
    <phoneticPr fontId="4" type="noConversion"/>
  </si>
  <si>
    <t>精炼初始值1</t>
    <phoneticPr fontId="4" type="noConversion"/>
  </si>
  <si>
    <t>精炼成长值1</t>
    <phoneticPr fontId="4" type="noConversion"/>
  </si>
  <si>
    <t>精练属性类型2</t>
    <phoneticPr fontId="4" type="noConversion"/>
  </si>
  <si>
    <t>精炼初始值2</t>
    <phoneticPr fontId="4" type="noConversion"/>
  </si>
  <si>
    <t>精炼成长值2</t>
    <phoneticPr fontId="4" type="noConversion"/>
  </si>
  <si>
    <t>Both</t>
    <phoneticPr fontId="4" type="noConversion"/>
  </si>
  <si>
    <t>Client</t>
    <phoneticPr fontId="4" type="noConversion"/>
  </si>
  <si>
    <t>potential</t>
    <phoneticPr fontId="4" type="noConversion"/>
  </si>
  <si>
    <t>discription</t>
    <phoneticPr fontId="4" type="noConversion"/>
  </si>
  <si>
    <t>levelup_type</t>
    <phoneticPr fontId="4" type="noConversion"/>
  </si>
  <si>
    <t>levelup_value</t>
    <phoneticPr fontId="4" type="noConversion"/>
  </si>
  <si>
    <t>levelup_growth</t>
    <phoneticPr fontId="4" type="noConversion"/>
  </si>
  <si>
    <t>refine_type_1</t>
    <phoneticPr fontId="4" type="noConversion"/>
  </si>
  <si>
    <t>refine_value_1</t>
    <phoneticPr fontId="4" type="noConversion"/>
  </si>
  <si>
    <t>refine_growth_1</t>
    <phoneticPr fontId="4" type="noConversion"/>
  </si>
  <si>
    <t>refine_type_2</t>
    <phoneticPr fontId="4" type="noConversion"/>
  </si>
  <si>
    <t>refine_value_2</t>
    <phoneticPr fontId="4" type="noConversion"/>
  </si>
  <si>
    <t>refine_growth_2</t>
    <phoneticPr fontId="4" type="noConversion"/>
  </si>
  <si>
    <t>青骓</t>
  </si>
  <si>
    <t>绿耳</t>
  </si>
  <si>
    <t>渠黄</t>
  </si>
  <si>
    <t>枣骝</t>
  </si>
  <si>
    <t>飒露紫</t>
  </si>
  <si>
    <t>红玉辇</t>
  </si>
  <si>
    <t>碧骢驹</t>
  </si>
  <si>
    <t>飞霜千里</t>
  </si>
  <si>
    <t>胭脂火龙</t>
  </si>
  <si>
    <t>爪黄飞电</t>
  </si>
  <si>
    <t>霹雳的卢</t>
  </si>
  <si>
    <t>int</t>
    <phoneticPr fontId="4" type="noConversion"/>
  </si>
  <si>
    <t>string</t>
    <phoneticPr fontId="4" type="noConversion"/>
  </si>
  <si>
    <t>技能描述</t>
    <phoneticPr fontId="4" type="noConversion"/>
  </si>
  <si>
    <t>材料1type</t>
  </si>
  <si>
    <t>材料1value</t>
  </si>
  <si>
    <t>材料1size</t>
  </si>
  <si>
    <t>材料2type</t>
  </si>
  <si>
    <t>材料2value</t>
  </si>
  <si>
    <t>材料2size</t>
  </si>
  <si>
    <t>type_2</t>
  </si>
  <si>
    <t>value_2</t>
  </si>
  <si>
    <t>size_2</t>
  </si>
  <si>
    <t>攻击</t>
    <phoneticPr fontId="4" type="noConversion"/>
  </si>
  <si>
    <t>生命</t>
    <phoneticPr fontId="4" type="noConversion"/>
  </si>
  <si>
    <t>命中</t>
    <phoneticPr fontId="4" type="noConversion"/>
  </si>
  <si>
    <r>
      <t>id</t>
    </r>
    <r>
      <rPr>
        <sz val="10"/>
        <color theme="1"/>
        <rFont val="微软雅黑"/>
        <family val="2"/>
        <charset val="134"/>
      </rPr>
      <t>,star</t>
    </r>
    <phoneticPr fontId="4" type="noConversion"/>
  </si>
  <si>
    <t>星级</t>
    <phoneticPr fontId="4" type="noConversion"/>
  </si>
  <si>
    <t>物防</t>
    <phoneticPr fontId="4" type="noConversion"/>
  </si>
  <si>
    <t>魔防</t>
    <phoneticPr fontId="4" type="noConversion"/>
  </si>
  <si>
    <t>免暴</t>
    <phoneticPr fontId="4" type="noConversion"/>
  </si>
  <si>
    <t>Both</t>
    <phoneticPr fontId="4" type="noConversion"/>
  </si>
  <si>
    <t>Client</t>
    <phoneticPr fontId="4" type="noConversion"/>
  </si>
  <si>
    <t>Server</t>
    <phoneticPr fontId="4" type="noConversion"/>
  </si>
  <si>
    <r>
      <t>s</t>
    </r>
    <r>
      <rPr>
        <sz val="10"/>
        <color theme="1"/>
        <rFont val="微软雅黑"/>
        <family val="2"/>
        <charset val="134"/>
      </rPr>
      <t>tar</t>
    </r>
    <phoneticPr fontId="4" type="noConversion"/>
  </si>
  <si>
    <t>type_1</t>
    <phoneticPr fontId="4" type="noConversion"/>
  </si>
  <si>
    <t>value_1</t>
    <phoneticPr fontId="4" type="noConversion"/>
  </si>
  <si>
    <t>size_1</t>
    <phoneticPr fontId="4" type="noConversion"/>
  </si>
  <si>
    <t>atk</t>
    <phoneticPr fontId="4" type="noConversion"/>
  </si>
  <si>
    <t>hp</t>
    <phoneticPr fontId="4" type="noConversion"/>
  </si>
  <si>
    <t>pdef</t>
    <phoneticPr fontId="4" type="noConversion"/>
  </si>
  <si>
    <t>mdef</t>
    <phoneticPr fontId="4" type="noConversion"/>
  </si>
  <si>
    <t>hit</t>
    <phoneticPr fontId="4" type="noConversion"/>
  </si>
  <si>
    <t>no_crit</t>
  </si>
  <si>
    <t>skill</t>
    <phoneticPr fontId="4" type="noConversion"/>
  </si>
  <si>
    <t>relic_skill</t>
    <phoneticPr fontId="4" type="noConversion"/>
  </si>
  <si>
    <t>int</t>
    <phoneticPr fontId="4" type="noConversion"/>
  </si>
  <si>
    <t>战斗力</t>
    <phoneticPr fontId="4" type="noConversion"/>
  </si>
  <si>
    <t>power</t>
    <phoneticPr fontId="4" type="noConversion"/>
  </si>
  <si>
    <t>[爪黄飞电]敬请期待</t>
  </si>
  <si>
    <t>[霹雳的卢]敬请期待</t>
  </si>
  <si>
    <t>Both</t>
  </si>
  <si>
    <r>
      <t>战马技能i</t>
    </r>
    <r>
      <rPr>
        <sz val="10"/>
        <color theme="1"/>
        <rFont val="微软雅黑"/>
        <family val="2"/>
        <charset val="134"/>
      </rPr>
      <t>d</t>
    </r>
    <phoneticPr fontId="4" type="noConversion"/>
  </si>
  <si>
    <t>[青骓]骑乘武将攻击加成+1%</t>
  </si>
  <si>
    <t>[绿耳]骑乘武将防御加成+1%</t>
  </si>
  <si>
    <t>[渠黄]骑乘武将生命加成+1%</t>
  </si>
  <si>
    <t>攻击</t>
    <phoneticPr fontId="4" type="noConversion"/>
  </si>
  <si>
    <t>物攻</t>
    <phoneticPr fontId="4" type="noConversion"/>
  </si>
  <si>
    <t>法攻</t>
    <phoneticPr fontId="4" type="noConversion"/>
  </si>
  <si>
    <t>防御</t>
    <phoneticPr fontId="4" type="noConversion"/>
  </si>
  <si>
    <t>物防</t>
    <phoneticPr fontId="4" type="noConversion"/>
  </si>
  <si>
    <t>法防</t>
    <phoneticPr fontId="4" type="noConversion"/>
  </si>
  <si>
    <t>生命</t>
    <phoneticPr fontId="4" type="noConversion"/>
  </si>
  <si>
    <t>暴击几率</t>
    <phoneticPr fontId="4" type="noConversion"/>
  </si>
  <si>
    <t>抗暴几率</t>
    <phoneticPr fontId="4" type="noConversion"/>
  </si>
  <si>
    <t>命中几率</t>
    <phoneticPr fontId="4" type="noConversion"/>
  </si>
  <si>
    <t>闪避几率</t>
    <phoneticPr fontId="4" type="noConversion"/>
  </si>
  <si>
    <t>伤害加成</t>
    <phoneticPr fontId="4" type="noConversion"/>
  </si>
  <si>
    <t>伤害减免</t>
    <phoneticPr fontId="4" type="noConversion"/>
  </si>
  <si>
    <t>暴击伤害</t>
    <phoneticPr fontId="4" type="noConversion"/>
  </si>
  <si>
    <t>暴伤减免</t>
    <phoneticPr fontId="4" type="noConversion"/>
  </si>
  <si>
    <t>初始怒气</t>
    <phoneticPr fontId="4" type="noConversion"/>
  </si>
  <si>
    <t>怒气回复</t>
    <phoneticPr fontId="4" type="noConversion"/>
  </si>
  <si>
    <t>抗魏</t>
    <phoneticPr fontId="4" type="noConversion"/>
  </si>
  <si>
    <t>抗蜀</t>
    <phoneticPr fontId="4" type="noConversion"/>
  </si>
  <si>
    <t>抗吴</t>
    <phoneticPr fontId="4" type="noConversion"/>
  </si>
  <si>
    <t>抗群</t>
    <phoneticPr fontId="4" type="noConversion"/>
  </si>
  <si>
    <t>破魏</t>
    <phoneticPr fontId="4" type="noConversion"/>
  </si>
  <si>
    <t>破蜀</t>
    <phoneticPr fontId="4" type="noConversion"/>
  </si>
  <si>
    <t>破吴</t>
    <phoneticPr fontId="4" type="noConversion"/>
  </si>
  <si>
    <t>破群</t>
    <phoneticPr fontId="4" type="noConversion"/>
  </si>
  <si>
    <t>格挡几率</t>
    <phoneticPr fontId="4" type="noConversion"/>
  </si>
  <si>
    <t>抗格几率</t>
    <phoneticPr fontId="4" type="noConversion"/>
  </si>
  <si>
    <t>自愈</t>
    <phoneticPr fontId="4" type="noConversion"/>
  </si>
  <si>
    <t>吸血</t>
    <phoneticPr fontId="4" type="noConversion"/>
  </si>
  <si>
    <t>吸血抗性</t>
    <phoneticPr fontId="4" type="noConversion"/>
  </si>
  <si>
    <t>中毒增伤</t>
    <phoneticPr fontId="4" type="noConversion"/>
  </si>
  <si>
    <t>中毒减伤</t>
    <phoneticPr fontId="4" type="noConversion"/>
  </si>
  <si>
    <t>灼烧增伤</t>
    <phoneticPr fontId="4" type="noConversion"/>
  </si>
  <si>
    <t>灼烧减伤</t>
    <phoneticPr fontId="4" type="noConversion"/>
  </si>
  <si>
    <t>治疗几率</t>
    <phoneticPr fontId="4" type="noConversion"/>
  </si>
  <si>
    <t>被治疗量</t>
    <phoneticPr fontId="4" type="noConversion"/>
  </si>
  <si>
    <t>治疗总量</t>
    <phoneticPr fontId="4" type="noConversion"/>
  </si>
  <si>
    <t>PVP增伤</t>
    <phoneticPr fontId="4" type="noConversion"/>
  </si>
  <si>
    <t>PVP减伤</t>
    <phoneticPr fontId="4" type="noConversion"/>
  </si>
  <si>
    <t>技能属性1类型</t>
    <phoneticPr fontId="4" type="noConversion"/>
  </si>
  <si>
    <t>技能属性1数值</t>
    <phoneticPr fontId="4" type="noConversion"/>
  </si>
  <si>
    <t>skill_type1</t>
    <phoneticPr fontId="4" type="noConversion"/>
  </si>
  <si>
    <r>
      <t>s</t>
    </r>
    <r>
      <rPr>
        <sz val="10"/>
        <color theme="1"/>
        <rFont val="微软雅黑"/>
        <family val="2"/>
        <charset val="134"/>
      </rPr>
      <t>kill_</t>
    </r>
    <r>
      <rPr>
        <sz val="10"/>
        <color theme="1"/>
        <rFont val="微软雅黑"/>
        <family val="2"/>
        <charset val="134"/>
      </rPr>
      <t>size1</t>
    </r>
    <phoneticPr fontId="4" type="noConversion"/>
  </si>
  <si>
    <t>雪里白</t>
  </si>
  <si>
    <t>追风·雪里白</t>
  </si>
  <si>
    <t>追风·飒露紫</t>
  </si>
  <si>
    <t>追风·红玉辇</t>
  </si>
  <si>
    <t>追风·碧骢驹</t>
  </si>
  <si>
    <t>逐日·飞霜千里</t>
  </si>
  <si>
    <t>逐日·胭脂火龙</t>
  </si>
  <si>
    <t>追风·青骓</t>
  </si>
  <si>
    <t>逐日·青骓</t>
  </si>
  <si>
    <t>追风·绿耳</t>
  </si>
  <si>
    <t>逐日·绿耳</t>
  </si>
  <si>
    <t>追风·渠黄</t>
  </si>
  <si>
    <t>逐日·渠黄</t>
  </si>
  <si>
    <t>追风·枣骝</t>
  </si>
  <si>
    <t>逐日·枣骝</t>
  </si>
  <si>
    <t>逐日·雪里白</t>
  </si>
  <si>
    <t>逐日·飒露紫</t>
  </si>
  <si>
    <t>逐日·红玉辇</t>
  </si>
  <si>
    <t>逐日·碧骢驹</t>
  </si>
  <si>
    <t>追风·飞霜千里</t>
  </si>
  <si>
    <t>追风·胭脂火龙</t>
  </si>
  <si>
    <t>望月·爪黄飞电</t>
  </si>
  <si>
    <t>踏天·爪黄飞电</t>
  </si>
  <si>
    <t>望月·霹雳的卢</t>
  </si>
  <si>
    <t>踏天·霹雳的卢</t>
  </si>
  <si>
    <t>[追风·青骓]骑乘武将攻击加成+2%</t>
  </si>
  <si>
    <t>[逐日·青骓]骑乘武将攻击加成+3%</t>
  </si>
  <si>
    <t>[追风·绿耳]骑乘武将防御加成+2%</t>
  </si>
  <si>
    <t>[逐日·绿耳]骑乘武将防御加成+3%</t>
  </si>
  <si>
    <t>[追风·渠黄]骑乘武将生命加成+2%</t>
  </si>
  <si>
    <t>[逐日·渠黄]骑乘武将生命加成+3%</t>
  </si>
  <si>
    <t>[望月·爪黄飞电]敬请期待</t>
  </si>
  <si>
    <t>[踏天·爪黄飞电]敬请期待</t>
  </si>
  <si>
    <t>[望月·霹雳的卢]敬请期待</t>
  </si>
  <si>
    <t>[踏天·霹雳的卢]敬请期待</t>
  </si>
  <si>
    <t>[追风·枣骝]骑乘武将暴击伤害加成+2%</t>
    <phoneticPr fontId="4" type="noConversion"/>
  </si>
  <si>
    <t>[枣骝]骑乘武将暴击伤害加成+1%</t>
    <phoneticPr fontId="4" type="noConversion"/>
  </si>
  <si>
    <t>[逐日·枣骝]骑乘武将暴击伤害加成+3%</t>
    <phoneticPr fontId="4" type="noConversion"/>
  </si>
  <si>
    <t>[雪里白]骑乘武将伤害加成+3%</t>
    <phoneticPr fontId="4" type="noConversion"/>
  </si>
  <si>
    <t>[追风·雪里白]骑乘武将伤害加成+6%</t>
    <phoneticPr fontId="4" type="noConversion"/>
  </si>
  <si>
    <t>[逐日·雪里白]骑乘武将伤害加成+9%</t>
    <phoneticPr fontId="4" type="noConversion"/>
  </si>
  <si>
    <t>[飒露紫]骑乘武将受到的伤害减免+3%</t>
    <phoneticPr fontId="4" type="noConversion"/>
  </si>
  <si>
    <t>[追风·飒露紫]骑乘武将受到的伤害减免+6%</t>
    <phoneticPr fontId="4" type="noConversion"/>
  </si>
  <si>
    <t>[逐日·飒露紫]骑乘武将受到的伤害减免+9%</t>
    <phoneticPr fontId="4" type="noConversion"/>
  </si>
  <si>
    <t>[红玉辇]骑乘武将生命加成+3%</t>
    <phoneticPr fontId="4" type="noConversion"/>
  </si>
  <si>
    <t>[追风·红玉辇]骑乘武将生命加成+6%</t>
    <phoneticPr fontId="4" type="noConversion"/>
  </si>
  <si>
    <t>[逐日·红玉辇]骑乘武将生命加成+9%</t>
    <phoneticPr fontId="4" type="noConversion"/>
  </si>
  <si>
    <t>[碧骢驹]骑乘武将暴击概率加成+3%</t>
    <phoneticPr fontId="4" type="noConversion"/>
  </si>
  <si>
    <t>[追风·碧骢驹]骑乘武将暴击概率加成+6%</t>
    <phoneticPr fontId="4" type="noConversion"/>
  </si>
  <si>
    <t>[逐日·碧骢驹]骑乘武将暴击概率加成+9%</t>
    <phoneticPr fontId="4" type="noConversion"/>
  </si>
  <si>
    <t>乌云踏雪</t>
    <phoneticPr fontId="4" type="noConversion"/>
  </si>
  <si>
    <t>追风·乌云踏雪</t>
    <phoneticPr fontId="4" type="noConversion"/>
  </si>
  <si>
    <t>逐日·乌云踏雪</t>
    <phoneticPr fontId="4" type="noConversion"/>
  </si>
  <si>
    <t>[胭脂火龙]治疗效果提高10%，治疗被封疗的目标，可为其附加持续一回合的吸收伤害护盾，吸收40%治疗量的伤害</t>
  </si>
  <si>
    <t>[追风·胭脂火龙]治疗效果提高18%，治疗被封疗的目标，可为其附加持续一回合的吸收伤害护盾，吸收70%治疗量的伤害</t>
  </si>
  <si>
    <t>[逐日·胭脂火龙]治疗效果提高25%，治疗被封疗的目标，可为其附加持续一回合的吸收伤害护盾，吸收100%治疗量的伤害</t>
  </si>
  <si>
    <t>夜照玉狮</t>
    <phoneticPr fontId="4" type="noConversion"/>
  </si>
  <si>
    <t>追风·夜照玉狮</t>
    <phoneticPr fontId="4" type="noConversion"/>
  </si>
  <si>
    <t>逐日·夜照玉狮</t>
    <phoneticPr fontId="4" type="noConversion"/>
  </si>
  <si>
    <t>[追风·夜照玉狮]战斗前最多受到1点怒气降低效果，战斗中每回合最多受到2点怒气降低效果</t>
    <phoneticPr fontId="4" type="noConversion"/>
  </si>
  <si>
    <t>[逐日·夜照玉狮]战斗前最多受到1点怒气降低效果，战斗中每回合最多受到1点怒气降低效果</t>
    <phoneticPr fontId="4" type="noConversion"/>
  </si>
  <si>
    <t>马魂</t>
    <phoneticPr fontId="4" type="noConversion"/>
  </si>
  <si>
    <t>单位马魂战力</t>
    <phoneticPr fontId="4" type="noConversion"/>
  </si>
  <si>
    <t>相当于</t>
    <phoneticPr fontId="4" type="noConversion"/>
  </si>
  <si>
    <t>紫色马鞍</t>
  </si>
  <si>
    <t>紫色马镫</t>
  </si>
  <si>
    <t>紫色马绳</t>
  </si>
  <si>
    <t>生命</t>
    <phoneticPr fontId="4" type="noConversion"/>
  </si>
  <si>
    <t>攻击</t>
    <phoneticPr fontId="4" type="noConversion"/>
  </si>
  <si>
    <t xml:space="preserve"> 给予战力</t>
    <phoneticPr fontId="4" type="noConversion"/>
  </si>
  <si>
    <t>属性</t>
    <phoneticPr fontId="4" type="noConversion"/>
  </si>
  <si>
    <r>
      <t>3</t>
    </r>
    <r>
      <rPr>
        <sz val="10"/>
        <color theme="1"/>
        <rFont val="微软雅黑"/>
        <family val="2"/>
        <charset val="134"/>
      </rPr>
      <t>000yb</t>
    </r>
    <phoneticPr fontId="4" type="noConversion"/>
  </si>
  <si>
    <r>
      <t>9</t>
    </r>
    <r>
      <rPr>
        <sz val="10"/>
        <color theme="1"/>
        <rFont val="微软雅黑"/>
        <family val="2"/>
        <charset val="134"/>
      </rPr>
      <t>000yb</t>
    </r>
    <phoneticPr fontId="4" type="noConversion"/>
  </si>
  <si>
    <r>
      <t>2</t>
    </r>
    <r>
      <rPr>
        <sz val="10"/>
        <color theme="1"/>
        <rFont val="微软雅黑"/>
        <family val="2"/>
        <charset val="134"/>
      </rPr>
      <t>4000yb</t>
    </r>
    <phoneticPr fontId="4" type="noConversion"/>
  </si>
  <si>
    <t>橙</t>
    <phoneticPr fontId="4" type="noConversion"/>
  </si>
  <si>
    <t>紫</t>
    <phoneticPr fontId="4" type="noConversion"/>
  </si>
  <si>
    <t>奔雷青骢</t>
  </si>
  <si>
    <t>追风·奔雷青骢</t>
    <phoneticPr fontId="4" type="noConversion"/>
  </si>
  <si>
    <t>逐日·奔雷青骢</t>
    <phoneticPr fontId="4" type="noConversion"/>
  </si>
  <si>
    <t>铁血红鬃</t>
    <phoneticPr fontId="4" type="noConversion"/>
  </si>
  <si>
    <t>追风·铁血红鬃</t>
    <phoneticPr fontId="4" type="noConversion"/>
  </si>
  <si>
    <t>逐日·铁血红鬃</t>
    <phoneticPr fontId="4" type="noConversion"/>
  </si>
  <si>
    <t>[铁血红鬃]生命最大值提高15%。释放技能时，如果目标已处于灼烧状态，本次技能对目标额外造成4%生命上限的伤害。</t>
  </si>
  <si>
    <t>[追风·铁血红鬃]生命最大值提高30%。释放技能时，如果目标已处于灼烧状态，本次技能对目标额外造成6%生命上限的伤害。</t>
  </si>
  <si>
    <t>[逐日·铁血红鬃]生命最大值提高45%。释放技能时，如果目标已处于灼烧状态，本次技能对目标额外造成8%生命上限的伤害。</t>
  </si>
  <si>
    <t>暗夜紫骍</t>
    <phoneticPr fontId="4" type="noConversion"/>
  </si>
  <si>
    <t>追风·暗夜紫骍</t>
    <phoneticPr fontId="4" type="noConversion"/>
  </si>
  <si>
    <t>逐日·暗夜紫骍</t>
    <phoneticPr fontId="4" type="noConversion"/>
  </si>
  <si>
    <t>[夜照玉狮]战斗中每回合最多受到2点怒气降低效果</t>
    <phoneticPr fontId="4" type="noConversion"/>
  </si>
  <si>
    <t>[奔雷青骢]生命最大值提高15%。战斗中首次受到致命伤害时，不会死亡并且会回复20%最大生命值的生命</t>
    <phoneticPr fontId="4" type="noConversion"/>
  </si>
  <si>
    <t>[追风·奔雷青骢]生命最大值提高30%。战斗中首次受到致命伤害时，不会死亡并且回复40%最大生命值的血量，回复自身2点怒气。</t>
    <phoneticPr fontId="4" type="noConversion"/>
  </si>
  <si>
    <t>[逐日·奔雷青骢]生命最大值提高45%。战斗中首次受到致命伤害时，不会死亡并且回复60%最大生命值的血量，回复自身4点怒气</t>
    <phoneticPr fontId="4" type="noConversion"/>
  </si>
  <si>
    <t>[乌云踏雪]攻击对敌方造成伤害额外增加16%。</t>
    <phoneticPr fontId="4" type="noConversion"/>
  </si>
  <si>
    <t>[追风·乌云踏雪]攻击对敌方造成伤害额外增加25%，直接伤害击杀目标后50%概率回复自身1点怒气。</t>
    <phoneticPr fontId="4" type="noConversion"/>
  </si>
  <si>
    <t>[逐日·乌云踏雪]攻击对敌方造成伤害额外增加25%，直接伤害击杀目标后回复自身1点怒气，并且下次回怒时额外回复自身1点怒气</t>
    <phoneticPr fontId="4" type="noConversion"/>
  </si>
  <si>
    <t>[飞霜千里]攻击对敌方造成直接伤害的20%转化为治疗，治疗己方血量最少的目标。</t>
    <phoneticPr fontId="4" type="noConversion"/>
  </si>
  <si>
    <t>[追风·飞霜千里]攻击对敌方造成直接伤害的30%转化为治疗，治疗己方血量最少的目标，并为该目标额外回复10%生命上限的血量。</t>
    <phoneticPr fontId="4" type="noConversion"/>
  </si>
  <si>
    <t>[逐日·飞霜千里]攻击对敌方造成直接伤害的30%转化为治疗，治疗己方血量最少的目标，并为该目标额外回复30%生命上限的血量。</t>
    <phoneticPr fontId="4" type="noConversion"/>
  </si>
  <si>
    <t>[暗夜紫骍]每回合开始前，每个存活的其他同阵营武将提供骑乘武将自身生命上限8%的吸收直接伤害的护盾，持续1回合</t>
    <phoneticPr fontId="4" type="noConversion"/>
  </si>
  <si>
    <t>[追风·暗夜紫骍]每回合开始前，每个存活的其他同阵营武将提供骑乘武将自身生命上限16%的吸收直接伤害的护盾，持续1回合</t>
    <phoneticPr fontId="4" type="noConversion"/>
  </si>
  <si>
    <t>[逐日·暗夜紫骍]每回合开始前，每个存活的其他同阵营武将提供骑乘武将自身生命上限24%的吸收直接伤害的护盾，持续1回合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</si>
</sst>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68D82"/>
        <bgColor indexed="64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1">
      <alignment vertical="center"/>
    </xf>
    <xf numFmtId="0" fontId="5" fillId="0" borderId="1" applyFill="0">
      <alignment horizontal="center" vertical="center"/>
    </xf>
    <xf numFmtId="0" fontId="6" fillId="5" borderId="0">
      <alignment vertical="center"/>
    </xf>
    <xf numFmtId="0" fontId="8" fillId="8" borderId="0">
      <alignment vertical="center"/>
    </xf>
    <xf numFmtId="0" fontId="7" fillId="7" borderId="1">
      <alignment horizontal="center" vertical="center"/>
    </xf>
    <xf numFmtId="0" fontId="5" fillId="9" borderId="1">
      <alignment horizontal="center" vertical="center"/>
    </xf>
  </cellStyleXfs>
  <cellXfs count="4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3" borderId="1" xfId="3" applyFont="1" applyFill="1" applyBorder="1" applyAlignment="1">
      <alignment horizontal="center" vertical="center"/>
    </xf>
    <xf numFmtId="0" fontId="10" fillId="6" borderId="1" xfId="3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10" borderId="1" xfId="3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11" borderId="1" xfId="3" applyFont="1" applyFill="1" applyBorder="1" applyAlignment="1">
      <alignment horizontal="center" vertical="center"/>
    </xf>
    <xf numFmtId="0" fontId="10" fillId="12" borderId="1" xfId="3" applyFont="1" applyFill="1" applyBorder="1" applyAlignment="1">
      <alignment horizontal="center" vertical="center"/>
    </xf>
    <xf numFmtId="0" fontId="10" fillId="13" borderId="1" xfId="3" applyFont="1" applyFill="1" applyBorder="1" applyAlignment="1">
      <alignment horizontal="center" vertical="center"/>
    </xf>
    <xf numFmtId="0" fontId="10" fillId="11" borderId="1" xfId="3" applyFont="1" applyFill="1" applyBorder="1" applyAlignment="1">
      <alignment horizontal="left" vertical="center"/>
    </xf>
    <xf numFmtId="0" fontId="10" fillId="10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/>
    </xf>
    <xf numFmtId="0" fontId="10" fillId="13" borderId="1" xfId="3" applyFont="1" applyFill="1" applyBorder="1" applyAlignment="1">
      <alignment horizontal="left" vertical="center"/>
    </xf>
    <xf numFmtId="0" fontId="10" fillId="6" borderId="1" xfId="3" applyFont="1" applyFill="1" applyBorder="1" applyAlignment="1">
      <alignment horizontal="left" vertical="center"/>
    </xf>
    <xf numFmtId="0" fontId="10" fillId="12" borderId="1" xfId="3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0" fillId="15" borderId="1" xfId="3" applyFont="1" applyFill="1" applyBorder="1" applyAlignment="1">
      <alignment horizontal="center" vertical="center"/>
    </xf>
    <xf numFmtId="0" fontId="10" fillId="15" borderId="1" xfId="3" applyFont="1" applyFill="1" applyBorder="1" applyAlignment="1">
      <alignment horizontal="left" vertical="center"/>
    </xf>
    <xf numFmtId="0" fontId="10" fillId="16" borderId="1" xfId="3" applyFont="1" applyFill="1" applyBorder="1" applyAlignment="1">
      <alignment horizontal="center" vertical="center"/>
    </xf>
    <xf numFmtId="0" fontId="10" fillId="16" borderId="1" xfId="3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8" applyFont="1" applyBorder="1" applyAlignment="1">
      <alignment horizontal="center" vertical="center"/>
    </xf>
    <xf numFmtId="0" fontId="10" fillId="18" borderId="2" xfId="3" applyFont="1" applyFill="1" applyBorder="1" applyAlignment="1">
      <alignment horizontal="center" vertical="center"/>
    </xf>
    <xf numFmtId="0" fontId="10" fillId="18" borderId="1" xfId="3" applyFont="1" applyFill="1" applyBorder="1" applyAlignment="1">
      <alignment horizontal="center" vertical="center"/>
    </xf>
  </cellXfs>
  <cellStyles count="9">
    <cellStyle name="标题-副" xfId="5"/>
    <cellStyle name="标题-主" xfId="6"/>
    <cellStyle name="常规" xfId="0" builtinId="0"/>
    <cellStyle name="居中-红色" xfId="7"/>
    <cellStyle name="居中-紫色" xfId="8"/>
    <cellStyle name="无框常规" xfId="1"/>
    <cellStyle name="无框加粗" xfId="2"/>
    <cellStyle name="有框常规" xfId="3"/>
    <cellStyle name="有框居中" xfId="4"/>
  </cellStyles>
  <dxfs count="36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CCCCFF"/>
      <color rgb="FFF68D82"/>
      <color rgb="FFCC99FF"/>
      <color rgb="FFCCFFCC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57150</xdr:colOff>
      <xdr:row>11</xdr:row>
      <xdr:rowOff>85725</xdr:rowOff>
    </xdr:from>
    <xdr:to>
      <xdr:col>36</xdr:col>
      <xdr:colOff>351702</xdr:colOff>
      <xdr:row>36</xdr:row>
      <xdr:rowOff>75546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50550" y="2390775"/>
          <a:ext cx="5780952" cy="5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zoomScaleNormal="100" workbookViewId="0">
      <pane xSplit="4" ySplit="5" topLeftCell="M36" activePane="bottomRight" state="frozen"/>
      <selection pane="topRight" activeCell="E1" sqref="E1"/>
      <selection pane="bottomLeft" activeCell="A6" sqref="A6"/>
      <selection pane="bottomRight" activeCell="Y59" sqref="Y59"/>
    </sheetView>
  </sheetViews>
  <sheetFormatPr defaultRowHeight="16.5" x14ac:dyDescent="0.15"/>
  <cols>
    <col min="1" max="1" width="8" style="6" customWidth="1"/>
    <col min="2" max="2" width="7.5" style="6" customWidth="1"/>
    <col min="3" max="3" width="16.25" style="6" customWidth="1"/>
    <col min="4" max="4" width="9.375" style="6" bestFit="1" customWidth="1"/>
    <col min="5" max="5" width="10.625" style="6" customWidth="1"/>
    <col min="6" max="6" width="11.25" style="6" bestFit="1" customWidth="1"/>
    <col min="7" max="7" width="10" style="6" bestFit="1" customWidth="1"/>
    <col min="8" max="8" width="10.625" style="6" customWidth="1"/>
    <col min="9" max="9" width="11.25" style="6" bestFit="1" customWidth="1"/>
    <col min="10" max="16" width="10.625" style="6" customWidth="1"/>
    <col min="17" max="19" width="11.875" style="6" customWidth="1"/>
    <col min="20" max="20" width="12.875" style="6" customWidth="1"/>
    <col min="21" max="21" width="22.5" style="9" customWidth="1"/>
    <col min="22" max="26" width="9" style="6"/>
    <col min="27" max="27" width="12.75" style="6" bestFit="1" customWidth="1"/>
    <col min="28" max="16384" width="9" style="6"/>
  </cols>
  <sheetData>
    <row r="1" spans="1:41" x14ac:dyDescent="0.15">
      <c r="A1" s="23" t="s">
        <v>77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41" x14ac:dyDescent="0.15">
      <c r="A2" s="11" t="s">
        <v>2</v>
      </c>
      <c r="B2" s="11" t="s">
        <v>62</v>
      </c>
      <c r="C2" s="11" t="s">
        <v>6</v>
      </c>
      <c r="D2" s="11" t="s">
        <v>2</v>
      </c>
      <c r="E2" s="11" t="s">
        <v>62</v>
      </c>
      <c r="F2" s="11" t="s">
        <v>62</v>
      </c>
      <c r="G2" s="11" t="s">
        <v>62</v>
      </c>
      <c r="H2" s="11" t="s">
        <v>62</v>
      </c>
      <c r="I2" s="11" t="s">
        <v>62</v>
      </c>
      <c r="J2" s="11" t="s">
        <v>62</v>
      </c>
      <c r="K2" s="11" t="s">
        <v>62</v>
      </c>
      <c r="L2" s="11" t="s">
        <v>62</v>
      </c>
      <c r="M2" s="11" t="s">
        <v>62</v>
      </c>
      <c r="N2" s="11" t="s">
        <v>62</v>
      </c>
      <c r="O2" s="11" t="s">
        <v>62</v>
      </c>
      <c r="P2" s="11" t="s">
        <v>62</v>
      </c>
      <c r="Q2" s="11" t="s">
        <v>97</v>
      </c>
      <c r="R2" s="11" t="s">
        <v>97</v>
      </c>
      <c r="S2" s="11" t="s">
        <v>97</v>
      </c>
      <c r="T2" s="11" t="s">
        <v>62</v>
      </c>
      <c r="U2" s="25" t="s">
        <v>63</v>
      </c>
    </row>
    <row r="3" spans="1:41" x14ac:dyDescent="0.15">
      <c r="A3" s="26" t="s">
        <v>7</v>
      </c>
      <c r="B3" s="26" t="s">
        <v>78</v>
      </c>
      <c r="C3" s="26" t="s">
        <v>8</v>
      </c>
      <c r="D3" s="26" t="s">
        <v>10</v>
      </c>
      <c r="E3" s="26" t="s">
        <v>65</v>
      </c>
      <c r="F3" s="26" t="s">
        <v>66</v>
      </c>
      <c r="G3" s="26" t="s">
        <v>67</v>
      </c>
      <c r="H3" s="26" t="s">
        <v>68</v>
      </c>
      <c r="I3" s="26" t="s">
        <v>69</v>
      </c>
      <c r="J3" s="26" t="s">
        <v>70</v>
      </c>
      <c r="K3" s="26" t="s">
        <v>74</v>
      </c>
      <c r="L3" s="26" t="s">
        <v>75</v>
      </c>
      <c r="M3" s="26" t="s">
        <v>79</v>
      </c>
      <c r="N3" s="26" t="s">
        <v>80</v>
      </c>
      <c r="O3" s="26" t="s">
        <v>76</v>
      </c>
      <c r="P3" s="26" t="s">
        <v>81</v>
      </c>
      <c r="Q3" s="26" t="s">
        <v>98</v>
      </c>
      <c r="R3" s="33" t="s">
        <v>146</v>
      </c>
      <c r="S3" s="33" t="s">
        <v>147</v>
      </c>
      <c r="T3" s="33" t="s">
        <v>103</v>
      </c>
      <c r="U3" s="27" t="s">
        <v>64</v>
      </c>
    </row>
    <row r="4" spans="1:41" x14ac:dyDescent="0.15">
      <c r="A4" s="12" t="s">
        <v>82</v>
      </c>
      <c r="B4" s="12" t="s">
        <v>82</v>
      </c>
      <c r="C4" s="12" t="s">
        <v>82</v>
      </c>
      <c r="D4" s="12" t="s">
        <v>82</v>
      </c>
      <c r="E4" s="12" t="s">
        <v>82</v>
      </c>
      <c r="F4" s="12" t="s">
        <v>82</v>
      </c>
      <c r="G4" s="12" t="s">
        <v>82</v>
      </c>
      <c r="H4" s="12" t="s">
        <v>82</v>
      </c>
      <c r="I4" s="12" t="s">
        <v>82</v>
      </c>
      <c r="J4" s="12" t="s">
        <v>82</v>
      </c>
      <c r="K4" s="12" t="s">
        <v>82</v>
      </c>
      <c r="L4" s="12" t="s">
        <v>82</v>
      </c>
      <c r="M4" s="12" t="s">
        <v>82</v>
      </c>
      <c r="N4" s="12" t="s">
        <v>82</v>
      </c>
      <c r="O4" s="12" t="s">
        <v>82</v>
      </c>
      <c r="P4" s="12" t="s">
        <v>82</v>
      </c>
      <c r="Q4" s="12" t="s">
        <v>38</v>
      </c>
      <c r="R4" s="12" t="s">
        <v>102</v>
      </c>
      <c r="S4" s="12" t="s">
        <v>102</v>
      </c>
      <c r="T4" s="12" t="s">
        <v>84</v>
      </c>
      <c r="U4" s="28" t="s">
        <v>83</v>
      </c>
      <c r="AA4" s="37" t="s">
        <v>213</v>
      </c>
    </row>
    <row r="5" spans="1:41" x14ac:dyDescent="0.15">
      <c r="A5" s="11" t="s">
        <v>5</v>
      </c>
      <c r="B5" s="11" t="s">
        <v>85</v>
      </c>
      <c r="C5" s="11" t="s">
        <v>20</v>
      </c>
      <c r="D5" s="11" t="s">
        <v>22</v>
      </c>
      <c r="E5" s="11" t="s">
        <v>86</v>
      </c>
      <c r="F5" s="11" t="s">
        <v>87</v>
      </c>
      <c r="G5" s="11" t="s">
        <v>88</v>
      </c>
      <c r="H5" s="11" t="s">
        <v>71</v>
      </c>
      <c r="I5" s="11" t="s">
        <v>72</v>
      </c>
      <c r="J5" s="11" t="s">
        <v>73</v>
      </c>
      <c r="K5" s="11" t="s">
        <v>89</v>
      </c>
      <c r="L5" s="11" t="s">
        <v>90</v>
      </c>
      <c r="M5" s="11" t="s">
        <v>91</v>
      </c>
      <c r="N5" s="11" t="s">
        <v>92</v>
      </c>
      <c r="O5" s="11" t="s">
        <v>93</v>
      </c>
      <c r="P5" s="11" t="s">
        <v>94</v>
      </c>
      <c r="Q5" s="11" t="s">
        <v>99</v>
      </c>
      <c r="R5" s="34" t="s">
        <v>148</v>
      </c>
      <c r="S5" s="34" t="s">
        <v>149</v>
      </c>
      <c r="T5" s="13" t="s">
        <v>96</v>
      </c>
      <c r="U5" s="25" t="s">
        <v>95</v>
      </c>
      <c r="Z5" s="37" t="s">
        <v>211</v>
      </c>
      <c r="AA5" s="37" t="s">
        <v>212</v>
      </c>
      <c r="AE5" s="37" t="s">
        <v>220</v>
      </c>
      <c r="AF5" s="37" t="s">
        <v>219</v>
      </c>
    </row>
    <row r="6" spans="1:41" x14ac:dyDescent="0.15">
      <c r="A6" s="14">
        <v>1</v>
      </c>
      <c r="B6" s="14">
        <v>1</v>
      </c>
      <c r="C6" s="14" t="s">
        <v>51</v>
      </c>
      <c r="D6" s="14">
        <v>3</v>
      </c>
      <c r="E6" s="14">
        <v>12</v>
      </c>
      <c r="F6" s="14">
        <v>1</v>
      </c>
      <c r="G6" s="14">
        <v>1</v>
      </c>
      <c r="H6" s="14">
        <v>5</v>
      </c>
      <c r="I6" s="14">
        <v>2</v>
      </c>
      <c r="J6" s="14">
        <v>1000000</v>
      </c>
      <c r="K6" s="14">
        <v>2400</v>
      </c>
      <c r="L6" s="14">
        <v>17200</v>
      </c>
      <c r="M6" s="14">
        <v>1200</v>
      </c>
      <c r="N6" s="14">
        <v>1200</v>
      </c>
      <c r="O6" s="14">
        <v>120</v>
      </c>
      <c r="P6" s="14">
        <v>120</v>
      </c>
      <c r="Q6" s="14">
        <v>500000</v>
      </c>
      <c r="R6" s="14">
        <v>8</v>
      </c>
      <c r="S6" s="14">
        <v>10</v>
      </c>
      <c r="T6" s="14"/>
      <c r="U6" s="17" t="s">
        <v>104</v>
      </c>
      <c r="W6" s="6">
        <f>L6/27*(1+O6/1000+P6/1000)</f>
        <v>789.92592592592609</v>
      </c>
      <c r="X6" s="6">
        <f>(L6/27+K6/9+M6+N6)*(1+O6/1000+P6/1000)</f>
        <v>4096.5925925925931</v>
      </c>
      <c r="Y6" s="6">
        <f>Q6/X6</f>
        <v>122.05265441921017</v>
      </c>
      <c r="Z6" s="6">
        <v>100</v>
      </c>
      <c r="AA6" s="6">
        <f>Q6/Z6</f>
        <v>5000</v>
      </c>
      <c r="AC6" s="38" t="s">
        <v>214</v>
      </c>
      <c r="AD6" s="37" t="s">
        <v>217</v>
      </c>
      <c r="AE6" s="37">
        <v>64500</v>
      </c>
      <c r="AF6" s="6">
        <v>720000</v>
      </c>
      <c r="AH6" s="6">
        <f>20*100</f>
        <v>2000</v>
      </c>
      <c r="AI6" s="6">
        <f>AF6/AH6</f>
        <v>360</v>
      </c>
    </row>
    <row r="7" spans="1:41" x14ac:dyDescent="0.15">
      <c r="A7" s="14">
        <v>1</v>
      </c>
      <c r="B7" s="14">
        <v>2</v>
      </c>
      <c r="C7" s="14" t="s">
        <v>157</v>
      </c>
      <c r="D7" s="14">
        <v>3</v>
      </c>
      <c r="E7" s="14">
        <v>12</v>
      </c>
      <c r="F7" s="14">
        <v>1</v>
      </c>
      <c r="G7" s="14">
        <v>1</v>
      </c>
      <c r="H7" s="14">
        <v>5</v>
      </c>
      <c r="I7" s="14">
        <v>2</v>
      </c>
      <c r="J7" s="14">
        <v>2000000</v>
      </c>
      <c r="K7" s="14">
        <v>3600</v>
      </c>
      <c r="L7" s="14">
        <v>26000</v>
      </c>
      <c r="M7" s="14">
        <v>1800</v>
      </c>
      <c r="N7" s="14">
        <v>1800</v>
      </c>
      <c r="O7" s="14">
        <v>140</v>
      </c>
      <c r="P7" s="14">
        <v>140</v>
      </c>
      <c r="Q7" s="14">
        <v>850000</v>
      </c>
      <c r="R7" s="14">
        <v>8</v>
      </c>
      <c r="S7" s="14">
        <v>20</v>
      </c>
      <c r="T7" s="14"/>
      <c r="U7" s="17" t="s">
        <v>175</v>
      </c>
      <c r="W7" s="6">
        <f t="shared" ref="W7:W50" si="0">L7/27*(1+O7/1000+P7/1000)</f>
        <v>1232.5925925925928</v>
      </c>
      <c r="X7" s="6">
        <f t="shared" ref="X7:X50" si="1">(L7/27+K7/9+M7+N7)*(1+O7/1000+P7/1000)</f>
        <v>6352.5925925925949</v>
      </c>
      <c r="Y7" s="6">
        <f t="shared" ref="Y7:Y50" si="2">Q7/X7</f>
        <v>133.80363805970146</v>
      </c>
      <c r="Z7" s="6">
        <v>200</v>
      </c>
      <c r="AA7" s="6">
        <f t="shared" ref="AA7:AA50" si="3">Q7/Z7</f>
        <v>4250</v>
      </c>
      <c r="AC7" s="38" t="s">
        <v>215</v>
      </c>
      <c r="AD7" s="37" t="s">
        <v>110</v>
      </c>
      <c r="AE7" s="37">
        <v>4500</v>
      </c>
      <c r="AF7" s="6">
        <v>720000</v>
      </c>
      <c r="AH7" s="6">
        <f t="shared" ref="AH7:AH8" si="4">20*100</f>
        <v>2000</v>
      </c>
      <c r="AI7" s="6">
        <f t="shared" ref="AI7:AI11" si="5">AF7/AH7</f>
        <v>360</v>
      </c>
    </row>
    <row r="8" spans="1:41" x14ac:dyDescent="0.15">
      <c r="A8" s="14">
        <v>1</v>
      </c>
      <c r="B8" s="14">
        <v>3</v>
      </c>
      <c r="C8" s="14" t="s">
        <v>158</v>
      </c>
      <c r="D8" s="14">
        <v>3</v>
      </c>
      <c r="E8" s="14">
        <v>12</v>
      </c>
      <c r="F8" s="14">
        <v>1</v>
      </c>
      <c r="G8" s="14">
        <v>1</v>
      </c>
      <c r="H8" s="14">
        <v>0</v>
      </c>
      <c r="I8" s="14">
        <v>0</v>
      </c>
      <c r="J8" s="14">
        <v>0</v>
      </c>
      <c r="K8" s="14">
        <v>5200</v>
      </c>
      <c r="L8" s="14">
        <v>38600</v>
      </c>
      <c r="M8" s="14">
        <v>2600</v>
      </c>
      <c r="N8" s="14">
        <v>2600</v>
      </c>
      <c r="O8" s="14">
        <v>160</v>
      </c>
      <c r="P8" s="14">
        <v>160</v>
      </c>
      <c r="Q8" s="14">
        <v>1200000</v>
      </c>
      <c r="R8" s="14">
        <v>8</v>
      </c>
      <c r="S8" s="14">
        <v>30</v>
      </c>
      <c r="T8" s="14"/>
      <c r="U8" s="17" t="s">
        <v>176</v>
      </c>
      <c r="W8" s="6">
        <f t="shared" si="0"/>
        <v>1887.1111111111109</v>
      </c>
      <c r="X8" s="6">
        <f t="shared" si="1"/>
        <v>9513.7777777777756</v>
      </c>
      <c r="Y8" s="6">
        <f t="shared" si="2"/>
        <v>126.13285994580961</v>
      </c>
      <c r="Z8" s="6">
        <v>300</v>
      </c>
      <c r="AA8" s="6">
        <f t="shared" si="3"/>
        <v>4000</v>
      </c>
      <c r="AC8" s="38" t="s">
        <v>216</v>
      </c>
      <c r="AD8" s="37" t="s">
        <v>218</v>
      </c>
      <c r="AE8" s="37">
        <v>9000</v>
      </c>
      <c r="AF8" s="6">
        <v>720000</v>
      </c>
      <c r="AG8" s="6">
        <f>SUM(AF6:AF8)</f>
        <v>2160000</v>
      </c>
      <c r="AH8" s="6">
        <f t="shared" si="4"/>
        <v>2000</v>
      </c>
      <c r="AI8" s="6">
        <f t="shared" si="5"/>
        <v>360</v>
      </c>
      <c r="AL8" s="6">
        <v>3000</v>
      </c>
      <c r="AM8" s="6">
        <v>240000</v>
      </c>
      <c r="AO8" s="37" t="s">
        <v>221</v>
      </c>
    </row>
    <row r="9" spans="1:41" x14ac:dyDescent="0.15">
      <c r="A9" s="29">
        <v>2</v>
      </c>
      <c r="B9" s="29">
        <v>1</v>
      </c>
      <c r="C9" s="29" t="s">
        <v>52</v>
      </c>
      <c r="D9" s="29">
        <v>3</v>
      </c>
      <c r="E9" s="29">
        <v>12</v>
      </c>
      <c r="F9" s="29">
        <v>2</v>
      </c>
      <c r="G9" s="29">
        <v>1</v>
      </c>
      <c r="H9" s="29">
        <v>5</v>
      </c>
      <c r="I9" s="29">
        <v>2</v>
      </c>
      <c r="J9" s="29">
        <v>1000000</v>
      </c>
      <c r="K9" s="29">
        <v>2400</v>
      </c>
      <c r="L9" s="29">
        <v>17200</v>
      </c>
      <c r="M9" s="29">
        <v>1200</v>
      </c>
      <c r="N9" s="29">
        <v>1200</v>
      </c>
      <c r="O9" s="29">
        <v>120</v>
      </c>
      <c r="P9" s="29">
        <v>120</v>
      </c>
      <c r="Q9" s="29">
        <v>500000</v>
      </c>
      <c r="R9" s="29">
        <v>11</v>
      </c>
      <c r="S9" s="29">
        <v>10</v>
      </c>
      <c r="T9" s="29"/>
      <c r="U9" s="30" t="s">
        <v>105</v>
      </c>
      <c r="W9" s="6">
        <f t="shared" si="0"/>
        <v>789.92592592592609</v>
      </c>
      <c r="X9" s="6">
        <f t="shared" si="1"/>
        <v>4096.5925925925931</v>
      </c>
      <c r="Y9" s="6">
        <f t="shared" si="2"/>
        <v>122.05265441921017</v>
      </c>
      <c r="Z9" s="6">
        <v>100</v>
      </c>
      <c r="AA9" s="6">
        <f t="shared" si="3"/>
        <v>5000</v>
      </c>
      <c r="AC9" s="39" t="s">
        <v>214</v>
      </c>
      <c r="AD9" s="37" t="s">
        <v>217</v>
      </c>
      <c r="AE9" s="37">
        <v>172000</v>
      </c>
      <c r="AF9" s="6">
        <v>1920000</v>
      </c>
      <c r="AH9" s="6">
        <f>20*500</f>
        <v>10000</v>
      </c>
      <c r="AI9" s="6">
        <f t="shared" si="5"/>
        <v>192</v>
      </c>
      <c r="AL9" s="6">
        <v>9000</v>
      </c>
      <c r="AM9" s="6">
        <f>AM8*3</f>
        <v>720000</v>
      </c>
      <c r="AN9" s="37" t="s">
        <v>225</v>
      </c>
      <c r="AO9" s="37" t="s">
        <v>222</v>
      </c>
    </row>
    <row r="10" spans="1:41" x14ac:dyDescent="0.15">
      <c r="A10" s="29">
        <v>2</v>
      </c>
      <c r="B10" s="29">
        <v>2</v>
      </c>
      <c r="C10" s="29" t="s">
        <v>159</v>
      </c>
      <c r="D10" s="29">
        <v>3</v>
      </c>
      <c r="E10" s="29">
        <v>12</v>
      </c>
      <c r="F10" s="29">
        <v>2</v>
      </c>
      <c r="G10" s="29">
        <v>1</v>
      </c>
      <c r="H10" s="29">
        <v>5</v>
      </c>
      <c r="I10" s="29">
        <v>2</v>
      </c>
      <c r="J10" s="29">
        <v>2000000</v>
      </c>
      <c r="K10" s="29">
        <v>3600</v>
      </c>
      <c r="L10" s="29">
        <v>26000</v>
      </c>
      <c r="M10" s="29">
        <v>1800</v>
      </c>
      <c r="N10" s="29">
        <v>1800</v>
      </c>
      <c r="O10" s="29">
        <v>140</v>
      </c>
      <c r="P10" s="29">
        <v>140</v>
      </c>
      <c r="Q10" s="29">
        <v>850000</v>
      </c>
      <c r="R10" s="29">
        <v>11</v>
      </c>
      <c r="S10" s="29">
        <v>20</v>
      </c>
      <c r="T10" s="29"/>
      <c r="U10" s="30" t="s">
        <v>177</v>
      </c>
      <c r="W10" s="6">
        <f t="shared" si="0"/>
        <v>1232.5925925925928</v>
      </c>
      <c r="X10" s="6">
        <f t="shared" si="1"/>
        <v>6352.5925925925949</v>
      </c>
      <c r="Y10" s="6">
        <f t="shared" si="2"/>
        <v>133.80363805970146</v>
      </c>
      <c r="Z10" s="6">
        <v>200</v>
      </c>
      <c r="AA10" s="6">
        <f t="shared" si="3"/>
        <v>4250</v>
      </c>
      <c r="AC10" s="40" t="s">
        <v>215</v>
      </c>
      <c r="AD10" s="37" t="s">
        <v>110</v>
      </c>
      <c r="AE10" s="37">
        <v>12000</v>
      </c>
      <c r="AF10" s="6">
        <v>1920000</v>
      </c>
      <c r="AH10" s="6">
        <f t="shared" ref="AH10:AH11" si="6">20*500</f>
        <v>10000</v>
      </c>
      <c r="AI10" s="6">
        <f t="shared" si="5"/>
        <v>192</v>
      </c>
      <c r="AL10" s="6">
        <v>24000</v>
      </c>
      <c r="AM10" s="6">
        <f>AM8*8</f>
        <v>1920000</v>
      </c>
      <c r="AN10" s="37" t="s">
        <v>224</v>
      </c>
      <c r="AO10" s="37" t="s">
        <v>223</v>
      </c>
    </row>
    <row r="11" spans="1:41" x14ac:dyDescent="0.15">
      <c r="A11" s="29">
        <v>2</v>
      </c>
      <c r="B11" s="29">
        <v>3</v>
      </c>
      <c r="C11" s="29" t="s">
        <v>160</v>
      </c>
      <c r="D11" s="29">
        <v>3</v>
      </c>
      <c r="E11" s="29">
        <v>12</v>
      </c>
      <c r="F11" s="29">
        <v>2</v>
      </c>
      <c r="G11" s="29">
        <v>1</v>
      </c>
      <c r="H11" s="29">
        <v>0</v>
      </c>
      <c r="I11" s="29">
        <v>0</v>
      </c>
      <c r="J11" s="29">
        <v>0</v>
      </c>
      <c r="K11" s="29">
        <v>5200</v>
      </c>
      <c r="L11" s="29">
        <v>38600</v>
      </c>
      <c r="M11" s="29">
        <v>2600</v>
      </c>
      <c r="N11" s="29">
        <v>2600</v>
      </c>
      <c r="O11" s="29">
        <v>160</v>
      </c>
      <c r="P11" s="29">
        <v>160</v>
      </c>
      <c r="Q11" s="29">
        <v>1200000</v>
      </c>
      <c r="R11" s="29">
        <v>11</v>
      </c>
      <c r="S11" s="29">
        <v>30</v>
      </c>
      <c r="T11" s="29"/>
      <c r="U11" s="30" t="s">
        <v>178</v>
      </c>
      <c r="W11" s="6">
        <f t="shared" si="0"/>
        <v>1887.1111111111109</v>
      </c>
      <c r="X11" s="6">
        <f t="shared" si="1"/>
        <v>9513.7777777777756</v>
      </c>
      <c r="Y11" s="6">
        <f t="shared" si="2"/>
        <v>126.13285994580961</v>
      </c>
      <c r="Z11" s="6">
        <v>300</v>
      </c>
      <c r="AA11" s="6">
        <f t="shared" si="3"/>
        <v>4000</v>
      </c>
      <c r="AC11" s="40" t="s">
        <v>216</v>
      </c>
      <c r="AD11" s="37" t="s">
        <v>218</v>
      </c>
      <c r="AE11" s="37">
        <v>24000</v>
      </c>
      <c r="AF11" s="6">
        <v>1920000</v>
      </c>
      <c r="AG11" s="6">
        <f>SUM(AF9:AF11)</f>
        <v>5760000</v>
      </c>
      <c r="AH11" s="6">
        <f t="shared" si="6"/>
        <v>10000</v>
      </c>
      <c r="AI11" s="6">
        <f t="shared" si="5"/>
        <v>192</v>
      </c>
    </row>
    <row r="12" spans="1:41" x14ac:dyDescent="0.15">
      <c r="A12" s="14">
        <v>3</v>
      </c>
      <c r="B12" s="14">
        <v>1</v>
      </c>
      <c r="C12" s="14" t="s">
        <v>53</v>
      </c>
      <c r="D12" s="14">
        <v>3</v>
      </c>
      <c r="E12" s="14">
        <v>12</v>
      </c>
      <c r="F12" s="14">
        <v>3</v>
      </c>
      <c r="G12" s="14">
        <v>1</v>
      </c>
      <c r="H12" s="14">
        <v>5</v>
      </c>
      <c r="I12" s="14">
        <v>2</v>
      </c>
      <c r="J12" s="14">
        <v>1000000</v>
      </c>
      <c r="K12" s="14">
        <v>2400</v>
      </c>
      <c r="L12" s="14">
        <v>17200</v>
      </c>
      <c r="M12" s="14">
        <v>1200</v>
      </c>
      <c r="N12" s="14">
        <v>1200</v>
      </c>
      <c r="O12" s="14">
        <v>120</v>
      </c>
      <c r="P12" s="14">
        <v>120</v>
      </c>
      <c r="Q12" s="14">
        <v>500000</v>
      </c>
      <c r="R12" s="14">
        <v>14</v>
      </c>
      <c r="S12" s="14">
        <v>10</v>
      </c>
      <c r="T12" s="14"/>
      <c r="U12" s="17" t="s">
        <v>106</v>
      </c>
      <c r="W12" s="6">
        <f t="shared" si="0"/>
        <v>789.92592592592609</v>
      </c>
      <c r="X12" s="6">
        <f t="shared" si="1"/>
        <v>4096.5925925925931</v>
      </c>
      <c r="Y12" s="6">
        <f t="shared" si="2"/>
        <v>122.05265441921017</v>
      </c>
      <c r="Z12" s="6">
        <v>100</v>
      </c>
      <c r="AA12" s="6">
        <f t="shared" si="3"/>
        <v>5000</v>
      </c>
    </row>
    <row r="13" spans="1:41" x14ac:dyDescent="0.15">
      <c r="A13" s="14">
        <v>3</v>
      </c>
      <c r="B13" s="14">
        <v>2</v>
      </c>
      <c r="C13" s="14" t="s">
        <v>161</v>
      </c>
      <c r="D13" s="14">
        <v>3</v>
      </c>
      <c r="E13" s="14">
        <v>12</v>
      </c>
      <c r="F13" s="14">
        <v>3</v>
      </c>
      <c r="G13" s="14">
        <v>1</v>
      </c>
      <c r="H13" s="14">
        <v>5</v>
      </c>
      <c r="I13" s="14">
        <v>2</v>
      </c>
      <c r="J13" s="14">
        <v>2000000</v>
      </c>
      <c r="K13" s="14">
        <v>3600</v>
      </c>
      <c r="L13" s="14">
        <v>26000</v>
      </c>
      <c r="M13" s="14">
        <v>1800</v>
      </c>
      <c r="N13" s="14">
        <v>1800</v>
      </c>
      <c r="O13" s="14">
        <v>140</v>
      </c>
      <c r="P13" s="14">
        <v>140</v>
      </c>
      <c r="Q13" s="14">
        <v>850000</v>
      </c>
      <c r="R13" s="14">
        <v>14</v>
      </c>
      <c r="S13" s="14">
        <v>20</v>
      </c>
      <c r="T13" s="14"/>
      <c r="U13" s="17" t="s">
        <v>179</v>
      </c>
      <c r="W13" s="6">
        <f t="shared" si="0"/>
        <v>1232.5925925925928</v>
      </c>
      <c r="X13" s="6">
        <f t="shared" si="1"/>
        <v>6352.5925925925949</v>
      </c>
      <c r="Y13" s="6">
        <f t="shared" si="2"/>
        <v>133.80363805970146</v>
      </c>
      <c r="Z13" s="6">
        <v>200</v>
      </c>
      <c r="AA13" s="6">
        <f t="shared" si="3"/>
        <v>4250</v>
      </c>
    </row>
    <row r="14" spans="1:41" x14ac:dyDescent="0.15">
      <c r="A14" s="14">
        <v>3</v>
      </c>
      <c r="B14" s="14">
        <v>3</v>
      </c>
      <c r="C14" s="14" t="s">
        <v>162</v>
      </c>
      <c r="D14" s="14">
        <v>3</v>
      </c>
      <c r="E14" s="14">
        <v>12</v>
      </c>
      <c r="F14" s="14">
        <v>3</v>
      </c>
      <c r="G14" s="14">
        <v>1</v>
      </c>
      <c r="H14" s="14">
        <v>0</v>
      </c>
      <c r="I14" s="14">
        <v>0</v>
      </c>
      <c r="J14" s="14">
        <v>0</v>
      </c>
      <c r="K14" s="14">
        <v>5200</v>
      </c>
      <c r="L14" s="14">
        <v>38600</v>
      </c>
      <c r="M14" s="14">
        <v>2600</v>
      </c>
      <c r="N14" s="14">
        <v>2600</v>
      </c>
      <c r="O14" s="14">
        <v>160</v>
      </c>
      <c r="P14" s="14">
        <v>160</v>
      </c>
      <c r="Q14" s="14">
        <v>1200000</v>
      </c>
      <c r="R14" s="14">
        <v>14</v>
      </c>
      <c r="S14" s="14">
        <v>30</v>
      </c>
      <c r="T14" s="14"/>
      <c r="U14" s="17" t="s">
        <v>180</v>
      </c>
      <c r="W14" s="6">
        <f t="shared" si="0"/>
        <v>1887.1111111111109</v>
      </c>
      <c r="X14" s="6">
        <f t="shared" si="1"/>
        <v>9513.7777777777756</v>
      </c>
      <c r="Y14" s="6">
        <f t="shared" si="2"/>
        <v>126.13285994580961</v>
      </c>
      <c r="Z14" s="6">
        <v>300</v>
      </c>
      <c r="AA14" s="6">
        <f t="shared" si="3"/>
        <v>4000</v>
      </c>
    </row>
    <row r="15" spans="1:41" x14ac:dyDescent="0.15">
      <c r="A15" s="29">
        <v>4</v>
      </c>
      <c r="B15" s="29">
        <v>1</v>
      </c>
      <c r="C15" s="29" t="s">
        <v>54</v>
      </c>
      <c r="D15" s="29">
        <v>3</v>
      </c>
      <c r="E15" s="29">
        <v>12</v>
      </c>
      <c r="F15" s="29">
        <v>4</v>
      </c>
      <c r="G15" s="29">
        <v>1</v>
      </c>
      <c r="H15" s="29">
        <v>5</v>
      </c>
      <c r="I15" s="29">
        <v>2</v>
      </c>
      <c r="J15" s="29">
        <v>1000000</v>
      </c>
      <c r="K15" s="29">
        <v>2400</v>
      </c>
      <c r="L15" s="29">
        <v>17200</v>
      </c>
      <c r="M15" s="29">
        <v>1200</v>
      </c>
      <c r="N15" s="29">
        <v>1200</v>
      </c>
      <c r="O15" s="29">
        <v>120</v>
      </c>
      <c r="P15" s="29">
        <v>120</v>
      </c>
      <c r="Q15" s="29">
        <v>500000</v>
      </c>
      <c r="R15" s="29">
        <v>21</v>
      </c>
      <c r="S15" s="29">
        <v>10</v>
      </c>
      <c r="T15" s="29"/>
      <c r="U15" s="30" t="s">
        <v>186</v>
      </c>
      <c r="W15" s="6">
        <f t="shared" si="0"/>
        <v>789.92592592592609</v>
      </c>
      <c r="X15" s="6">
        <f t="shared" si="1"/>
        <v>4096.5925925925931</v>
      </c>
      <c r="Y15" s="6">
        <f t="shared" si="2"/>
        <v>122.05265441921017</v>
      </c>
      <c r="Z15" s="6">
        <v>100</v>
      </c>
      <c r="AA15" s="6">
        <f t="shared" si="3"/>
        <v>5000</v>
      </c>
    </row>
    <row r="16" spans="1:41" x14ac:dyDescent="0.15">
      <c r="A16" s="29">
        <v>4</v>
      </c>
      <c r="B16" s="29">
        <v>2</v>
      </c>
      <c r="C16" s="29" t="s">
        <v>163</v>
      </c>
      <c r="D16" s="29">
        <v>3</v>
      </c>
      <c r="E16" s="29">
        <v>12</v>
      </c>
      <c r="F16" s="29">
        <v>4</v>
      </c>
      <c r="G16" s="29">
        <v>1</v>
      </c>
      <c r="H16" s="29">
        <v>5</v>
      </c>
      <c r="I16" s="29">
        <v>2</v>
      </c>
      <c r="J16" s="29">
        <v>2000000</v>
      </c>
      <c r="K16" s="29">
        <v>3600</v>
      </c>
      <c r="L16" s="29">
        <v>26000</v>
      </c>
      <c r="M16" s="29">
        <v>1800</v>
      </c>
      <c r="N16" s="29">
        <v>1800</v>
      </c>
      <c r="O16" s="29">
        <v>140</v>
      </c>
      <c r="P16" s="29">
        <v>140</v>
      </c>
      <c r="Q16" s="29">
        <v>850000</v>
      </c>
      <c r="R16" s="29">
        <v>21</v>
      </c>
      <c r="S16" s="29">
        <v>20</v>
      </c>
      <c r="T16" s="29"/>
      <c r="U16" s="30" t="s">
        <v>185</v>
      </c>
      <c r="W16" s="6">
        <f t="shared" si="0"/>
        <v>1232.5925925925928</v>
      </c>
      <c r="X16" s="6">
        <f t="shared" si="1"/>
        <v>6352.5925925925949</v>
      </c>
      <c r="Y16" s="6">
        <f t="shared" si="2"/>
        <v>133.80363805970146</v>
      </c>
      <c r="Z16" s="6">
        <v>200</v>
      </c>
      <c r="AA16" s="6">
        <f t="shared" si="3"/>
        <v>4250</v>
      </c>
    </row>
    <row r="17" spans="1:31" x14ac:dyDescent="0.15">
      <c r="A17" s="29">
        <v>4</v>
      </c>
      <c r="B17" s="29">
        <v>3</v>
      </c>
      <c r="C17" s="29" t="s">
        <v>164</v>
      </c>
      <c r="D17" s="29">
        <v>3</v>
      </c>
      <c r="E17" s="29">
        <v>12</v>
      </c>
      <c r="F17" s="29">
        <v>4</v>
      </c>
      <c r="G17" s="29">
        <v>1</v>
      </c>
      <c r="H17" s="29">
        <v>0</v>
      </c>
      <c r="I17" s="29">
        <v>0</v>
      </c>
      <c r="J17" s="29">
        <v>0</v>
      </c>
      <c r="K17" s="29">
        <v>5200</v>
      </c>
      <c r="L17" s="29">
        <v>38600</v>
      </c>
      <c r="M17" s="29">
        <v>2600</v>
      </c>
      <c r="N17" s="29">
        <v>2600</v>
      </c>
      <c r="O17" s="29">
        <v>160</v>
      </c>
      <c r="P17" s="29">
        <v>160</v>
      </c>
      <c r="Q17" s="29">
        <v>1200000</v>
      </c>
      <c r="R17" s="29">
        <v>21</v>
      </c>
      <c r="S17" s="29">
        <v>30</v>
      </c>
      <c r="T17" s="29"/>
      <c r="U17" s="30" t="s">
        <v>187</v>
      </c>
      <c r="W17" s="6">
        <f t="shared" si="0"/>
        <v>1887.1111111111109</v>
      </c>
      <c r="X17" s="6">
        <f t="shared" si="1"/>
        <v>9513.7777777777756</v>
      </c>
      <c r="Y17" s="6">
        <f t="shared" si="2"/>
        <v>126.13285994580961</v>
      </c>
      <c r="Z17" s="6">
        <v>300</v>
      </c>
      <c r="AA17" s="6">
        <f t="shared" si="3"/>
        <v>4000</v>
      </c>
    </row>
    <row r="18" spans="1:31" x14ac:dyDescent="0.15">
      <c r="A18" s="10">
        <v>5</v>
      </c>
      <c r="B18" s="10">
        <v>1</v>
      </c>
      <c r="C18" s="10" t="s">
        <v>150</v>
      </c>
      <c r="D18" s="10">
        <v>4</v>
      </c>
      <c r="E18" s="10">
        <v>12</v>
      </c>
      <c r="F18" s="10">
        <v>5</v>
      </c>
      <c r="G18" s="10">
        <v>1</v>
      </c>
      <c r="H18" s="10">
        <v>5</v>
      </c>
      <c r="I18" s="10">
        <v>2</v>
      </c>
      <c r="J18" s="10">
        <v>2000000</v>
      </c>
      <c r="K18" s="10">
        <v>6400</v>
      </c>
      <c r="L18" s="10">
        <v>48000</v>
      </c>
      <c r="M18" s="10">
        <v>3200</v>
      </c>
      <c r="N18" s="10">
        <v>3200</v>
      </c>
      <c r="O18" s="10">
        <v>240</v>
      </c>
      <c r="P18" s="10">
        <v>240</v>
      </c>
      <c r="Q18" s="10">
        <v>1500000</v>
      </c>
      <c r="R18" s="10">
        <v>19</v>
      </c>
      <c r="S18" s="10">
        <v>30</v>
      </c>
      <c r="T18" s="10"/>
      <c r="U18" s="18" t="s">
        <v>188</v>
      </c>
      <c r="W18" s="6">
        <f t="shared" si="0"/>
        <v>2631.1111111111113</v>
      </c>
      <c r="X18" s="6">
        <f t="shared" si="1"/>
        <v>13155.555555555555</v>
      </c>
      <c r="Y18" s="6">
        <f t="shared" si="2"/>
        <v>114.02027027027027</v>
      </c>
      <c r="Z18" s="6">
        <v>600</v>
      </c>
      <c r="AA18" s="6">
        <f t="shared" si="3"/>
        <v>2500</v>
      </c>
      <c r="AD18" s="6">
        <v>1830000</v>
      </c>
      <c r="AE18" s="6">
        <v>320000</v>
      </c>
    </row>
    <row r="19" spans="1:31" x14ac:dyDescent="0.15">
      <c r="A19" s="10">
        <v>5</v>
      </c>
      <c r="B19" s="10">
        <v>2</v>
      </c>
      <c r="C19" s="10" t="s">
        <v>151</v>
      </c>
      <c r="D19" s="10">
        <v>4</v>
      </c>
      <c r="E19" s="10">
        <v>12</v>
      </c>
      <c r="F19" s="10">
        <v>5</v>
      </c>
      <c r="G19" s="10">
        <v>1</v>
      </c>
      <c r="H19" s="10">
        <v>5</v>
      </c>
      <c r="I19" s="10">
        <v>2</v>
      </c>
      <c r="J19" s="10">
        <v>4000000</v>
      </c>
      <c r="K19" s="10">
        <v>9000</v>
      </c>
      <c r="L19" s="10">
        <v>67000</v>
      </c>
      <c r="M19" s="10">
        <v>4600</v>
      </c>
      <c r="N19" s="10">
        <v>4600</v>
      </c>
      <c r="O19" s="10">
        <v>270</v>
      </c>
      <c r="P19" s="10">
        <v>270</v>
      </c>
      <c r="Q19" s="10">
        <v>2000000</v>
      </c>
      <c r="R19" s="10">
        <v>19</v>
      </c>
      <c r="S19" s="10">
        <v>60</v>
      </c>
      <c r="T19" s="10"/>
      <c r="U19" s="18" t="s">
        <v>189</v>
      </c>
      <c r="W19" s="6">
        <f t="shared" si="0"/>
        <v>3821.4814814814813</v>
      </c>
      <c r="X19" s="6">
        <f t="shared" si="1"/>
        <v>19529.481481481482</v>
      </c>
      <c r="Y19" s="6">
        <f t="shared" si="2"/>
        <v>102.40927297002064</v>
      </c>
      <c r="Z19" s="6">
        <v>1200</v>
      </c>
      <c r="AA19" s="6">
        <f t="shared" si="3"/>
        <v>1666.6666666666667</v>
      </c>
      <c r="AD19" s="6">
        <v>2150000</v>
      </c>
    </row>
    <row r="20" spans="1:31" x14ac:dyDescent="0.15">
      <c r="A20" s="10">
        <v>5</v>
      </c>
      <c r="B20" s="10">
        <v>3</v>
      </c>
      <c r="C20" s="10" t="s">
        <v>165</v>
      </c>
      <c r="D20" s="10">
        <v>4</v>
      </c>
      <c r="E20" s="10">
        <v>12</v>
      </c>
      <c r="F20" s="10">
        <v>5</v>
      </c>
      <c r="G20" s="10">
        <v>1</v>
      </c>
      <c r="H20" s="10">
        <v>0</v>
      </c>
      <c r="I20" s="10">
        <v>0</v>
      </c>
      <c r="J20" s="10">
        <v>0</v>
      </c>
      <c r="K20" s="10">
        <v>12800</v>
      </c>
      <c r="L20" s="10">
        <v>96200</v>
      </c>
      <c r="M20" s="10">
        <v>6400</v>
      </c>
      <c r="N20" s="10">
        <v>6400</v>
      </c>
      <c r="O20" s="10">
        <v>310</v>
      </c>
      <c r="P20" s="10">
        <v>310</v>
      </c>
      <c r="Q20" s="10">
        <v>2500000</v>
      </c>
      <c r="R20" s="10">
        <v>19</v>
      </c>
      <c r="S20" s="10">
        <v>90</v>
      </c>
      <c r="T20" s="10"/>
      <c r="U20" s="18" t="s">
        <v>190</v>
      </c>
      <c r="W20" s="6">
        <f t="shared" si="0"/>
        <v>5772.0000000000009</v>
      </c>
      <c r="X20" s="6">
        <f t="shared" si="1"/>
        <v>28812.000000000004</v>
      </c>
      <c r="Y20" s="6">
        <f t="shared" si="2"/>
        <v>86.76940163820629</v>
      </c>
      <c r="Z20" s="6">
        <v>1800</v>
      </c>
      <c r="AA20" s="6">
        <f t="shared" si="3"/>
        <v>1388.8888888888889</v>
      </c>
    </row>
    <row r="21" spans="1:31" x14ac:dyDescent="0.15">
      <c r="A21" s="31">
        <v>6</v>
      </c>
      <c r="B21" s="31">
        <v>1</v>
      </c>
      <c r="C21" s="31" t="s">
        <v>55</v>
      </c>
      <c r="D21" s="31">
        <v>4</v>
      </c>
      <c r="E21" s="31">
        <v>12</v>
      </c>
      <c r="F21" s="31">
        <v>6</v>
      </c>
      <c r="G21" s="31">
        <v>1</v>
      </c>
      <c r="H21" s="31">
        <v>5</v>
      </c>
      <c r="I21" s="31">
        <v>2</v>
      </c>
      <c r="J21" s="31">
        <v>2000000</v>
      </c>
      <c r="K21" s="31">
        <v>6400</v>
      </c>
      <c r="L21" s="31">
        <v>48000</v>
      </c>
      <c r="M21" s="31">
        <v>3200</v>
      </c>
      <c r="N21" s="31">
        <v>3200</v>
      </c>
      <c r="O21" s="31">
        <v>240</v>
      </c>
      <c r="P21" s="31">
        <v>240</v>
      </c>
      <c r="Q21" s="31">
        <v>1500000</v>
      </c>
      <c r="R21" s="31">
        <v>20</v>
      </c>
      <c r="S21" s="31">
        <v>30</v>
      </c>
      <c r="T21" s="31"/>
      <c r="U21" s="32" t="s">
        <v>191</v>
      </c>
      <c r="W21" s="6">
        <f t="shared" si="0"/>
        <v>2631.1111111111113</v>
      </c>
      <c r="X21" s="6">
        <f t="shared" si="1"/>
        <v>13155.555555555555</v>
      </c>
      <c r="Y21" s="6">
        <f t="shared" si="2"/>
        <v>114.02027027027027</v>
      </c>
      <c r="Z21" s="6">
        <v>600</v>
      </c>
      <c r="AA21" s="6">
        <f t="shared" si="3"/>
        <v>2500</v>
      </c>
    </row>
    <row r="22" spans="1:31" x14ac:dyDescent="0.15">
      <c r="A22" s="31">
        <v>6</v>
      </c>
      <c r="B22" s="31">
        <v>2</v>
      </c>
      <c r="C22" s="31" t="s">
        <v>152</v>
      </c>
      <c r="D22" s="31">
        <v>4</v>
      </c>
      <c r="E22" s="31">
        <v>12</v>
      </c>
      <c r="F22" s="31">
        <v>6</v>
      </c>
      <c r="G22" s="31">
        <v>1</v>
      </c>
      <c r="H22" s="31">
        <v>5</v>
      </c>
      <c r="I22" s="31">
        <v>2</v>
      </c>
      <c r="J22" s="31">
        <v>4000000</v>
      </c>
      <c r="K22" s="31">
        <v>9000</v>
      </c>
      <c r="L22" s="31">
        <v>67000</v>
      </c>
      <c r="M22" s="31">
        <v>4600</v>
      </c>
      <c r="N22" s="31">
        <v>4600</v>
      </c>
      <c r="O22" s="31">
        <v>270</v>
      </c>
      <c r="P22" s="31">
        <v>270</v>
      </c>
      <c r="Q22" s="31">
        <v>2000000</v>
      </c>
      <c r="R22" s="31">
        <v>20</v>
      </c>
      <c r="S22" s="31">
        <v>60</v>
      </c>
      <c r="T22" s="31"/>
      <c r="U22" s="32" t="s">
        <v>192</v>
      </c>
      <c r="W22" s="6">
        <f t="shared" si="0"/>
        <v>3821.4814814814813</v>
      </c>
      <c r="X22" s="6">
        <f t="shared" si="1"/>
        <v>19529.481481481482</v>
      </c>
      <c r="Y22" s="6">
        <f t="shared" si="2"/>
        <v>102.40927297002064</v>
      </c>
      <c r="Z22" s="6">
        <v>1200</v>
      </c>
      <c r="AA22" s="6">
        <f t="shared" si="3"/>
        <v>1666.6666666666667</v>
      </c>
    </row>
    <row r="23" spans="1:31" x14ac:dyDescent="0.15">
      <c r="A23" s="31">
        <v>6</v>
      </c>
      <c r="B23" s="31">
        <v>3</v>
      </c>
      <c r="C23" s="31" t="s">
        <v>166</v>
      </c>
      <c r="D23" s="31">
        <v>4</v>
      </c>
      <c r="E23" s="31">
        <v>12</v>
      </c>
      <c r="F23" s="31">
        <v>6</v>
      </c>
      <c r="G23" s="31">
        <v>1</v>
      </c>
      <c r="H23" s="31">
        <v>0</v>
      </c>
      <c r="I23" s="31">
        <v>0</v>
      </c>
      <c r="J23" s="31">
        <v>0</v>
      </c>
      <c r="K23" s="31">
        <v>12800</v>
      </c>
      <c r="L23" s="31">
        <v>96200</v>
      </c>
      <c r="M23" s="31">
        <v>6400</v>
      </c>
      <c r="N23" s="31">
        <v>6400</v>
      </c>
      <c r="O23" s="31">
        <v>310</v>
      </c>
      <c r="P23" s="31">
        <v>310</v>
      </c>
      <c r="Q23" s="31">
        <v>2500000</v>
      </c>
      <c r="R23" s="31">
        <v>20</v>
      </c>
      <c r="S23" s="31">
        <v>90</v>
      </c>
      <c r="T23" s="31"/>
      <c r="U23" s="32" t="s">
        <v>193</v>
      </c>
      <c r="W23" s="6">
        <f t="shared" si="0"/>
        <v>5772.0000000000009</v>
      </c>
      <c r="X23" s="6">
        <f t="shared" si="1"/>
        <v>28812.000000000004</v>
      </c>
      <c r="Y23" s="6">
        <f t="shared" si="2"/>
        <v>86.76940163820629</v>
      </c>
      <c r="Z23" s="6">
        <v>1800</v>
      </c>
      <c r="AA23" s="6">
        <f t="shared" si="3"/>
        <v>1388.8888888888889</v>
      </c>
    </row>
    <row r="24" spans="1:31" x14ac:dyDescent="0.15">
      <c r="A24" s="10">
        <v>7</v>
      </c>
      <c r="B24" s="10">
        <v>1</v>
      </c>
      <c r="C24" s="10" t="s">
        <v>56</v>
      </c>
      <c r="D24" s="10">
        <v>4</v>
      </c>
      <c r="E24" s="10">
        <v>12</v>
      </c>
      <c r="F24" s="10">
        <v>7</v>
      </c>
      <c r="G24" s="10">
        <v>1</v>
      </c>
      <c r="H24" s="10">
        <v>5</v>
      </c>
      <c r="I24" s="10">
        <v>2</v>
      </c>
      <c r="J24" s="10">
        <v>2000000</v>
      </c>
      <c r="K24" s="10">
        <v>6400</v>
      </c>
      <c r="L24" s="10">
        <v>48000</v>
      </c>
      <c r="M24" s="10">
        <v>3200</v>
      </c>
      <c r="N24" s="10">
        <v>3200</v>
      </c>
      <c r="O24" s="10">
        <v>240</v>
      </c>
      <c r="P24" s="10">
        <v>240</v>
      </c>
      <c r="Q24" s="10">
        <v>1500000</v>
      </c>
      <c r="R24" s="10">
        <v>14</v>
      </c>
      <c r="S24" s="10">
        <v>30</v>
      </c>
      <c r="T24" s="10"/>
      <c r="U24" s="18" t="s">
        <v>194</v>
      </c>
      <c r="W24" s="6">
        <f t="shared" si="0"/>
        <v>2631.1111111111113</v>
      </c>
      <c r="X24" s="6">
        <f t="shared" si="1"/>
        <v>13155.555555555555</v>
      </c>
      <c r="Y24" s="6">
        <f t="shared" si="2"/>
        <v>114.02027027027027</v>
      </c>
      <c r="Z24" s="6">
        <v>600</v>
      </c>
      <c r="AA24" s="6">
        <f t="shared" si="3"/>
        <v>2500</v>
      </c>
    </row>
    <row r="25" spans="1:31" x14ac:dyDescent="0.15">
      <c r="A25" s="10">
        <v>7</v>
      </c>
      <c r="B25" s="10">
        <v>2</v>
      </c>
      <c r="C25" s="10" t="s">
        <v>153</v>
      </c>
      <c r="D25" s="10">
        <v>4</v>
      </c>
      <c r="E25" s="10">
        <v>12</v>
      </c>
      <c r="F25" s="10">
        <v>7</v>
      </c>
      <c r="G25" s="10">
        <v>1</v>
      </c>
      <c r="H25" s="10">
        <v>5</v>
      </c>
      <c r="I25" s="10">
        <v>2</v>
      </c>
      <c r="J25" s="10">
        <v>4000000</v>
      </c>
      <c r="K25" s="10">
        <v>9000</v>
      </c>
      <c r="L25" s="10">
        <v>67000</v>
      </c>
      <c r="M25" s="10">
        <v>4600</v>
      </c>
      <c r="N25" s="10">
        <v>4600</v>
      </c>
      <c r="O25" s="10">
        <v>270</v>
      </c>
      <c r="P25" s="10">
        <v>270</v>
      </c>
      <c r="Q25" s="10">
        <v>2000000</v>
      </c>
      <c r="R25" s="10">
        <v>14</v>
      </c>
      <c r="S25" s="10">
        <v>60</v>
      </c>
      <c r="T25" s="10"/>
      <c r="U25" s="18" t="s">
        <v>195</v>
      </c>
      <c r="W25" s="6">
        <f t="shared" si="0"/>
        <v>3821.4814814814813</v>
      </c>
      <c r="X25" s="6">
        <f t="shared" si="1"/>
        <v>19529.481481481482</v>
      </c>
      <c r="Y25" s="6">
        <f t="shared" si="2"/>
        <v>102.40927297002064</v>
      </c>
      <c r="Z25" s="6">
        <v>1200</v>
      </c>
      <c r="AA25" s="6">
        <f t="shared" si="3"/>
        <v>1666.6666666666667</v>
      </c>
      <c r="AC25" s="37"/>
    </row>
    <row r="26" spans="1:31" x14ac:dyDescent="0.15">
      <c r="A26" s="10">
        <v>7</v>
      </c>
      <c r="B26" s="10">
        <v>3</v>
      </c>
      <c r="C26" s="10" t="s">
        <v>167</v>
      </c>
      <c r="D26" s="10">
        <v>4</v>
      </c>
      <c r="E26" s="10">
        <v>12</v>
      </c>
      <c r="F26" s="10">
        <v>7</v>
      </c>
      <c r="G26" s="10">
        <v>1</v>
      </c>
      <c r="H26" s="10">
        <v>0</v>
      </c>
      <c r="I26" s="10">
        <v>0</v>
      </c>
      <c r="J26" s="10">
        <v>0</v>
      </c>
      <c r="K26" s="10">
        <v>12800</v>
      </c>
      <c r="L26" s="10">
        <v>96200</v>
      </c>
      <c r="M26" s="10">
        <v>6400</v>
      </c>
      <c r="N26" s="10">
        <v>6400</v>
      </c>
      <c r="O26" s="10">
        <v>310</v>
      </c>
      <c r="P26" s="10">
        <v>310</v>
      </c>
      <c r="Q26" s="10">
        <v>2500000</v>
      </c>
      <c r="R26" s="10">
        <v>14</v>
      </c>
      <c r="S26" s="10">
        <v>90</v>
      </c>
      <c r="T26" s="10"/>
      <c r="U26" s="18" t="s">
        <v>196</v>
      </c>
      <c r="W26" s="6">
        <f t="shared" si="0"/>
        <v>5772.0000000000009</v>
      </c>
      <c r="X26" s="6">
        <f t="shared" si="1"/>
        <v>28812.000000000004</v>
      </c>
      <c r="Y26" s="6">
        <f t="shared" si="2"/>
        <v>86.76940163820629</v>
      </c>
      <c r="Z26" s="6">
        <v>1800</v>
      </c>
      <c r="AA26" s="6">
        <f t="shared" si="3"/>
        <v>1388.8888888888889</v>
      </c>
      <c r="AC26" s="37"/>
    </row>
    <row r="27" spans="1:31" x14ac:dyDescent="0.15">
      <c r="A27" s="31">
        <v>8</v>
      </c>
      <c r="B27" s="31">
        <v>1</v>
      </c>
      <c r="C27" s="31" t="s">
        <v>57</v>
      </c>
      <c r="D27" s="31">
        <v>4</v>
      </c>
      <c r="E27" s="31">
        <v>12</v>
      </c>
      <c r="F27" s="31">
        <v>8</v>
      </c>
      <c r="G27" s="31">
        <v>1</v>
      </c>
      <c r="H27" s="31">
        <v>5</v>
      </c>
      <c r="I27" s="31">
        <v>2</v>
      </c>
      <c r="J27" s="31">
        <v>2000000</v>
      </c>
      <c r="K27" s="31">
        <v>6400</v>
      </c>
      <c r="L27" s="31">
        <v>48000</v>
      </c>
      <c r="M27" s="31">
        <v>3200</v>
      </c>
      <c r="N27" s="31">
        <v>3200</v>
      </c>
      <c r="O27" s="31">
        <v>240</v>
      </c>
      <c r="P27" s="31">
        <v>240</v>
      </c>
      <c r="Q27" s="31">
        <v>1500000</v>
      </c>
      <c r="R27" s="31">
        <v>15</v>
      </c>
      <c r="S27" s="31">
        <v>30</v>
      </c>
      <c r="T27" s="31"/>
      <c r="U27" s="32" t="s">
        <v>197</v>
      </c>
      <c r="W27" s="6">
        <f t="shared" si="0"/>
        <v>2631.1111111111113</v>
      </c>
      <c r="X27" s="6">
        <f t="shared" si="1"/>
        <v>13155.555555555555</v>
      </c>
      <c r="Y27" s="6">
        <f t="shared" si="2"/>
        <v>114.02027027027027</v>
      </c>
      <c r="Z27" s="6">
        <v>600</v>
      </c>
      <c r="AA27" s="6">
        <f t="shared" si="3"/>
        <v>2500</v>
      </c>
    </row>
    <row r="28" spans="1:31" x14ac:dyDescent="0.15">
      <c r="A28" s="31">
        <v>8</v>
      </c>
      <c r="B28" s="31">
        <v>2</v>
      </c>
      <c r="C28" s="31" t="s">
        <v>154</v>
      </c>
      <c r="D28" s="31">
        <v>4</v>
      </c>
      <c r="E28" s="31">
        <v>12</v>
      </c>
      <c r="F28" s="31">
        <v>8</v>
      </c>
      <c r="G28" s="31">
        <v>1</v>
      </c>
      <c r="H28" s="31">
        <v>5</v>
      </c>
      <c r="I28" s="31">
        <v>2</v>
      </c>
      <c r="J28" s="31">
        <v>4000000</v>
      </c>
      <c r="K28" s="31">
        <v>9000</v>
      </c>
      <c r="L28" s="31">
        <v>67000</v>
      </c>
      <c r="M28" s="31">
        <v>4600</v>
      </c>
      <c r="N28" s="31">
        <v>4600</v>
      </c>
      <c r="O28" s="31">
        <v>270</v>
      </c>
      <c r="P28" s="31">
        <v>270</v>
      </c>
      <c r="Q28" s="31">
        <v>2000000</v>
      </c>
      <c r="R28" s="31">
        <v>15</v>
      </c>
      <c r="S28" s="31">
        <v>60</v>
      </c>
      <c r="T28" s="31"/>
      <c r="U28" s="32" t="s">
        <v>198</v>
      </c>
      <c r="W28" s="6">
        <f t="shared" si="0"/>
        <v>3821.4814814814813</v>
      </c>
      <c r="X28" s="6">
        <f t="shared" si="1"/>
        <v>19529.481481481482</v>
      </c>
      <c r="Y28" s="6">
        <f t="shared" si="2"/>
        <v>102.40927297002064</v>
      </c>
      <c r="Z28" s="6">
        <v>1200</v>
      </c>
      <c r="AA28" s="6">
        <f t="shared" si="3"/>
        <v>1666.6666666666667</v>
      </c>
    </row>
    <row r="29" spans="1:31" x14ac:dyDescent="0.15">
      <c r="A29" s="31">
        <v>8</v>
      </c>
      <c r="B29" s="31">
        <v>3</v>
      </c>
      <c r="C29" s="31" t="s">
        <v>168</v>
      </c>
      <c r="D29" s="31">
        <v>4</v>
      </c>
      <c r="E29" s="31">
        <v>12</v>
      </c>
      <c r="F29" s="31">
        <v>8</v>
      </c>
      <c r="G29" s="31">
        <v>1</v>
      </c>
      <c r="H29" s="31">
        <v>0</v>
      </c>
      <c r="I29" s="31">
        <v>0</v>
      </c>
      <c r="J29" s="31">
        <v>0</v>
      </c>
      <c r="K29" s="31">
        <v>12800</v>
      </c>
      <c r="L29" s="31">
        <v>96200</v>
      </c>
      <c r="M29" s="31">
        <v>6400</v>
      </c>
      <c r="N29" s="31">
        <v>6400</v>
      </c>
      <c r="O29" s="31">
        <v>310</v>
      </c>
      <c r="P29" s="31">
        <v>310</v>
      </c>
      <c r="Q29" s="31">
        <v>2500000</v>
      </c>
      <c r="R29" s="31">
        <v>15</v>
      </c>
      <c r="S29" s="31">
        <v>90</v>
      </c>
      <c r="T29" s="31"/>
      <c r="U29" s="32" t="s">
        <v>199</v>
      </c>
      <c r="W29" s="6">
        <f t="shared" si="0"/>
        <v>5772.0000000000009</v>
      </c>
      <c r="X29" s="6">
        <f t="shared" si="1"/>
        <v>28812.000000000004</v>
      </c>
      <c r="Y29" s="6">
        <f t="shared" si="2"/>
        <v>86.76940163820629</v>
      </c>
      <c r="Z29" s="6">
        <v>1800</v>
      </c>
      <c r="AA29" s="6">
        <f t="shared" si="3"/>
        <v>1388.8888888888889</v>
      </c>
    </row>
    <row r="30" spans="1:31" x14ac:dyDescent="0.15">
      <c r="A30" s="7">
        <v>9</v>
      </c>
      <c r="B30" s="7">
        <v>1</v>
      </c>
      <c r="C30" s="7" t="s">
        <v>58</v>
      </c>
      <c r="D30" s="7">
        <v>5</v>
      </c>
      <c r="E30" s="7">
        <v>12</v>
      </c>
      <c r="F30" s="7">
        <v>9</v>
      </c>
      <c r="G30" s="7">
        <v>1</v>
      </c>
      <c r="H30" s="7">
        <v>5</v>
      </c>
      <c r="I30" s="7">
        <v>2</v>
      </c>
      <c r="J30" s="7">
        <v>3000000</v>
      </c>
      <c r="K30" s="7">
        <v>16000</v>
      </c>
      <c r="L30" s="7">
        <v>116000</v>
      </c>
      <c r="M30" s="7">
        <v>8000</v>
      </c>
      <c r="N30" s="7">
        <v>8000</v>
      </c>
      <c r="O30" s="7">
        <v>390</v>
      </c>
      <c r="P30" s="7">
        <v>390</v>
      </c>
      <c r="Q30" s="7">
        <v>3600000</v>
      </c>
      <c r="R30" s="7"/>
      <c r="S30" s="7"/>
      <c r="T30" s="7">
        <v>8091010</v>
      </c>
      <c r="U30" s="19" t="s">
        <v>245</v>
      </c>
      <c r="W30" s="6">
        <f t="shared" si="0"/>
        <v>7647.4074074074088</v>
      </c>
      <c r="X30" s="6">
        <f t="shared" si="1"/>
        <v>39291.851851851854</v>
      </c>
      <c r="Y30" s="6">
        <f t="shared" si="2"/>
        <v>91.622049619184068</v>
      </c>
      <c r="Z30" s="6">
        <v>2000</v>
      </c>
      <c r="AA30" s="6">
        <f t="shared" si="3"/>
        <v>1800</v>
      </c>
    </row>
    <row r="31" spans="1:31" x14ac:dyDescent="0.15">
      <c r="A31" s="7">
        <v>9</v>
      </c>
      <c r="B31" s="7">
        <v>2</v>
      </c>
      <c r="C31" s="7" t="s">
        <v>169</v>
      </c>
      <c r="D31" s="7">
        <v>5</v>
      </c>
      <c r="E31" s="7">
        <v>12</v>
      </c>
      <c r="F31" s="7">
        <v>9</v>
      </c>
      <c r="G31" s="7">
        <v>1</v>
      </c>
      <c r="H31" s="7">
        <v>5</v>
      </c>
      <c r="I31" s="7">
        <v>2</v>
      </c>
      <c r="J31" s="7">
        <v>6000000</v>
      </c>
      <c r="K31" s="7">
        <v>20000</v>
      </c>
      <c r="L31" s="7">
        <v>147000</v>
      </c>
      <c r="M31" s="7">
        <v>10000</v>
      </c>
      <c r="N31" s="7">
        <v>10000</v>
      </c>
      <c r="O31" s="7">
        <v>420</v>
      </c>
      <c r="P31" s="7">
        <v>420</v>
      </c>
      <c r="Q31" s="7">
        <v>6000000</v>
      </c>
      <c r="R31" s="7"/>
      <c r="S31" s="7"/>
      <c r="T31" s="7">
        <v>8092010</v>
      </c>
      <c r="U31" s="19" t="s">
        <v>246</v>
      </c>
      <c r="W31" s="6">
        <f t="shared" si="0"/>
        <v>10017.777777777777</v>
      </c>
      <c r="X31" s="6">
        <f t="shared" si="1"/>
        <v>50906.666666666657</v>
      </c>
      <c r="Y31" s="6">
        <f t="shared" si="2"/>
        <v>117.86275536930333</v>
      </c>
      <c r="Z31" s="6">
        <v>4000</v>
      </c>
      <c r="AA31" s="6">
        <f t="shared" si="3"/>
        <v>1500</v>
      </c>
    </row>
    <row r="32" spans="1:31" x14ac:dyDescent="0.15">
      <c r="A32" s="7">
        <v>9</v>
      </c>
      <c r="B32" s="7">
        <v>3</v>
      </c>
      <c r="C32" s="7" t="s">
        <v>155</v>
      </c>
      <c r="D32" s="7">
        <v>5</v>
      </c>
      <c r="E32" s="7">
        <v>12</v>
      </c>
      <c r="F32" s="7">
        <v>9</v>
      </c>
      <c r="G32" s="7">
        <v>1</v>
      </c>
      <c r="H32" s="7">
        <v>0</v>
      </c>
      <c r="I32" s="7">
        <v>0</v>
      </c>
      <c r="J32" s="7">
        <v>0</v>
      </c>
      <c r="K32" s="7">
        <v>26000</v>
      </c>
      <c r="L32" s="7">
        <v>193000</v>
      </c>
      <c r="M32" s="7">
        <v>13000</v>
      </c>
      <c r="N32" s="7">
        <v>13000</v>
      </c>
      <c r="O32" s="7">
        <v>470</v>
      </c>
      <c r="P32" s="7">
        <v>470</v>
      </c>
      <c r="Q32" s="7">
        <v>8400000</v>
      </c>
      <c r="R32" s="7"/>
      <c r="S32" s="7"/>
      <c r="T32" s="7">
        <v>8093010</v>
      </c>
      <c r="U32" s="19" t="s">
        <v>247</v>
      </c>
      <c r="W32" s="6">
        <f t="shared" si="0"/>
        <v>13867.407407407407</v>
      </c>
      <c r="X32" s="6">
        <f t="shared" si="1"/>
        <v>69911.851851851854</v>
      </c>
      <c r="Y32" s="6">
        <f t="shared" si="2"/>
        <v>120.15130163910109</v>
      </c>
      <c r="Z32" s="6">
        <v>6000</v>
      </c>
      <c r="AA32" s="6">
        <f t="shared" si="3"/>
        <v>1400</v>
      </c>
    </row>
    <row r="33" spans="1:27" x14ac:dyDescent="0.15">
      <c r="A33" s="16">
        <v>10</v>
      </c>
      <c r="B33" s="16">
        <v>1</v>
      </c>
      <c r="C33" s="16" t="s">
        <v>200</v>
      </c>
      <c r="D33" s="16">
        <v>5</v>
      </c>
      <c r="E33" s="16">
        <v>12</v>
      </c>
      <c r="F33" s="16">
        <v>10</v>
      </c>
      <c r="G33" s="16">
        <v>1</v>
      </c>
      <c r="H33" s="16">
        <v>5</v>
      </c>
      <c r="I33" s="16">
        <v>2</v>
      </c>
      <c r="J33" s="16">
        <v>3000000</v>
      </c>
      <c r="K33" s="16">
        <v>16000</v>
      </c>
      <c r="L33" s="16">
        <v>116000</v>
      </c>
      <c r="M33" s="16">
        <v>8000</v>
      </c>
      <c r="N33" s="16">
        <v>8000</v>
      </c>
      <c r="O33" s="16">
        <v>390</v>
      </c>
      <c r="P33" s="16">
        <v>390</v>
      </c>
      <c r="Q33" s="16">
        <v>3600000</v>
      </c>
      <c r="R33" s="16">
        <v>19</v>
      </c>
      <c r="S33" s="16">
        <v>160</v>
      </c>
      <c r="T33" s="16"/>
      <c r="U33" s="20" t="s">
        <v>242</v>
      </c>
      <c r="W33" s="6">
        <f t="shared" si="0"/>
        <v>7647.4074074074088</v>
      </c>
      <c r="X33" s="6">
        <f t="shared" si="1"/>
        <v>39291.851851851854</v>
      </c>
      <c r="Y33" s="6">
        <f t="shared" si="2"/>
        <v>91.622049619184068</v>
      </c>
      <c r="Z33" s="6">
        <v>2000</v>
      </c>
      <c r="AA33" s="6">
        <f t="shared" si="3"/>
        <v>1800</v>
      </c>
    </row>
    <row r="34" spans="1:27" x14ac:dyDescent="0.15">
      <c r="A34" s="16">
        <v>10</v>
      </c>
      <c r="B34" s="16">
        <v>2</v>
      </c>
      <c r="C34" s="16" t="s">
        <v>201</v>
      </c>
      <c r="D34" s="16">
        <v>5</v>
      </c>
      <c r="E34" s="16">
        <v>12</v>
      </c>
      <c r="F34" s="16">
        <v>10</v>
      </c>
      <c r="G34" s="16">
        <v>1</v>
      </c>
      <c r="H34" s="16">
        <v>5</v>
      </c>
      <c r="I34" s="16">
        <v>2</v>
      </c>
      <c r="J34" s="16">
        <v>6000000</v>
      </c>
      <c r="K34" s="16">
        <v>20000</v>
      </c>
      <c r="L34" s="16">
        <v>147000</v>
      </c>
      <c r="M34" s="16">
        <v>10000</v>
      </c>
      <c r="N34" s="16">
        <v>10000</v>
      </c>
      <c r="O34" s="16">
        <v>420</v>
      </c>
      <c r="P34" s="16">
        <v>420</v>
      </c>
      <c r="Q34" s="16">
        <v>6000000</v>
      </c>
      <c r="R34" s="16">
        <v>19</v>
      </c>
      <c r="S34" s="16">
        <v>250</v>
      </c>
      <c r="T34" s="16">
        <v>8102010</v>
      </c>
      <c r="U34" s="20" t="s">
        <v>243</v>
      </c>
      <c r="W34" s="6">
        <f t="shared" si="0"/>
        <v>10017.777777777777</v>
      </c>
      <c r="X34" s="6">
        <f t="shared" si="1"/>
        <v>50906.666666666657</v>
      </c>
      <c r="Y34" s="6">
        <f t="shared" si="2"/>
        <v>117.86275536930333</v>
      </c>
      <c r="Z34" s="6">
        <v>4000</v>
      </c>
      <c r="AA34" s="6">
        <f t="shared" si="3"/>
        <v>1500</v>
      </c>
    </row>
    <row r="35" spans="1:27" x14ac:dyDescent="0.15">
      <c r="A35" s="16">
        <v>10</v>
      </c>
      <c r="B35" s="16">
        <v>3</v>
      </c>
      <c r="C35" s="16" t="s">
        <v>202</v>
      </c>
      <c r="D35" s="16">
        <v>5</v>
      </c>
      <c r="E35" s="16">
        <v>12</v>
      </c>
      <c r="F35" s="16">
        <v>10</v>
      </c>
      <c r="G35" s="16">
        <v>1</v>
      </c>
      <c r="H35" s="16">
        <v>0</v>
      </c>
      <c r="I35" s="16">
        <v>0</v>
      </c>
      <c r="J35" s="16">
        <v>0</v>
      </c>
      <c r="K35" s="16">
        <v>26000</v>
      </c>
      <c r="L35" s="16">
        <v>193000</v>
      </c>
      <c r="M35" s="16">
        <v>13000</v>
      </c>
      <c r="N35" s="16">
        <v>13000</v>
      </c>
      <c r="O35" s="16">
        <v>470</v>
      </c>
      <c r="P35" s="16">
        <v>470</v>
      </c>
      <c r="Q35" s="16">
        <v>8400000</v>
      </c>
      <c r="R35" s="16">
        <v>19</v>
      </c>
      <c r="S35" s="16">
        <v>250</v>
      </c>
      <c r="T35" s="16">
        <v>8103010</v>
      </c>
      <c r="U35" s="20" t="s">
        <v>244</v>
      </c>
      <c r="W35" s="6">
        <f t="shared" si="0"/>
        <v>13867.407407407407</v>
      </c>
      <c r="X35" s="6">
        <f t="shared" si="1"/>
        <v>69911.851851851854</v>
      </c>
      <c r="Y35" s="6">
        <f t="shared" si="2"/>
        <v>120.15130163910109</v>
      </c>
      <c r="Z35" s="6">
        <v>6000</v>
      </c>
      <c r="AA35" s="6">
        <f t="shared" si="3"/>
        <v>1400</v>
      </c>
    </row>
    <row r="36" spans="1:27" x14ac:dyDescent="0.15">
      <c r="A36" s="7">
        <v>11</v>
      </c>
      <c r="B36" s="7">
        <v>1</v>
      </c>
      <c r="C36" s="7" t="s">
        <v>59</v>
      </c>
      <c r="D36" s="7">
        <v>5</v>
      </c>
      <c r="E36" s="7">
        <v>12</v>
      </c>
      <c r="F36" s="7">
        <v>11</v>
      </c>
      <c r="G36" s="7">
        <v>1</v>
      </c>
      <c r="H36" s="7">
        <v>5</v>
      </c>
      <c r="I36" s="7">
        <v>2</v>
      </c>
      <c r="J36" s="7">
        <v>3000000</v>
      </c>
      <c r="K36" s="7">
        <v>16000</v>
      </c>
      <c r="L36" s="7">
        <v>116000</v>
      </c>
      <c r="M36" s="7">
        <v>8000</v>
      </c>
      <c r="N36" s="7">
        <v>8000</v>
      </c>
      <c r="O36" s="7">
        <v>390</v>
      </c>
      <c r="P36" s="7">
        <v>390</v>
      </c>
      <c r="Q36" s="7">
        <v>3600000</v>
      </c>
      <c r="R36" s="7">
        <v>8</v>
      </c>
      <c r="S36" s="7">
        <v>100</v>
      </c>
      <c r="T36" s="7">
        <v>8111010</v>
      </c>
      <c r="U36" s="19" t="s">
        <v>203</v>
      </c>
      <c r="W36" s="6">
        <f t="shared" si="0"/>
        <v>7647.4074074074088</v>
      </c>
      <c r="X36" s="6">
        <f t="shared" si="1"/>
        <v>39291.851851851854</v>
      </c>
      <c r="Y36" s="6">
        <f t="shared" si="2"/>
        <v>91.622049619184068</v>
      </c>
      <c r="Z36" s="6">
        <v>2000</v>
      </c>
      <c r="AA36" s="6">
        <f t="shared" si="3"/>
        <v>1800</v>
      </c>
    </row>
    <row r="37" spans="1:27" x14ac:dyDescent="0.15">
      <c r="A37" s="7">
        <v>11</v>
      </c>
      <c r="B37" s="7">
        <v>2</v>
      </c>
      <c r="C37" s="7" t="s">
        <v>170</v>
      </c>
      <c r="D37" s="7">
        <v>5</v>
      </c>
      <c r="E37" s="7">
        <v>12</v>
      </c>
      <c r="F37" s="7">
        <v>11</v>
      </c>
      <c r="G37" s="7">
        <v>1</v>
      </c>
      <c r="H37" s="7">
        <v>5</v>
      </c>
      <c r="I37" s="7">
        <v>2</v>
      </c>
      <c r="J37" s="7">
        <v>6000000</v>
      </c>
      <c r="K37" s="7">
        <v>20000</v>
      </c>
      <c r="L37" s="7">
        <v>147000</v>
      </c>
      <c r="M37" s="7">
        <v>10000</v>
      </c>
      <c r="N37" s="7">
        <v>10000</v>
      </c>
      <c r="O37" s="7">
        <v>420</v>
      </c>
      <c r="P37" s="7">
        <v>420</v>
      </c>
      <c r="Q37" s="7">
        <v>6000000</v>
      </c>
      <c r="R37" s="7">
        <v>8</v>
      </c>
      <c r="S37" s="7">
        <v>180</v>
      </c>
      <c r="T37" s="7">
        <v>8112010</v>
      </c>
      <c r="U37" s="19" t="s">
        <v>204</v>
      </c>
      <c r="W37" s="6">
        <f t="shared" si="0"/>
        <v>10017.777777777777</v>
      </c>
      <c r="X37" s="6">
        <f t="shared" si="1"/>
        <v>50906.666666666657</v>
      </c>
      <c r="Y37" s="6">
        <f t="shared" si="2"/>
        <v>117.86275536930333</v>
      </c>
      <c r="Z37" s="6">
        <v>4000</v>
      </c>
      <c r="AA37" s="6">
        <f t="shared" si="3"/>
        <v>1500</v>
      </c>
    </row>
    <row r="38" spans="1:27" x14ac:dyDescent="0.15">
      <c r="A38" s="7">
        <v>11</v>
      </c>
      <c r="B38" s="7">
        <v>3</v>
      </c>
      <c r="C38" s="7" t="s">
        <v>156</v>
      </c>
      <c r="D38" s="7">
        <v>5</v>
      </c>
      <c r="E38" s="7">
        <v>12</v>
      </c>
      <c r="F38" s="7">
        <v>11</v>
      </c>
      <c r="G38" s="7">
        <v>1</v>
      </c>
      <c r="H38" s="7">
        <v>0</v>
      </c>
      <c r="I38" s="7">
        <v>0</v>
      </c>
      <c r="J38" s="7">
        <v>0</v>
      </c>
      <c r="K38" s="7">
        <v>26000</v>
      </c>
      <c r="L38" s="7">
        <v>193000</v>
      </c>
      <c r="M38" s="7">
        <v>13000</v>
      </c>
      <c r="N38" s="7">
        <v>13000</v>
      </c>
      <c r="O38" s="7">
        <v>470</v>
      </c>
      <c r="P38" s="7">
        <v>470</v>
      </c>
      <c r="Q38" s="7">
        <v>8400000</v>
      </c>
      <c r="R38" s="7">
        <v>8</v>
      </c>
      <c r="S38" s="7">
        <v>250</v>
      </c>
      <c r="T38" s="7">
        <v>8113010</v>
      </c>
      <c r="U38" s="19" t="s">
        <v>205</v>
      </c>
      <c r="W38" s="6">
        <f t="shared" si="0"/>
        <v>13867.407407407407</v>
      </c>
      <c r="X38" s="6">
        <f t="shared" si="1"/>
        <v>69911.851851851854</v>
      </c>
      <c r="Y38" s="6">
        <f t="shared" si="2"/>
        <v>120.15130163910109</v>
      </c>
      <c r="Z38" s="6">
        <v>6000</v>
      </c>
      <c r="AA38" s="6">
        <f t="shared" si="3"/>
        <v>1400</v>
      </c>
    </row>
    <row r="39" spans="1:27" x14ac:dyDescent="0.15">
      <c r="A39" s="16">
        <v>12</v>
      </c>
      <c r="B39" s="16">
        <v>1</v>
      </c>
      <c r="C39" s="16" t="s">
        <v>206</v>
      </c>
      <c r="D39" s="16">
        <v>5</v>
      </c>
      <c r="E39" s="16">
        <v>12</v>
      </c>
      <c r="F39" s="16">
        <v>12</v>
      </c>
      <c r="G39" s="16">
        <v>1</v>
      </c>
      <c r="H39" s="16">
        <v>5</v>
      </c>
      <c r="I39" s="16">
        <v>2</v>
      </c>
      <c r="J39" s="16">
        <v>3000000</v>
      </c>
      <c r="K39" s="16">
        <v>16000</v>
      </c>
      <c r="L39" s="16">
        <v>116000</v>
      </c>
      <c r="M39" s="16">
        <v>8000</v>
      </c>
      <c r="N39" s="16">
        <v>8000</v>
      </c>
      <c r="O39" s="16">
        <v>390</v>
      </c>
      <c r="P39" s="16">
        <v>390</v>
      </c>
      <c r="Q39" s="16">
        <v>3600000</v>
      </c>
      <c r="R39" s="16"/>
      <c r="S39" s="16"/>
      <c r="T39" s="16">
        <v>8121010</v>
      </c>
      <c r="U39" s="20" t="s">
        <v>238</v>
      </c>
      <c r="W39" s="6">
        <f t="shared" si="0"/>
        <v>7647.4074074074088</v>
      </c>
      <c r="X39" s="6">
        <f t="shared" si="1"/>
        <v>39291.851851851854</v>
      </c>
      <c r="Y39" s="6">
        <f t="shared" si="2"/>
        <v>91.622049619184068</v>
      </c>
      <c r="Z39" s="6">
        <v>2000</v>
      </c>
      <c r="AA39" s="6">
        <f t="shared" si="3"/>
        <v>1800</v>
      </c>
    </row>
    <row r="40" spans="1:27" x14ac:dyDescent="0.15">
      <c r="A40" s="16">
        <v>12</v>
      </c>
      <c r="B40" s="16">
        <v>2</v>
      </c>
      <c r="C40" s="16" t="s">
        <v>207</v>
      </c>
      <c r="D40" s="16">
        <v>5</v>
      </c>
      <c r="E40" s="16">
        <v>12</v>
      </c>
      <c r="F40" s="16">
        <v>12</v>
      </c>
      <c r="G40" s="16">
        <v>1</v>
      </c>
      <c r="H40" s="16">
        <v>5</v>
      </c>
      <c r="I40" s="16">
        <v>2</v>
      </c>
      <c r="J40" s="16">
        <v>6000000</v>
      </c>
      <c r="K40" s="16">
        <v>20000</v>
      </c>
      <c r="L40" s="16">
        <v>147000</v>
      </c>
      <c r="M40" s="16">
        <v>10000</v>
      </c>
      <c r="N40" s="16">
        <v>10000</v>
      </c>
      <c r="O40" s="16">
        <v>420</v>
      </c>
      <c r="P40" s="16">
        <v>420</v>
      </c>
      <c r="Q40" s="16">
        <v>6000000</v>
      </c>
      <c r="R40" s="16"/>
      <c r="S40" s="16"/>
      <c r="T40" s="16">
        <v>8122010</v>
      </c>
      <c r="U40" s="20" t="s">
        <v>209</v>
      </c>
      <c r="W40" s="6">
        <f t="shared" si="0"/>
        <v>10017.777777777777</v>
      </c>
      <c r="X40" s="6">
        <f t="shared" si="1"/>
        <v>50906.666666666657</v>
      </c>
      <c r="Y40" s="6">
        <f t="shared" si="2"/>
        <v>117.86275536930333</v>
      </c>
      <c r="Z40" s="6">
        <v>4000</v>
      </c>
      <c r="AA40" s="6">
        <f t="shared" si="3"/>
        <v>1500</v>
      </c>
    </row>
    <row r="41" spans="1:27" x14ac:dyDescent="0.15">
      <c r="A41" s="16">
        <v>12</v>
      </c>
      <c r="B41" s="16">
        <v>3</v>
      </c>
      <c r="C41" s="16" t="s">
        <v>208</v>
      </c>
      <c r="D41" s="16">
        <v>5</v>
      </c>
      <c r="E41" s="16">
        <v>12</v>
      </c>
      <c r="F41" s="16">
        <v>12</v>
      </c>
      <c r="G41" s="16">
        <v>1</v>
      </c>
      <c r="H41" s="16">
        <v>0</v>
      </c>
      <c r="I41" s="16">
        <v>0</v>
      </c>
      <c r="J41" s="16">
        <v>0</v>
      </c>
      <c r="K41" s="16">
        <v>26000</v>
      </c>
      <c r="L41" s="16">
        <v>193000</v>
      </c>
      <c r="M41" s="16">
        <v>13000</v>
      </c>
      <c r="N41" s="16">
        <v>13000</v>
      </c>
      <c r="O41" s="16">
        <v>470</v>
      </c>
      <c r="P41" s="16">
        <v>470</v>
      </c>
      <c r="Q41" s="16">
        <v>8400000</v>
      </c>
      <c r="R41" s="16"/>
      <c r="S41" s="16"/>
      <c r="T41" s="16">
        <v>8123010</v>
      </c>
      <c r="U41" s="20" t="s">
        <v>210</v>
      </c>
      <c r="W41" s="6">
        <f t="shared" si="0"/>
        <v>13867.407407407407</v>
      </c>
      <c r="X41" s="6">
        <f t="shared" si="1"/>
        <v>69911.851851851854</v>
      </c>
      <c r="Y41" s="6">
        <f t="shared" si="2"/>
        <v>120.15130163910109</v>
      </c>
      <c r="Z41" s="6">
        <v>6000</v>
      </c>
      <c r="AA41" s="6">
        <f t="shared" si="3"/>
        <v>1400</v>
      </c>
    </row>
    <row r="42" spans="1:27" x14ac:dyDescent="0.15">
      <c r="A42" s="16">
        <v>15</v>
      </c>
      <c r="B42" s="16">
        <v>1</v>
      </c>
      <c r="C42" s="16" t="s">
        <v>226</v>
      </c>
      <c r="D42" s="16">
        <v>5</v>
      </c>
      <c r="E42" s="16">
        <v>12</v>
      </c>
      <c r="F42" s="16">
        <v>15</v>
      </c>
      <c r="G42" s="16">
        <v>1</v>
      </c>
      <c r="H42" s="16">
        <v>5</v>
      </c>
      <c r="I42" s="16">
        <v>2</v>
      </c>
      <c r="J42" s="16">
        <v>3000000</v>
      </c>
      <c r="K42" s="16">
        <v>16000</v>
      </c>
      <c r="L42" s="16">
        <v>116000</v>
      </c>
      <c r="M42" s="16">
        <v>8000</v>
      </c>
      <c r="N42" s="16">
        <v>8000</v>
      </c>
      <c r="O42" s="16">
        <v>390</v>
      </c>
      <c r="P42" s="16">
        <v>390</v>
      </c>
      <c r="Q42" s="16">
        <v>3600000</v>
      </c>
      <c r="R42" s="16">
        <v>14</v>
      </c>
      <c r="S42" s="16">
        <v>150</v>
      </c>
      <c r="T42" s="16">
        <v>8151010</v>
      </c>
      <c r="U42" s="20" t="s">
        <v>239</v>
      </c>
    </row>
    <row r="43" spans="1:27" x14ac:dyDescent="0.15">
      <c r="A43" s="16">
        <v>15</v>
      </c>
      <c r="B43" s="16">
        <v>2</v>
      </c>
      <c r="C43" s="16" t="s">
        <v>227</v>
      </c>
      <c r="D43" s="16">
        <v>5</v>
      </c>
      <c r="E43" s="16">
        <v>12</v>
      </c>
      <c r="F43" s="16">
        <v>15</v>
      </c>
      <c r="G43" s="16">
        <v>1</v>
      </c>
      <c r="H43" s="16">
        <v>5</v>
      </c>
      <c r="I43" s="16">
        <v>2</v>
      </c>
      <c r="J43" s="16">
        <v>6000000</v>
      </c>
      <c r="K43" s="16">
        <v>20000</v>
      </c>
      <c r="L43" s="16">
        <v>147000</v>
      </c>
      <c r="M43" s="16">
        <v>10000</v>
      </c>
      <c r="N43" s="16">
        <v>10000</v>
      </c>
      <c r="O43" s="16">
        <v>420</v>
      </c>
      <c r="P43" s="16">
        <v>420</v>
      </c>
      <c r="Q43" s="16">
        <v>6000000</v>
      </c>
      <c r="R43" s="16">
        <v>14</v>
      </c>
      <c r="S43" s="16">
        <v>300</v>
      </c>
      <c r="T43" s="16">
        <v>8152010</v>
      </c>
      <c r="U43" s="20" t="s">
        <v>240</v>
      </c>
    </row>
    <row r="44" spans="1:27" x14ac:dyDescent="0.15">
      <c r="A44" s="16">
        <v>15</v>
      </c>
      <c r="B44" s="16">
        <v>3</v>
      </c>
      <c r="C44" s="16" t="s">
        <v>228</v>
      </c>
      <c r="D44" s="16">
        <v>5</v>
      </c>
      <c r="E44" s="16">
        <v>12</v>
      </c>
      <c r="F44" s="16">
        <v>15</v>
      </c>
      <c r="G44" s="16">
        <v>1</v>
      </c>
      <c r="H44" s="16">
        <v>0</v>
      </c>
      <c r="I44" s="16">
        <v>0</v>
      </c>
      <c r="J44" s="16">
        <v>0</v>
      </c>
      <c r="K44" s="16">
        <v>26000</v>
      </c>
      <c r="L44" s="16">
        <v>193000</v>
      </c>
      <c r="M44" s="16">
        <v>13000</v>
      </c>
      <c r="N44" s="16">
        <v>13000</v>
      </c>
      <c r="O44" s="16">
        <v>470</v>
      </c>
      <c r="P44" s="16">
        <v>470</v>
      </c>
      <c r="Q44" s="16">
        <v>8400000</v>
      </c>
      <c r="R44" s="16">
        <v>14</v>
      </c>
      <c r="S44" s="16">
        <v>450</v>
      </c>
      <c r="T44" s="16">
        <v>8153010</v>
      </c>
      <c r="U44" s="20" t="s">
        <v>241</v>
      </c>
    </row>
    <row r="45" spans="1:27" x14ac:dyDescent="0.15">
      <c r="A45" s="8">
        <v>13</v>
      </c>
      <c r="B45" s="8">
        <v>1</v>
      </c>
      <c r="C45" s="8" t="s">
        <v>60</v>
      </c>
      <c r="D45" s="8">
        <v>6</v>
      </c>
      <c r="E45" s="8">
        <v>12</v>
      </c>
      <c r="F45" s="8">
        <v>13</v>
      </c>
      <c r="G45" s="8">
        <v>1</v>
      </c>
      <c r="H45" s="8">
        <v>5</v>
      </c>
      <c r="I45" s="8">
        <v>2</v>
      </c>
      <c r="J45" s="8">
        <v>4600000</v>
      </c>
      <c r="K45" s="8">
        <v>28000</v>
      </c>
      <c r="L45" s="8">
        <v>209000</v>
      </c>
      <c r="M45" s="8">
        <v>14000</v>
      </c>
      <c r="N45" s="8">
        <v>14000</v>
      </c>
      <c r="O45" s="8">
        <v>680</v>
      </c>
      <c r="P45" s="8">
        <v>680</v>
      </c>
      <c r="Q45" s="8">
        <v>9400000</v>
      </c>
      <c r="R45" s="8"/>
      <c r="S45" s="8"/>
      <c r="T45" s="8"/>
      <c r="U45" s="21" t="s">
        <v>100</v>
      </c>
      <c r="W45" s="6">
        <f t="shared" si="0"/>
        <v>18268.14814814815</v>
      </c>
      <c r="X45" s="6">
        <f t="shared" si="1"/>
        <v>91690.370370370394</v>
      </c>
      <c r="Y45" s="6">
        <f t="shared" si="2"/>
        <v>102.51894459614481</v>
      </c>
      <c r="AA45" s="6" t="e">
        <f t="shared" si="3"/>
        <v>#DIV/0!</v>
      </c>
    </row>
    <row r="46" spans="1:27" x14ac:dyDescent="0.15">
      <c r="A46" s="8">
        <v>13</v>
      </c>
      <c r="B46" s="8">
        <v>2</v>
      </c>
      <c r="C46" s="8" t="s">
        <v>171</v>
      </c>
      <c r="D46" s="8">
        <v>6</v>
      </c>
      <c r="E46" s="8">
        <v>12</v>
      </c>
      <c r="F46" s="8">
        <v>13</v>
      </c>
      <c r="G46" s="8">
        <v>1</v>
      </c>
      <c r="H46" s="8">
        <v>5</v>
      </c>
      <c r="I46" s="8">
        <v>2</v>
      </c>
      <c r="J46" s="8">
        <v>9000000</v>
      </c>
      <c r="K46" s="8">
        <v>34000</v>
      </c>
      <c r="L46" s="8">
        <v>254000</v>
      </c>
      <c r="M46" s="8">
        <v>17000</v>
      </c>
      <c r="N46" s="8">
        <v>17000</v>
      </c>
      <c r="O46" s="8">
        <v>730</v>
      </c>
      <c r="P46" s="8">
        <v>730</v>
      </c>
      <c r="Q46" s="8">
        <v>11400000</v>
      </c>
      <c r="R46" s="8"/>
      <c r="S46" s="8"/>
      <c r="T46" s="8"/>
      <c r="U46" s="21" t="s">
        <v>181</v>
      </c>
      <c r="W46" s="6">
        <f t="shared" si="0"/>
        <v>23142.222222222219</v>
      </c>
      <c r="X46" s="6">
        <f t="shared" si="1"/>
        <v>116075.55555555555</v>
      </c>
      <c r="Y46" s="6">
        <f t="shared" si="2"/>
        <v>98.211892636979755</v>
      </c>
      <c r="AA46" s="6" t="e">
        <f t="shared" si="3"/>
        <v>#DIV/0!</v>
      </c>
    </row>
    <row r="47" spans="1:27" x14ac:dyDescent="0.15">
      <c r="A47" s="8">
        <v>13</v>
      </c>
      <c r="B47" s="8">
        <v>3</v>
      </c>
      <c r="C47" s="8" t="s">
        <v>172</v>
      </c>
      <c r="D47" s="8">
        <v>6</v>
      </c>
      <c r="E47" s="8">
        <v>12</v>
      </c>
      <c r="F47" s="8">
        <v>13</v>
      </c>
      <c r="G47" s="8">
        <v>1</v>
      </c>
      <c r="H47" s="8">
        <v>0</v>
      </c>
      <c r="I47" s="8">
        <v>0</v>
      </c>
      <c r="J47" s="8">
        <v>0</v>
      </c>
      <c r="K47" s="8">
        <v>42000</v>
      </c>
      <c r="L47" s="8">
        <v>308000</v>
      </c>
      <c r="M47" s="8">
        <v>21000</v>
      </c>
      <c r="N47" s="8">
        <v>21000</v>
      </c>
      <c r="O47" s="8">
        <v>780</v>
      </c>
      <c r="P47" s="8">
        <v>780</v>
      </c>
      <c r="Q47" s="8">
        <v>14000000</v>
      </c>
      <c r="R47" s="8"/>
      <c r="S47" s="8"/>
      <c r="T47" s="8"/>
      <c r="U47" s="21" t="s">
        <v>182</v>
      </c>
      <c r="W47" s="6">
        <f t="shared" si="0"/>
        <v>29202.962962962964</v>
      </c>
      <c r="X47" s="6">
        <f t="shared" si="1"/>
        <v>148669.62962962964</v>
      </c>
      <c r="Y47" s="6">
        <f t="shared" si="2"/>
        <v>94.168526785714278</v>
      </c>
      <c r="AA47" s="6" t="e">
        <f t="shared" si="3"/>
        <v>#DIV/0!</v>
      </c>
    </row>
    <row r="48" spans="1:27" x14ac:dyDescent="0.15">
      <c r="A48" s="15">
        <v>14</v>
      </c>
      <c r="B48" s="15">
        <v>1</v>
      </c>
      <c r="C48" s="15" t="s">
        <v>61</v>
      </c>
      <c r="D48" s="15">
        <v>6</v>
      </c>
      <c r="E48" s="15">
        <v>12</v>
      </c>
      <c r="F48" s="15">
        <v>14</v>
      </c>
      <c r="G48" s="15">
        <v>1</v>
      </c>
      <c r="H48" s="15">
        <v>5</v>
      </c>
      <c r="I48" s="15">
        <v>2</v>
      </c>
      <c r="J48" s="15">
        <v>4600000</v>
      </c>
      <c r="K48" s="15">
        <v>28000</v>
      </c>
      <c r="L48" s="15">
        <v>209000</v>
      </c>
      <c r="M48" s="15">
        <v>14000</v>
      </c>
      <c r="N48" s="15">
        <v>14000</v>
      </c>
      <c r="O48" s="15">
        <v>680</v>
      </c>
      <c r="P48" s="15">
        <v>680</v>
      </c>
      <c r="Q48" s="15">
        <v>9400000</v>
      </c>
      <c r="R48" s="15"/>
      <c r="S48" s="15"/>
      <c r="T48" s="15"/>
      <c r="U48" s="22" t="s">
        <v>101</v>
      </c>
      <c r="W48" s="6">
        <f t="shared" si="0"/>
        <v>18268.14814814815</v>
      </c>
      <c r="X48" s="6">
        <f t="shared" si="1"/>
        <v>91690.370370370394</v>
      </c>
      <c r="Y48" s="6">
        <f t="shared" si="2"/>
        <v>102.51894459614481</v>
      </c>
      <c r="AA48" s="6" t="e">
        <f t="shared" si="3"/>
        <v>#DIV/0!</v>
      </c>
    </row>
    <row r="49" spans="1:27" x14ac:dyDescent="0.15">
      <c r="A49" s="15">
        <v>14</v>
      </c>
      <c r="B49" s="15">
        <v>2</v>
      </c>
      <c r="C49" s="15" t="s">
        <v>173</v>
      </c>
      <c r="D49" s="15">
        <v>6</v>
      </c>
      <c r="E49" s="15">
        <v>12</v>
      </c>
      <c r="F49" s="15">
        <v>14</v>
      </c>
      <c r="G49" s="15">
        <v>1</v>
      </c>
      <c r="H49" s="15">
        <v>5</v>
      </c>
      <c r="I49" s="15">
        <v>2</v>
      </c>
      <c r="J49" s="15">
        <v>9000000</v>
      </c>
      <c r="K49" s="15">
        <v>34000</v>
      </c>
      <c r="L49" s="15">
        <v>254000</v>
      </c>
      <c r="M49" s="15">
        <v>17000</v>
      </c>
      <c r="N49" s="15">
        <v>17000</v>
      </c>
      <c r="O49" s="15">
        <v>730</v>
      </c>
      <c r="P49" s="15">
        <v>730</v>
      </c>
      <c r="Q49" s="15">
        <v>11400000</v>
      </c>
      <c r="R49" s="15"/>
      <c r="S49" s="15"/>
      <c r="T49" s="15"/>
      <c r="U49" s="22" t="s">
        <v>183</v>
      </c>
      <c r="W49" s="6">
        <f t="shared" si="0"/>
        <v>23142.222222222219</v>
      </c>
      <c r="X49" s="6">
        <f t="shared" si="1"/>
        <v>116075.55555555555</v>
      </c>
      <c r="Y49" s="6">
        <f t="shared" si="2"/>
        <v>98.211892636979755</v>
      </c>
      <c r="AA49" s="6" t="e">
        <f t="shared" si="3"/>
        <v>#DIV/0!</v>
      </c>
    </row>
    <row r="50" spans="1:27" x14ac:dyDescent="0.15">
      <c r="A50" s="15">
        <v>14</v>
      </c>
      <c r="B50" s="15">
        <v>3</v>
      </c>
      <c r="C50" s="15" t="s">
        <v>174</v>
      </c>
      <c r="D50" s="15">
        <v>6</v>
      </c>
      <c r="E50" s="15">
        <v>12</v>
      </c>
      <c r="F50" s="15">
        <v>14</v>
      </c>
      <c r="G50" s="15">
        <v>1</v>
      </c>
      <c r="H50" s="15">
        <v>0</v>
      </c>
      <c r="I50" s="15">
        <v>0</v>
      </c>
      <c r="J50" s="15">
        <v>0</v>
      </c>
      <c r="K50" s="15">
        <v>42000</v>
      </c>
      <c r="L50" s="15">
        <v>308000</v>
      </c>
      <c r="M50" s="15">
        <v>21000</v>
      </c>
      <c r="N50" s="15">
        <v>21000</v>
      </c>
      <c r="O50" s="15">
        <v>780</v>
      </c>
      <c r="P50" s="15">
        <v>780</v>
      </c>
      <c r="Q50" s="15">
        <v>14000000</v>
      </c>
      <c r="R50" s="15"/>
      <c r="S50" s="15"/>
      <c r="T50" s="15"/>
      <c r="U50" s="22" t="s">
        <v>184</v>
      </c>
      <c r="W50" s="6">
        <f t="shared" si="0"/>
        <v>29202.962962962964</v>
      </c>
      <c r="X50" s="6">
        <f t="shared" si="1"/>
        <v>148669.62962962964</v>
      </c>
      <c r="Y50" s="6">
        <f t="shared" si="2"/>
        <v>94.168526785714278</v>
      </c>
      <c r="AA50" s="6" t="e">
        <f t="shared" si="3"/>
        <v>#DIV/0!</v>
      </c>
    </row>
    <row r="51" spans="1:27" x14ac:dyDescent="0.15">
      <c r="A51" s="16">
        <v>16</v>
      </c>
      <c r="B51" s="16">
        <v>1</v>
      </c>
      <c r="C51" s="16" t="s">
        <v>229</v>
      </c>
      <c r="D51" s="16">
        <v>5</v>
      </c>
      <c r="E51" s="16">
        <v>12</v>
      </c>
      <c r="F51" s="16">
        <v>16</v>
      </c>
      <c r="G51" s="16">
        <v>1</v>
      </c>
      <c r="H51" s="16">
        <v>5</v>
      </c>
      <c r="I51" s="16">
        <v>2</v>
      </c>
      <c r="J51" s="16">
        <v>3000000</v>
      </c>
      <c r="K51" s="16">
        <v>16000</v>
      </c>
      <c r="L51" s="16">
        <v>116000</v>
      </c>
      <c r="M51" s="16">
        <v>8000</v>
      </c>
      <c r="N51" s="16">
        <v>8000</v>
      </c>
      <c r="O51" s="16">
        <v>390</v>
      </c>
      <c r="P51" s="16">
        <v>390</v>
      </c>
      <c r="Q51" s="16">
        <v>3600000</v>
      </c>
      <c r="R51" s="16">
        <v>14</v>
      </c>
      <c r="S51" s="16">
        <v>150</v>
      </c>
      <c r="T51" s="16">
        <v>8161010</v>
      </c>
      <c r="U51" s="20" t="s">
        <v>232</v>
      </c>
    </row>
    <row r="52" spans="1:27" x14ac:dyDescent="0.15">
      <c r="A52" s="16">
        <v>16</v>
      </c>
      <c r="B52" s="16">
        <v>2</v>
      </c>
      <c r="C52" s="16" t="s">
        <v>230</v>
      </c>
      <c r="D52" s="16">
        <v>5</v>
      </c>
      <c r="E52" s="16">
        <v>12</v>
      </c>
      <c r="F52" s="16">
        <v>16</v>
      </c>
      <c r="G52" s="16">
        <v>1</v>
      </c>
      <c r="H52" s="16">
        <v>5</v>
      </c>
      <c r="I52" s="16">
        <v>2</v>
      </c>
      <c r="J52" s="16">
        <v>6000000</v>
      </c>
      <c r="K52" s="16">
        <v>20000</v>
      </c>
      <c r="L52" s="16">
        <v>147000</v>
      </c>
      <c r="M52" s="16">
        <v>10000</v>
      </c>
      <c r="N52" s="16">
        <v>10000</v>
      </c>
      <c r="O52" s="16">
        <v>420</v>
      </c>
      <c r="P52" s="16">
        <v>420</v>
      </c>
      <c r="Q52" s="16">
        <v>6000000</v>
      </c>
      <c r="R52" s="16">
        <v>14</v>
      </c>
      <c r="S52" s="16">
        <v>300</v>
      </c>
      <c r="T52" s="16">
        <v>8162010</v>
      </c>
      <c r="U52" s="20" t="s">
        <v>233</v>
      </c>
    </row>
    <row r="53" spans="1:27" x14ac:dyDescent="0.15">
      <c r="A53" s="16">
        <v>16</v>
      </c>
      <c r="B53" s="16">
        <v>3</v>
      </c>
      <c r="C53" s="16" t="s">
        <v>231</v>
      </c>
      <c r="D53" s="16">
        <v>5</v>
      </c>
      <c r="E53" s="16">
        <v>12</v>
      </c>
      <c r="F53" s="16">
        <v>16</v>
      </c>
      <c r="G53" s="16">
        <v>1</v>
      </c>
      <c r="H53" s="16">
        <v>0</v>
      </c>
      <c r="I53" s="16">
        <v>0</v>
      </c>
      <c r="J53" s="16">
        <v>0</v>
      </c>
      <c r="K53" s="16">
        <v>26000</v>
      </c>
      <c r="L53" s="16">
        <v>193000</v>
      </c>
      <c r="M53" s="16">
        <v>13000</v>
      </c>
      <c r="N53" s="16">
        <v>13000</v>
      </c>
      <c r="O53" s="16">
        <v>470</v>
      </c>
      <c r="P53" s="16">
        <v>470</v>
      </c>
      <c r="Q53" s="16">
        <v>8400000</v>
      </c>
      <c r="R53" s="16">
        <v>14</v>
      </c>
      <c r="S53" s="16">
        <v>450</v>
      </c>
      <c r="T53" s="16">
        <v>8163010</v>
      </c>
      <c r="U53" s="20" t="s">
        <v>234</v>
      </c>
    </row>
    <row r="54" spans="1:27" x14ac:dyDescent="0.15">
      <c r="A54" s="16">
        <v>17</v>
      </c>
      <c r="B54" s="16">
        <v>1</v>
      </c>
      <c r="C54" s="16" t="s">
        <v>235</v>
      </c>
      <c r="D54" s="16">
        <v>5</v>
      </c>
      <c r="E54" s="16">
        <v>12</v>
      </c>
      <c r="F54" s="16">
        <v>17</v>
      </c>
      <c r="G54" s="16">
        <v>1</v>
      </c>
      <c r="H54" s="16">
        <v>5</v>
      </c>
      <c r="I54" s="16">
        <v>2</v>
      </c>
      <c r="J54" s="16">
        <v>3000000</v>
      </c>
      <c r="K54" s="16">
        <v>16000</v>
      </c>
      <c r="L54" s="16">
        <v>116000</v>
      </c>
      <c r="M54" s="16">
        <v>8000</v>
      </c>
      <c r="N54" s="16">
        <v>8000</v>
      </c>
      <c r="O54" s="16">
        <v>390</v>
      </c>
      <c r="P54" s="16">
        <v>390</v>
      </c>
      <c r="Q54" s="16">
        <v>3600000</v>
      </c>
      <c r="R54" s="16"/>
      <c r="S54" s="16"/>
      <c r="T54" s="16">
        <v>8171010</v>
      </c>
      <c r="U54" s="20" t="s">
        <v>248</v>
      </c>
    </row>
    <row r="55" spans="1:27" x14ac:dyDescent="0.15">
      <c r="A55" s="16">
        <v>17</v>
      </c>
      <c r="B55" s="16">
        <v>2</v>
      </c>
      <c r="C55" s="16" t="s">
        <v>236</v>
      </c>
      <c r="D55" s="16">
        <v>5</v>
      </c>
      <c r="E55" s="16">
        <v>12</v>
      </c>
      <c r="F55" s="16">
        <v>17</v>
      </c>
      <c r="G55" s="16">
        <v>1</v>
      </c>
      <c r="H55" s="16">
        <v>5</v>
      </c>
      <c r="I55" s="16">
        <v>2</v>
      </c>
      <c r="J55" s="16">
        <v>6000000</v>
      </c>
      <c r="K55" s="16">
        <v>20000</v>
      </c>
      <c r="L55" s="16">
        <v>147000</v>
      </c>
      <c r="M55" s="16">
        <v>10000</v>
      </c>
      <c r="N55" s="16">
        <v>10000</v>
      </c>
      <c r="O55" s="16">
        <v>420</v>
      </c>
      <c r="P55" s="16">
        <v>420</v>
      </c>
      <c r="Q55" s="16">
        <v>6000000</v>
      </c>
      <c r="R55" s="16"/>
      <c r="S55" s="16"/>
      <c r="T55" s="16">
        <v>8172010</v>
      </c>
      <c r="U55" s="20" t="s">
        <v>249</v>
      </c>
    </row>
    <row r="56" spans="1:27" x14ac:dyDescent="0.15">
      <c r="A56" s="16">
        <v>17</v>
      </c>
      <c r="B56" s="16">
        <v>3</v>
      </c>
      <c r="C56" s="16" t="s">
        <v>237</v>
      </c>
      <c r="D56" s="16">
        <v>5</v>
      </c>
      <c r="E56" s="16">
        <v>12</v>
      </c>
      <c r="F56" s="16">
        <v>17</v>
      </c>
      <c r="G56" s="16">
        <v>1</v>
      </c>
      <c r="H56" s="16">
        <v>0</v>
      </c>
      <c r="I56" s="16">
        <v>0</v>
      </c>
      <c r="J56" s="16">
        <v>0</v>
      </c>
      <c r="K56" s="16">
        <v>26000</v>
      </c>
      <c r="L56" s="16">
        <v>193000</v>
      </c>
      <c r="M56" s="16">
        <v>13000</v>
      </c>
      <c r="N56" s="16">
        <v>13000</v>
      </c>
      <c r="O56" s="16">
        <v>470</v>
      </c>
      <c r="P56" s="16">
        <v>470</v>
      </c>
      <c r="Q56" s="16">
        <v>8400000</v>
      </c>
      <c r="R56" s="16"/>
      <c r="S56" s="16"/>
      <c r="T56" s="16">
        <v>8173010</v>
      </c>
      <c r="U56" s="20" t="s">
        <v>250</v>
      </c>
    </row>
  </sheetData>
  <autoFilter ref="A5:U50">
    <sortState ref="A6:U47">
      <sortCondition ref="A5:A47"/>
    </sortState>
  </autoFilter>
  <phoneticPr fontId="4" type="noConversion"/>
  <conditionalFormatting sqref="B4:S4">
    <cfRule type="cellIs" dxfId="35" priority="33" operator="equal">
      <formula>"Client"</formula>
    </cfRule>
    <cfRule type="cellIs" dxfId="34" priority="34" operator="equal">
      <formula>"Excluded"</formula>
    </cfRule>
    <cfRule type="cellIs" dxfId="33" priority="35" operator="equal">
      <formula>"Server"</formula>
    </cfRule>
    <cfRule type="cellIs" dxfId="32" priority="36" operator="equal">
      <formula>"Both"</formula>
    </cfRule>
  </conditionalFormatting>
  <conditionalFormatting sqref="A4">
    <cfRule type="cellIs" dxfId="31" priority="29" operator="equal">
      <formula>"Client"</formula>
    </cfRule>
    <cfRule type="cellIs" dxfId="30" priority="30" operator="equal">
      <formula>"Excluded"</formula>
    </cfRule>
    <cfRule type="cellIs" dxfId="29" priority="31" operator="equal">
      <formula>"Server"</formula>
    </cfRule>
    <cfRule type="cellIs" dxfId="28" priority="32" operator="equal">
      <formula>"Both"</formula>
    </cfRule>
  </conditionalFormatting>
  <conditionalFormatting sqref="B4">
    <cfRule type="cellIs" dxfId="27" priority="17" operator="equal">
      <formula>"Client"</formula>
    </cfRule>
    <cfRule type="cellIs" dxfId="26" priority="18" operator="equal">
      <formula>"Excluded"</formula>
    </cfRule>
    <cfRule type="cellIs" dxfId="25" priority="19" operator="equal">
      <formula>"Server"</formula>
    </cfRule>
    <cfRule type="cellIs" dxfId="24" priority="20" operator="equal">
      <formula>"Both"</formula>
    </cfRule>
  </conditionalFormatting>
  <conditionalFormatting sqref="T4">
    <cfRule type="cellIs" dxfId="23" priority="13" operator="equal">
      <formula>"Client"</formula>
    </cfRule>
    <cfRule type="cellIs" dxfId="22" priority="14" operator="equal">
      <formula>"Excluded"</formula>
    </cfRule>
    <cfRule type="cellIs" dxfId="21" priority="15" operator="equal">
      <formula>"Server"</formula>
    </cfRule>
    <cfRule type="cellIs" dxfId="20" priority="16" operator="equal">
      <formula>"Both"</formula>
    </cfRule>
  </conditionalFormatting>
  <conditionalFormatting sqref="E4:I4">
    <cfRule type="cellIs" dxfId="19" priority="9" operator="equal">
      <formula>"Client"</formula>
    </cfRule>
    <cfRule type="cellIs" dxfId="18" priority="10" operator="equal">
      <formula>"Excluded"</formula>
    </cfRule>
    <cfRule type="cellIs" dxfId="17" priority="11" operator="equal">
      <formula>"Server"</formula>
    </cfRule>
    <cfRule type="cellIs" dxfId="16" priority="12" operator="equal">
      <formula>"Both"</formula>
    </cfRule>
  </conditionalFormatting>
  <conditionalFormatting sqref="U4">
    <cfRule type="cellIs" dxfId="15" priority="5" operator="equal">
      <formula>"Client"</formula>
    </cfRule>
    <cfRule type="cellIs" dxfId="14" priority="6" operator="equal">
      <formula>"Excluded"</formula>
    </cfRule>
    <cfRule type="cellIs" dxfId="13" priority="7" operator="equal">
      <formula>"Server"</formula>
    </cfRule>
    <cfRule type="cellIs" dxfId="12" priority="8" operator="equal">
      <formula>"Both"</formula>
    </cfRule>
  </conditionalFormatting>
  <conditionalFormatting sqref="J4:K4">
    <cfRule type="cellIs" dxfId="11" priority="1" operator="equal">
      <formula>"Client"</formula>
    </cfRule>
    <cfRule type="cellIs" dxfId="10" priority="2" operator="equal">
      <formula>"Excluded"</formula>
    </cfRule>
    <cfRule type="cellIs" dxfId="9" priority="3" operator="equal">
      <formula>"Server"</formula>
    </cfRule>
    <cfRule type="cellIs" dxfId="8" priority="4" operator="equal">
      <formula>"Both"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0"/>
  <sheetViews>
    <sheetView workbookViewId="0">
      <selection activeCell="K18" sqref="K18"/>
    </sheetView>
  </sheetViews>
  <sheetFormatPr defaultRowHeight="13.5" x14ac:dyDescent="0.15"/>
  <cols>
    <col min="3" max="3" width="17.375" customWidth="1"/>
    <col min="4" max="4" width="8.875" customWidth="1"/>
    <col min="5" max="5" width="18.75" customWidth="1"/>
    <col min="6" max="6" width="7.625" customWidth="1"/>
  </cols>
  <sheetData>
    <row r="3" spans="2:8" ht="16.5" x14ac:dyDescent="0.15">
      <c r="B3" s="1" t="s">
        <v>29</v>
      </c>
    </row>
    <row r="4" spans="2:8" ht="16.5" x14ac:dyDescent="0.15">
      <c r="B4" s="3" t="s">
        <v>2</v>
      </c>
      <c r="C4" s="4" t="s">
        <v>7</v>
      </c>
      <c r="D4" s="2" t="s">
        <v>38</v>
      </c>
      <c r="E4" s="5" t="s">
        <v>5</v>
      </c>
      <c r="G4" s="34">
        <v>1</v>
      </c>
      <c r="H4" s="34" t="s">
        <v>107</v>
      </c>
    </row>
    <row r="5" spans="2:8" ht="16.5" x14ac:dyDescent="0.15">
      <c r="B5" s="3" t="s">
        <v>6</v>
      </c>
      <c r="C5" s="4" t="s">
        <v>8</v>
      </c>
      <c r="D5" s="2" t="s">
        <v>38</v>
      </c>
      <c r="E5" s="5" t="s">
        <v>20</v>
      </c>
      <c r="G5" s="34">
        <v>2</v>
      </c>
      <c r="H5" s="34" t="s">
        <v>108</v>
      </c>
    </row>
    <row r="6" spans="2:8" ht="16.5" x14ac:dyDescent="0.15">
      <c r="B6" s="3" t="s">
        <v>2</v>
      </c>
      <c r="C6" s="4" t="s">
        <v>9</v>
      </c>
      <c r="D6" s="2" t="s">
        <v>38</v>
      </c>
      <c r="E6" s="5" t="s">
        <v>21</v>
      </c>
      <c r="G6" s="34">
        <v>3</v>
      </c>
      <c r="H6" s="34" t="s">
        <v>109</v>
      </c>
    </row>
    <row r="7" spans="2:8" ht="16.5" x14ac:dyDescent="0.15">
      <c r="B7" s="3" t="s">
        <v>2</v>
      </c>
      <c r="C7" s="4" t="s">
        <v>10</v>
      </c>
      <c r="D7" s="2" t="s">
        <v>39</v>
      </c>
      <c r="E7" s="5" t="s">
        <v>22</v>
      </c>
      <c r="G7" s="34">
        <v>4</v>
      </c>
      <c r="H7" s="34" t="s">
        <v>110</v>
      </c>
    </row>
    <row r="8" spans="2:8" ht="16.5" x14ac:dyDescent="0.15">
      <c r="B8" s="3" t="s">
        <v>2</v>
      </c>
      <c r="C8" s="4" t="s">
        <v>11</v>
      </c>
      <c r="D8" s="2" t="s">
        <v>39</v>
      </c>
      <c r="E8" s="5" t="s">
        <v>40</v>
      </c>
      <c r="G8" s="34">
        <v>5</v>
      </c>
      <c r="H8" s="34" t="s">
        <v>111</v>
      </c>
    </row>
    <row r="9" spans="2:8" ht="16.5" x14ac:dyDescent="0.15">
      <c r="B9" s="3" t="s">
        <v>6</v>
      </c>
      <c r="C9" s="4" t="s">
        <v>16</v>
      </c>
      <c r="D9" s="2" t="s">
        <v>39</v>
      </c>
      <c r="E9" s="5" t="s">
        <v>26</v>
      </c>
      <c r="G9" s="34">
        <v>6</v>
      </c>
      <c r="H9" s="34" t="s">
        <v>112</v>
      </c>
    </row>
    <row r="10" spans="2:8" ht="16.5" x14ac:dyDescent="0.15">
      <c r="B10" s="3" t="s">
        <v>6</v>
      </c>
      <c r="C10" s="4" t="s">
        <v>17</v>
      </c>
      <c r="D10" s="2" t="s">
        <v>39</v>
      </c>
      <c r="E10" s="5" t="s">
        <v>41</v>
      </c>
      <c r="G10" s="34">
        <v>7</v>
      </c>
      <c r="H10" s="34" t="s">
        <v>113</v>
      </c>
    </row>
    <row r="11" spans="2:8" ht="16.5" x14ac:dyDescent="0.15">
      <c r="B11" s="3" t="s">
        <v>2</v>
      </c>
      <c r="C11" s="4" t="s">
        <v>19</v>
      </c>
      <c r="D11" s="2" t="s">
        <v>38</v>
      </c>
      <c r="E11" s="5" t="s">
        <v>28</v>
      </c>
      <c r="G11" s="34">
        <v>8</v>
      </c>
      <c r="H11" s="34" t="str">
        <f>H4&amp;"加成"</f>
        <v>攻击加成</v>
      </c>
    </row>
    <row r="12" spans="2:8" ht="16.5" x14ac:dyDescent="0.15">
      <c r="B12" s="3" t="s">
        <v>2</v>
      </c>
      <c r="C12" s="4" t="s">
        <v>15</v>
      </c>
      <c r="D12" s="2" t="s">
        <v>38</v>
      </c>
      <c r="E12" s="5" t="s">
        <v>25</v>
      </c>
      <c r="G12" s="34">
        <v>9</v>
      </c>
      <c r="H12" s="34" t="str">
        <f t="shared" ref="H12:H17" si="0">H5&amp;"加成"</f>
        <v>物攻加成</v>
      </c>
    </row>
    <row r="13" spans="2:8" ht="16.5" x14ac:dyDescent="0.15">
      <c r="B13" s="3" t="s">
        <v>2</v>
      </c>
      <c r="C13" s="4" t="s">
        <v>12</v>
      </c>
      <c r="D13" s="2" t="s">
        <v>38</v>
      </c>
      <c r="E13" s="5" t="s">
        <v>23</v>
      </c>
      <c r="G13" s="34">
        <v>10</v>
      </c>
      <c r="H13" s="34" t="str">
        <f t="shared" si="0"/>
        <v>法攻加成</v>
      </c>
    </row>
    <row r="14" spans="2:8" ht="16.5" x14ac:dyDescent="0.15">
      <c r="B14" s="3" t="s">
        <v>2</v>
      </c>
      <c r="C14" s="4" t="s">
        <v>13</v>
      </c>
      <c r="D14" s="2" t="s">
        <v>38</v>
      </c>
      <c r="E14" s="5" t="s">
        <v>24</v>
      </c>
      <c r="G14" s="34">
        <v>11</v>
      </c>
      <c r="H14" s="34" t="str">
        <f t="shared" si="0"/>
        <v>防御加成</v>
      </c>
    </row>
    <row r="15" spans="2:8" ht="16.5" x14ac:dyDescent="0.15">
      <c r="B15" s="3" t="s">
        <v>2</v>
      </c>
      <c r="C15" s="4" t="s">
        <v>30</v>
      </c>
      <c r="D15" s="2" t="s">
        <v>38</v>
      </c>
      <c r="E15" s="5" t="s">
        <v>42</v>
      </c>
      <c r="G15" s="34">
        <v>12</v>
      </c>
      <c r="H15" s="34" t="str">
        <f t="shared" si="0"/>
        <v>物防加成</v>
      </c>
    </row>
    <row r="16" spans="2:8" ht="16.5" x14ac:dyDescent="0.15">
      <c r="B16" s="3" t="s">
        <v>2</v>
      </c>
      <c r="C16" s="4" t="s">
        <v>31</v>
      </c>
      <c r="D16" s="2" t="s">
        <v>38</v>
      </c>
      <c r="E16" s="5" t="s">
        <v>43</v>
      </c>
      <c r="G16" s="34">
        <v>13</v>
      </c>
      <c r="H16" s="34" t="str">
        <f t="shared" si="0"/>
        <v>法防加成</v>
      </c>
    </row>
    <row r="17" spans="2:8" ht="16.5" x14ac:dyDescent="0.15">
      <c r="B17" s="3" t="s">
        <v>2</v>
      </c>
      <c r="C17" s="4" t="s">
        <v>32</v>
      </c>
      <c r="D17" s="2" t="s">
        <v>38</v>
      </c>
      <c r="E17" s="5" t="s">
        <v>44</v>
      </c>
      <c r="G17" s="34">
        <v>14</v>
      </c>
      <c r="H17" s="34" t="str">
        <f t="shared" si="0"/>
        <v>生命加成</v>
      </c>
    </row>
    <row r="18" spans="2:8" ht="16.5" x14ac:dyDescent="0.15">
      <c r="B18" s="3" t="s">
        <v>2</v>
      </c>
      <c r="C18" s="4" t="s">
        <v>0</v>
      </c>
      <c r="D18" s="2" t="s">
        <v>38</v>
      </c>
      <c r="E18" s="5" t="s">
        <v>1</v>
      </c>
      <c r="G18" s="34">
        <v>15</v>
      </c>
      <c r="H18" s="34" t="s">
        <v>114</v>
      </c>
    </row>
    <row r="19" spans="2:8" ht="16.5" x14ac:dyDescent="0.15">
      <c r="B19" s="3" t="s">
        <v>2</v>
      </c>
      <c r="C19" s="4" t="s">
        <v>14</v>
      </c>
      <c r="D19" s="2" t="s">
        <v>38</v>
      </c>
      <c r="E19" s="5" t="s">
        <v>45</v>
      </c>
      <c r="G19" s="34">
        <v>16</v>
      </c>
      <c r="H19" s="34" t="s">
        <v>115</v>
      </c>
    </row>
    <row r="20" spans="2:8" ht="16.5" x14ac:dyDescent="0.15">
      <c r="B20" s="3" t="s">
        <v>2</v>
      </c>
      <c r="C20" s="4" t="s">
        <v>33</v>
      </c>
      <c r="D20" s="2" t="s">
        <v>38</v>
      </c>
      <c r="E20" s="5" t="s">
        <v>46</v>
      </c>
      <c r="G20" s="34">
        <v>17</v>
      </c>
      <c r="H20" s="34" t="s">
        <v>116</v>
      </c>
    </row>
    <row r="21" spans="2:8" ht="16.5" x14ac:dyDescent="0.15">
      <c r="B21" s="3" t="s">
        <v>2</v>
      </c>
      <c r="C21" s="4" t="s">
        <v>34</v>
      </c>
      <c r="D21" s="2" t="s">
        <v>38</v>
      </c>
      <c r="E21" s="5" t="s">
        <v>47</v>
      </c>
      <c r="G21" s="34">
        <v>18</v>
      </c>
      <c r="H21" s="34" t="s">
        <v>117</v>
      </c>
    </row>
    <row r="22" spans="2:8" ht="16.5" x14ac:dyDescent="0.15">
      <c r="B22" s="3" t="s">
        <v>2</v>
      </c>
      <c r="C22" s="4" t="s">
        <v>35</v>
      </c>
      <c r="D22" s="2" t="s">
        <v>38</v>
      </c>
      <c r="E22" s="5" t="s">
        <v>48</v>
      </c>
      <c r="G22" s="34">
        <v>19</v>
      </c>
      <c r="H22" s="34" t="s">
        <v>118</v>
      </c>
    </row>
    <row r="23" spans="2:8" ht="16.5" x14ac:dyDescent="0.15">
      <c r="B23" s="3" t="s">
        <v>2</v>
      </c>
      <c r="C23" s="4" t="s">
        <v>36</v>
      </c>
      <c r="D23" s="2" t="s">
        <v>38</v>
      </c>
      <c r="E23" s="5" t="s">
        <v>49</v>
      </c>
      <c r="G23" s="34">
        <v>20</v>
      </c>
      <c r="H23" s="34" t="s">
        <v>119</v>
      </c>
    </row>
    <row r="24" spans="2:8" ht="16.5" x14ac:dyDescent="0.15">
      <c r="B24" s="3" t="s">
        <v>2</v>
      </c>
      <c r="C24" s="4" t="s">
        <v>37</v>
      </c>
      <c r="D24" s="2" t="s">
        <v>38</v>
      </c>
      <c r="E24" s="5" t="s">
        <v>50</v>
      </c>
      <c r="G24" s="34">
        <v>21</v>
      </c>
      <c r="H24" s="34" t="s">
        <v>120</v>
      </c>
    </row>
    <row r="25" spans="2:8" ht="16.5" x14ac:dyDescent="0.15">
      <c r="B25" s="3" t="s">
        <v>2</v>
      </c>
      <c r="C25" s="4" t="s">
        <v>3</v>
      </c>
      <c r="D25" s="2" t="s">
        <v>38</v>
      </c>
      <c r="E25" s="5" t="s">
        <v>4</v>
      </c>
      <c r="G25" s="34">
        <v>22</v>
      </c>
      <c r="H25" s="34" t="s">
        <v>121</v>
      </c>
    </row>
    <row r="26" spans="2:8" ht="16.5" x14ac:dyDescent="0.15">
      <c r="B26" s="3" t="s">
        <v>2</v>
      </c>
      <c r="C26" s="4" t="s">
        <v>18</v>
      </c>
      <c r="D26" s="2" t="s">
        <v>38</v>
      </c>
      <c r="E26" s="5" t="s">
        <v>27</v>
      </c>
      <c r="G26" s="34">
        <v>23</v>
      </c>
      <c r="H26" s="34" t="s">
        <v>122</v>
      </c>
    </row>
    <row r="27" spans="2:8" ht="16.5" x14ac:dyDescent="0.15">
      <c r="G27" s="34">
        <v>24</v>
      </c>
      <c r="H27" s="34" t="s">
        <v>123</v>
      </c>
    </row>
    <row r="28" spans="2:8" ht="16.5" x14ac:dyDescent="0.15">
      <c r="G28" s="34">
        <v>25</v>
      </c>
      <c r="H28" s="34" t="s">
        <v>124</v>
      </c>
    </row>
    <row r="29" spans="2:8" ht="16.5" x14ac:dyDescent="0.15">
      <c r="G29" s="34">
        <v>26</v>
      </c>
      <c r="H29" s="34" t="s">
        <v>125</v>
      </c>
    </row>
    <row r="30" spans="2:8" ht="16.5" x14ac:dyDescent="0.15">
      <c r="G30" s="34">
        <v>27</v>
      </c>
      <c r="H30" s="34" t="s">
        <v>126</v>
      </c>
    </row>
    <row r="31" spans="2:8" ht="16.5" x14ac:dyDescent="0.15">
      <c r="G31" s="34">
        <v>28</v>
      </c>
      <c r="H31" s="34" t="s">
        <v>127</v>
      </c>
    </row>
    <row r="32" spans="2:8" ht="16.5" x14ac:dyDescent="0.15">
      <c r="G32" s="34">
        <v>29</v>
      </c>
      <c r="H32" s="34" t="s">
        <v>128</v>
      </c>
    </row>
    <row r="33" spans="7:8" ht="16.5" x14ac:dyDescent="0.15">
      <c r="G33" s="34">
        <v>30</v>
      </c>
      <c r="H33" s="34" t="s">
        <v>129</v>
      </c>
    </row>
    <row r="34" spans="7:8" ht="16.5" x14ac:dyDescent="0.15">
      <c r="G34" s="34">
        <v>31</v>
      </c>
      <c r="H34" s="34" t="s">
        <v>130</v>
      </c>
    </row>
    <row r="35" spans="7:8" ht="16.5" x14ac:dyDescent="0.15">
      <c r="G35" s="34">
        <v>32</v>
      </c>
      <c r="H35" s="34" t="s">
        <v>131</v>
      </c>
    </row>
    <row r="36" spans="7:8" ht="16.5" x14ac:dyDescent="0.15">
      <c r="G36" s="34">
        <v>33</v>
      </c>
      <c r="H36" s="34" t="s">
        <v>132</v>
      </c>
    </row>
    <row r="37" spans="7:8" ht="16.5" x14ac:dyDescent="0.15">
      <c r="G37" s="34">
        <v>34</v>
      </c>
      <c r="H37" s="34" t="s">
        <v>133</v>
      </c>
    </row>
    <row r="38" spans="7:8" ht="16.5" x14ac:dyDescent="0.15">
      <c r="G38" s="34">
        <v>35</v>
      </c>
      <c r="H38" s="34" t="s">
        <v>134</v>
      </c>
    </row>
    <row r="39" spans="7:8" ht="16.5" x14ac:dyDescent="0.15">
      <c r="G39" s="34">
        <v>36</v>
      </c>
      <c r="H39" s="34" t="s">
        <v>135</v>
      </c>
    </row>
    <row r="40" spans="7:8" ht="16.5" x14ac:dyDescent="0.15">
      <c r="G40" s="34">
        <v>37</v>
      </c>
      <c r="H40" s="34" t="s">
        <v>136</v>
      </c>
    </row>
    <row r="41" spans="7:8" ht="16.5" x14ac:dyDescent="0.15">
      <c r="G41" s="34">
        <v>38</v>
      </c>
      <c r="H41" s="35" t="s">
        <v>137</v>
      </c>
    </row>
    <row r="42" spans="7:8" ht="16.5" x14ac:dyDescent="0.15">
      <c r="G42" s="34">
        <v>39</v>
      </c>
      <c r="H42" s="35" t="s">
        <v>138</v>
      </c>
    </row>
    <row r="43" spans="7:8" ht="16.5" x14ac:dyDescent="0.15">
      <c r="G43" s="34">
        <v>40</v>
      </c>
      <c r="H43" s="35" t="s">
        <v>139</v>
      </c>
    </row>
    <row r="44" spans="7:8" ht="16.5" x14ac:dyDescent="0.15">
      <c r="G44" s="34">
        <v>41</v>
      </c>
      <c r="H44" s="35" t="s">
        <v>140</v>
      </c>
    </row>
    <row r="45" spans="7:8" ht="16.5" x14ac:dyDescent="0.15">
      <c r="G45" s="34">
        <v>42</v>
      </c>
      <c r="H45" s="35" t="s">
        <v>141</v>
      </c>
    </row>
    <row r="46" spans="7:8" ht="16.5" x14ac:dyDescent="0.15">
      <c r="G46" s="34">
        <v>43</v>
      </c>
      <c r="H46" s="35" t="s">
        <v>142</v>
      </c>
    </row>
    <row r="47" spans="7:8" ht="16.5" x14ac:dyDescent="0.15">
      <c r="G47" s="34">
        <v>44</v>
      </c>
      <c r="H47" s="35" t="s">
        <v>143</v>
      </c>
    </row>
    <row r="48" spans="7:8" ht="16.5" x14ac:dyDescent="0.15">
      <c r="G48" s="34">
        <v>45</v>
      </c>
      <c r="H48" s="35" t="s">
        <v>142</v>
      </c>
    </row>
    <row r="49" spans="7:8" ht="16.5" x14ac:dyDescent="0.15">
      <c r="G49" s="36">
        <v>46</v>
      </c>
      <c r="H49" s="36" t="s">
        <v>144</v>
      </c>
    </row>
    <row r="50" spans="7:8" ht="16.5" x14ac:dyDescent="0.15">
      <c r="G50" s="36">
        <v>47</v>
      </c>
      <c r="H50" s="36" t="s">
        <v>145</v>
      </c>
    </row>
  </sheetData>
  <phoneticPr fontId="4" type="noConversion"/>
  <conditionalFormatting sqref="D18">
    <cfRule type="cellIs" dxfId="7" priority="1" operator="equal">
      <formula>"Client"</formula>
    </cfRule>
    <cfRule type="cellIs" dxfId="6" priority="2" operator="equal">
      <formula>"Excluded"</formula>
    </cfRule>
    <cfRule type="cellIs" dxfId="5" priority="3" operator="equal">
      <formula>"Server"</formula>
    </cfRule>
    <cfRule type="cellIs" dxfId="4" priority="4" operator="equal">
      <formula>"Both"</formula>
    </cfRule>
  </conditionalFormatting>
  <conditionalFormatting sqref="D4:D26">
    <cfRule type="cellIs" dxfId="3" priority="5" operator="equal">
      <formula>"Client"</formula>
    </cfRule>
    <cfRule type="cellIs" dxfId="2" priority="6" operator="equal">
      <formula>"Excluded"</formula>
    </cfRule>
    <cfRule type="cellIs" dxfId="1" priority="7" operator="equal">
      <formula>"Server"</formula>
    </cfRule>
    <cfRule type="cellIs" dxfId="0" priority="8" operator="equal">
      <formula>"Both"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equipment导出</vt:lpstr>
      <vt:lpstr>说明</vt:lpstr>
      <vt:lpstr>equipment导出!_FilterDatabase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2019-09-19T02:58:11Z</dcterms:modified>
</cp:coreProperties>
</file>