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V11" i="2" l="1"/>
  <c r="U11" i="2"/>
  <c r="T11" i="2"/>
  <c r="S11" i="2"/>
  <c r="R11" i="2"/>
  <c r="Q11" i="2"/>
  <c r="V14" i="2"/>
  <c r="U14" i="2"/>
  <c r="T14" i="2"/>
  <c r="S14" i="2"/>
  <c r="R14" i="2"/>
  <c r="Q14" i="2"/>
  <c r="R8" i="2"/>
  <c r="S8" i="2"/>
  <c r="T8" i="2"/>
  <c r="U8" i="2"/>
  <c r="V8" i="2"/>
  <c r="Q8" i="2"/>
  <c r="Q9" i="2"/>
  <c r="R9" i="2"/>
  <c r="S9" i="2"/>
  <c r="T9" i="2"/>
  <c r="U9" i="2"/>
  <c r="Q10" i="2"/>
  <c r="R10" i="2"/>
  <c r="S10" i="2"/>
  <c r="T10" i="2"/>
  <c r="U10" i="2"/>
  <c r="Q12" i="2"/>
  <c r="R12" i="2"/>
  <c r="S12" i="2"/>
  <c r="T12" i="2"/>
  <c r="U12" i="2"/>
  <c r="Q13" i="2"/>
  <c r="R13" i="2"/>
  <c r="S13" i="2"/>
  <c r="T13" i="2"/>
  <c r="U13" i="2"/>
  <c r="Q15" i="2"/>
  <c r="R15" i="2"/>
  <c r="S15" i="2"/>
  <c r="T15" i="2"/>
  <c r="U15" i="2"/>
  <c r="R7" i="2"/>
  <c r="S7" i="2"/>
  <c r="T7" i="2"/>
  <c r="U7" i="2"/>
  <c r="Q7" i="2"/>
  <c r="B27" i="2" l="1"/>
  <c r="B37" i="2" s="1"/>
  <c r="B26" i="2"/>
  <c r="B36" i="2" s="1"/>
  <c r="B25" i="2"/>
  <c r="B35" i="2" s="1"/>
  <c r="B24" i="2"/>
  <c r="B34" i="2" s="1"/>
  <c r="B23" i="2"/>
  <c r="B33" i="2" s="1"/>
  <c r="B22" i="2"/>
  <c r="B32" i="2" s="1"/>
  <c r="B21" i="2"/>
  <c r="B31" i="2" s="1"/>
  <c r="B20" i="2"/>
  <c r="B30" i="2" s="1"/>
  <c r="B19" i="2"/>
  <c r="B29" i="2" s="1"/>
  <c r="B18" i="2"/>
  <c r="B28" i="2" s="1"/>
</calcChain>
</file>

<file path=xl/sharedStrings.xml><?xml version="1.0" encoding="utf-8"?>
<sst xmlns="http://schemas.openxmlformats.org/spreadsheetml/2006/main" count="257" uniqueCount="120">
  <si>
    <t>int</t>
    <phoneticPr fontId="3" type="noConversion"/>
  </si>
  <si>
    <t>Both</t>
    <phoneticPr fontId="3" type="noConversion"/>
  </si>
  <si>
    <t>路线id</t>
    <phoneticPr fontId="1" type="noConversion"/>
  </si>
  <si>
    <t>road_id</t>
    <phoneticPr fontId="3" type="noConversion"/>
  </si>
  <si>
    <t>point_1</t>
    <phoneticPr fontId="3" type="noConversion"/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</si>
  <si>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</si>
  <si>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</si>
  <si>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</si>
  <si>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</si>
  <si>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</si>
  <si>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</si>
  <si>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</si>
  <si>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</si>
  <si>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</si>
  <si>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点1</t>
    <phoneticPr fontId="3" type="noConversion"/>
  </si>
  <si>
    <t>点2</t>
  </si>
  <si>
    <t>点3</t>
  </si>
  <si>
    <t>点4</t>
  </si>
  <si>
    <t>点5</t>
  </si>
  <si>
    <t>点6</t>
  </si>
  <si>
    <t>点7</t>
  </si>
  <si>
    <t>点8</t>
  </si>
  <si>
    <t>点9</t>
  </si>
  <si>
    <t>点10</t>
  </si>
  <si>
    <t>mid_point_1</t>
    <phoneticPr fontId="3" type="noConversion"/>
  </si>
  <si>
    <t>mid_point_2</t>
  </si>
  <si>
    <t>mid_point_3</t>
  </si>
  <si>
    <t>mid_point_4</t>
  </si>
  <si>
    <t>mid_point_5</t>
  </si>
  <si>
    <t>mid_point_6</t>
  </si>
  <si>
    <t>mid_point_7</t>
  </si>
  <si>
    <t>mid_point_8</t>
  </si>
  <si>
    <t>mid_point_9</t>
  </si>
  <si>
    <t>mid_point_10</t>
  </si>
  <si>
    <t>中点1</t>
    <phoneticPr fontId="3" type="noConversion"/>
  </si>
  <si>
    <t>中点2</t>
  </si>
  <si>
    <t>中点3</t>
  </si>
  <si>
    <t>中点4</t>
  </si>
  <si>
    <t>中点5</t>
  </si>
  <si>
    <t>中点6</t>
  </si>
  <si>
    <t>中点7</t>
  </si>
  <si>
    <t>中点8</t>
  </si>
  <si>
    <t>中点9</t>
  </si>
  <si>
    <t>中点10</t>
  </si>
  <si>
    <t>x</t>
    <phoneticPr fontId="1" type="noConversion"/>
  </si>
  <si>
    <t>y</t>
    <phoneticPr fontId="1" type="noConversion"/>
  </si>
  <si>
    <t>Client</t>
    <phoneticPr fontId="3" type="noConversion"/>
  </si>
  <si>
    <t>string</t>
    <phoneticPr fontId="3" type="noConversion"/>
  </si>
  <si>
    <t>1519|850</t>
  </si>
  <si>
    <t>1756|929</t>
  </si>
  <si>
    <t>1775|1121</t>
  </si>
  <si>
    <t>1548|1320</t>
  </si>
  <si>
    <t>1274|850</t>
  </si>
  <si>
    <t>1275|932</t>
  </si>
  <si>
    <t>1160|1242</t>
  </si>
  <si>
    <t>1225|1295</t>
  </si>
  <si>
    <t>929|1070</t>
  </si>
  <si>
    <t>1266|649</t>
  </si>
  <si>
    <t>1033|604</t>
  </si>
  <si>
    <t>782|745</t>
  </si>
  <si>
    <t>284|730</t>
  </si>
  <si>
    <t>868|430</t>
  </si>
  <si>
    <t>354|220</t>
  </si>
  <si>
    <t>1530|649</t>
  </si>
  <si>
    <t>1753|600</t>
  </si>
  <si>
    <t>1992|739</t>
  </si>
  <si>
    <t>1702|600</t>
  </si>
  <si>
    <t>1884|419</t>
  </si>
  <si>
    <t>2379|185</t>
  </si>
  <si>
    <t>前</t>
    <phoneticPr fontId="1" type="noConversion"/>
  </si>
  <si>
    <t>洛阳</t>
  </si>
  <si>
    <t>许昌</t>
  </si>
  <si>
    <t>陈留</t>
  </si>
  <si>
    <t>濮阳</t>
  </si>
  <si>
    <t>下邳</t>
  </si>
  <si>
    <t>晋阳</t>
  </si>
  <si>
    <t>南皮</t>
  </si>
  <si>
    <t>平原</t>
  </si>
  <si>
    <t>小沛</t>
  </si>
  <si>
    <t>北海</t>
  </si>
  <si>
    <t>邺城</t>
  </si>
  <si>
    <t>长安</t>
  </si>
  <si>
    <t>襄阳</t>
  </si>
  <si>
    <t>宛城</t>
  </si>
  <si>
    <t>汉中</t>
  </si>
  <si>
    <t>永安</t>
  </si>
  <si>
    <t>江州</t>
  </si>
  <si>
    <t>上庸</t>
  </si>
  <si>
    <t>天水</t>
  </si>
  <si>
    <t>安定</t>
  </si>
  <si>
    <t>成都</t>
  </si>
  <si>
    <t>寿春</t>
  </si>
  <si>
    <t>江夏</t>
  </si>
  <si>
    <t>柴桑</t>
  </si>
  <si>
    <t>庐江</t>
  </si>
  <si>
    <t>江陵</t>
  </si>
  <si>
    <t>武陵</t>
  </si>
  <si>
    <t>长沙</t>
  </si>
  <si>
    <t>会稽</t>
  </si>
  <si>
    <t>吴郡</t>
  </si>
  <si>
    <t>建邺</t>
  </si>
  <si>
    <t>后</t>
    <phoneticPr fontId="1" type="noConversion"/>
  </si>
  <si>
    <t>中</t>
    <phoneticPr fontId="1" type="noConversion"/>
  </si>
  <si>
    <t>1385|749</t>
  </si>
  <si>
    <t>1331|1242</t>
  </si>
  <si>
    <t>1079|430</t>
  </si>
  <si>
    <t>416|595</t>
  </si>
  <si>
    <t>中</t>
    <phoneticPr fontId="1" type="noConversion"/>
  </si>
  <si>
    <t>988|1070</t>
  </si>
  <si>
    <t>501|730</t>
  </si>
  <si>
    <t>284|558</t>
  </si>
  <si>
    <t>601|461</t>
  </si>
  <si>
    <t>917|338</t>
  </si>
  <si>
    <t>659|233</t>
  </si>
  <si>
    <t>2275|724</t>
  </si>
  <si>
    <t>2479|569</t>
  </si>
  <si>
    <t>2181|396</t>
  </si>
  <si>
    <t>2260|290</t>
  </si>
  <si>
    <t>1800|315</t>
  </si>
  <si>
    <t>2034|198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</si>
</sst>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Fill="0">
      <alignment horizontal="center" vertical="center"/>
    </xf>
    <xf numFmtId="0" fontId="5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9">
    <xf numFmtId="0" fontId="0" fillId="0" borderId="0" xfId="0"/>
    <xf numFmtId="0" fontId="2" fillId="0" borderId="1" xfId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1" xfId="1" applyFill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1" applyFill="1">
      <alignment horizontal="center" vertical="center"/>
    </xf>
    <xf numFmtId="0" fontId="2" fillId="5" borderId="1" xfId="1" applyFill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1" applyFill="1">
      <alignment horizontal="center" vertical="center"/>
    </xf>
    <xf numFmtId="0" fontId="2" fillId="7" borderId="1" xfId="1" applyFill="1">
      <alignment horizontal="center" vertical="center"/>
    </xf>
    <xf numFmtId="0" fontId="2" fillId="8" borderId="1" xfId="1" applyFill="1">
      <alignment horizontal="center" vertical="center"/>
    </xf>
    <xf numFmtId="0" fontId="2" fillId="9" borderId="1" xfId="1" applyFill="1">
      <alignment horizontal="center" vertical="center"/>
    </xf>
    <xf numFmtId="0" fontId="2" fillId="10" borderId="1" xfId="1" applyFill="1">
      <alignment horizontal="center" vertical="center"/>
    </xf>
    <xf numFmtId="0" fontId="2" fillId="11" borderId="1" xfId="1" applyFill="1">
      <alignment horizontal="center" vertical="center"/>
    </xf>
    <xf numFmtId="0" fontId="2" fillId="12" borderId="1" xfId="1" applyFill="1">
      <alignment horizontal="center" vertical="center"/>
    </xf>
    <xf numFmtId="0" fontId="2" fillId="13" borderId="1" xfId="1" applyFill="1">
      <alignment horizontal="center" vertical="center"/>
    </xf>
    <xf numFmtId="0" fontId="6" fillId="15" borderId="1" xfId="3" applyBorder="1" applyAlignment="1">
      <alignment horizontal="center" vertical="center"/>
    </xf>
    <xf numFmtId="0" fontId="5" fillId="14" borderId="1" xfId="2" applyBorder="1" applyAlignment="1">
      <alignment horizontal="center" vertical="center"/>
    </xf>
  </cellXfs>
  <cellStyles count="4">
    <cellStyle name="差" xfId="3" builtinId="27"/>
    <cellStyle name="常规" xfId="0" builtinId="0"/>
    <cellStyle name="好" xfId="2" builtinId="26"/>
    <cellStyle name="有框居中" xfId="1"/>
  </cellStyles>
  <dxfs count="8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N17" sqref="N17"/>
    </sheetView>
  </sheetViews>
  <sheetFormatPr defaultRowHeight="13.5" x14ac:dyDescent="0.15"/>
  <sheetData>
    <row r="1" spans="1:21" x14ac:dyDescent="0.15">
      <c r="A1" s="3" t="s">
        <v>3</v>
      </c>
    </row>
    <row r="2" spans="1:21" ht="16.5" x14ac:dyDescent="0.15">
      <c r="A2" s="1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7" t="s">
        <v>47</v>
      </c>
      <c r="M2" s="7" t="s">
        <v>47</v>
      </c>
      <c r="N2" s="7" t="s">
        <v>47</v>
      </c>
      <c r="O2" s="7" t="s">
        <v>47</v>
      </c>
      <c r="P2" s="7" t="s">
        <v>47</v>
      </c>
      <c r="Q2" s="7" t="s">
        <v>47</v>
      </c>
      <c r="R2" s="7" t="s">
        <v>47</v>
      </c>
      <c r="S2" s="7" t="s">
        <v>47</v>
      </c>
      <c r="T2" s="7" t="s">
        <v>47</v>
      </c>
      <c r="U2" s="7" t="s">
        <v>47</v>
      </c>
    </row>
    <row r="3" spans="1:21" ht="16.5" x14ac:dyDescent="0.15">
      <c r="A3" s="1" t="s">
        <v>2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7" t="s">
        <v>34</v>
      </c>
      <c r="M3" s="7" t="s">
        <v>35</v>
      </c>
      <c r="N3" s="7" t="s">
        <v>36</v>
      </c>
      <c r="O3" s="7" t="s">
        <v>37</v>
      </c>
      <c r="P3" s="7" t="s">
        <v>38</v>
      </c>
      <c r="Q3" s="7" t="s">
        <v>39</v>
      </c>
      <c r="R3" s="7" t="s">
        <v>40</v>
      </c>
      <c r="S3" s="7" t="s">
        <v>41</v>
      </c>
      <c r="T3" s="7" t="s">
        <v>42</v>
      </c>
      <c r="U3" s="7" t="s">
        <v>43</v>
      </c>
    </row>
    <row r="4" spans="1:21" ht="16.5" x14ac:dyDescent="0.15">
      <c r="A4" s="2" t="s">
        <v>1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8" t="s">
        <v>46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</row>
    <row r="5" spans="1:21" ht="16.5" x14ac:dyDescent="0.15">
      <c r="A5" s="1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7" t="s">
        <v>24</v>
      </c>
      <c r="M5" s="7" t="s">
        <v>25</v>
      </c>
      <c r="N5" s="7" t="s">
        <v>26</v>
      </c>
      <c r="O5" s="7" t="s">
        <v>27</v>
      </c>
      <c r="P5" s="7" t="s">
        <v>28</v>
      </c>
      <c r="Q5" s="7" t="s">
        <v>29</v>
      </c>
      <c r="R5" s="7" t="s">
        <v>30</v>
      </c>
      <c r="S5" s="7" t="s">
        <v>31</v>
      </c>
      <c r="T5" s="7" t="s">
        <v>32</v>
      </c>
      <c r="U5" s="7" t="s">
        <v>33</v>
      </c>
    </row>
    <row r="6" spans="1:21" ht="16.5" x14ac:dyDescent="0.15">
      <c r="A6" s="1">
        <v>1</v>
      </c>
      <c r="B6" s="4">
        <v>100</v>
      </c>
      <c r="C6" s="4">
        <v>101</v>
      </c>
      <c r="D6" s="4">
        <v>104</v>
      </c>
      <c r="E6" s="4">
        <v>109</v>
      </c>
      <c r="F6" s="4">
        <v>108</v>
      </c>
      <c r="G6" s="4">
        <v>110</v>
      </c>
      <c r="H6" s="4"/>
      <c r="I6" s="4"/>
      <c r="J6" s="4"/>
      <c r="K6" s="4"/>
      <c r="L6" s="7" t="s">
        <v>103</v>
      </c>
      <c r="M6" s="7" t="s">
        <v>48</v>
      </c>
      <c r="N6" s="7" t="s">
        <v>49</v>
      </c>
      <c r="O6" s="7" t="s">
        <v>50</v>
      </c>
      <c r="P6" s="7" t="s">
        <v>51</v>
      </c>
      <c r="Q6" s="7"/>
      <c r="R6" s="7"/>
      <c r="S6" s="7"/>
      <c r="T6" s="7"/>
      <c r="U6" s="7"/>
    </row>
    <row r="7" spans="1:21" ht="16.5" x14ac:dyDescent="0.15">
      <c r="A7" s="1">
        <v>2</v>
      </c>
      <c r="B7" s="4">
        <v>100</v>
      </c>
      <c r="C7" s="4">
        <v>101</v>
      </c>
      <c r="D7" s="4">
        <v>102</v>
      </c>
      <c r="E7" s="4">
        <v>103</v>
      </c>
      <c r="F7" s="4">
        <v>107</v>
      </c>
      <c r="G7" s="4">
        <v>106</v>
      </c>
      <c r="H7" s="4">
        <v>110</v>
      </c>
      <c r="I7" s="4"/>
      <c r="J7" s="4"/>
      <c r="K7" s="4"/>
      <c r="L7" s="7" t="s">
        <v>103</v>
      </c>
      <c r="M7" s="7" t="s">
        <v>52</v>
      </c>
      <c r="N7" s="7" t="s">
        <v>53</v>
      </c>
      <c r="O7" s="7" t="s">
        <v>104</v>
      </c>
      <c r="P7" s="7" t="s">
        <v>54</v>
      </c>
      <c r="Q7" s="7" t="s">
        <v>55</v>
      </c>
      <c r="R7" s="7"/>
      <c r="S7" s="7"/>
      <c r="T7" s="7"/>
      <c r="U7" s="7"/>
    </row>
    <row r="8" spans="1:21" ht="16.5" x14ac:dyDescent="0.15">
      <c r="A8" s="1">
        <v>3</v>
      </c>
      <c r="B8" s="4">
        <v>100</v>
      </c>
      <c r="C8" s="4">
        <v>101</v>
      </c>
      <c r="D8" s="4">
        <v>102</v>
      </c>
      <c r="E8" s="4">
        <v>105</v>
      </c>
      <c r="F8" s="4">
        <v>106</v>
      </c>
      <c r="G8" s="4">
        <v>110</v>
      </c>
      <c r="H8" s="4"/>
      <c r="I8" s="4"/>
      <c r="J8" s="4"/>
      <c r="K8" s="4"/>
      <c r="L8" s="7" t="s">
        <v>103</v>
      </c>
      <c r="M8" s="7" t="s">
        <v>52</v>
      </c>
      <c r="N8" s="7" t="s">
        <v>108</v>
      </c>
      <c r="O8" s="7" t="s">
        <v>56</v>
      </c>
      <c r="P8" s="7" t="s">
        <v>55</v>
      </c>
      <c r="Q8" s="7"/>
      <c r="R8" s="7"/>
      <c r="S8" s="7"/>
      <c r="T8" s="7"/>
      <c r="U8" s="7"/>
    </row>
    <row r="9" spans="1:21" ht="16.5" x14ac:dyDescent="0.15">
      <c r="A9" s="1">
        <v>4</v>
      </c>
      <c r="B9" s="4">
        <v>100</v>
      </c>
      <c r="C9" s="4">
        <v>201</v>
      </c>
      <c r="D9" s="4">
        <v>204</v>
      </c>
      <c r="E9" s="4">
        <v>209</v>
      </c>
      <c r="F9" s="4">
        <v>208</v>
      </c>
      <c r="G9" s="4">
        <v>210</v>
      </c>
      <c r="H9" s="4"/>
      <c r="I9" s="4"/>
      <c r="J9" s="4"/>
      <c r="K9" s="4"/>
      <c r="L9" s="7" t="s">
        <v>57</v>
      </c>
      <c r="M9" s="7" t="s">
        <v>58</v>
      </c>
      <c r="N9" s="7" t="s">
        <v>59</v>
      </c>
      <c r="O9" s="7" t="s">
        <v>109</v>
      </c>
      <c r="P9" s="7" t="s">
        <v>110</v>
      </c>
      <c r="Q9" s="7"/>
      <c r="R9" s="7"/>
      <c r="S9" s="7"/>
      <c r="T9" s="7"/>
      <c r="U9" s="7"/>
    </row>
    <row r="10" spans="1:21" ht="16.5" x14ac:dyDescent="0.15">
      <c r="A10" s="1">
        <v>5</v>
      </c>
      <c r="B10" s="4">
        <v>100</v>
      </c>
      <c r="C10" s="4">
        <v>201</v>
      </c>
      <c r="D10" s="4">
        <v>202</v>
      </c>
      <c r="E10" s="4">
        <v>203</v>
      </c>
      <c r="F10" s="4">
        <v>207</v>
      </c>
      <c r="G10" s="4">
        <v>208</v>
      </c>
      <c r="H10" s="4">
        <v>210</v>
      </c>
      <c r="I10" s="4"/>
      <c r="J10" s="4"/>
      <c r="K10" s="4"/>
      <c r="L10" s="7" t="s">
        <v>57</v>
      </c>
      <c r="M10" s="7" t="s">
        <v>105</v>
      </c>
      <c r="N10" s="7" t="s">
        <v>61</v>
      </c>
      <c r="O10" s="7" t="s">
        <v>111</v>
      </c>
      <c r="P10" s="7" t="s">
        <v>106</v>
      </c>
      <c r="Q10" s="7" t="s">
        <v>60</v>
      </c>
      <c r="R10" s="7"/>
      <c r="S10" s="7"/>
      <c r="T10" s="7"/>
      <c r="U10" s="7"/>
    </row>
    <row r="11" spans="1:21" ht="16.5" x14ac:dyDescent="0.15">
      <c r="A11" s="1">
        <v>6</v>
      </c>
      <c r="B11" s="4">
        <v>100</v>
      </c>
      <c r="C11" s="4">
        <v>201</v>
      </c>
      <c r="D11" s="4">
        <v>202</v>
      </c>
      <c r="E11" s="4">
        <v>205</v>
      </c>
      <c r="F11" s="4">
        <v>206</v>
      </c>
      <c r="G11" s="4">
        <v>210</v>
      </c>
      <c r="H11" s="4"/>
      <c r="I11" s="4"/>
      <c r="J11" s="4"/>
      <c r="K11" s="4"/>
      <c r="L11" s="7" t="s">
        <v>57</v>
      </c>
      <c r="M11" s="7" t="s">
        <v>105</v>
      </c>
      <c r="N11" s="7" t="s">
        <v>112</v>
      </c>
      <c r="O11" s="7" t="s">
        <v>113</v>
      </c>
      <c r="P11" s="7" t="s">
        <v>62</v>
      </c>
      <c r="Q11" s="7"/>
      <c r="R11" s="7"/>
      <c r="S11" s="7"/>
      <c r="T11" s="7"/>
      <c r="U11" s="7"/>
    </row>
    <row r="12" spans="1:21" ht="16.5" x14ac:dyDescent="0.15">
      <c r="A12" s="1">
        <v>7</v>
      </c>
      <c r="B12" s="4">
        <v>100</v>
      </c>
      <c r="C12" s="4">
        <v>301</v>
      </c>
      <c r="D12" s="4">
        <v>304</v>
      </c>
      <c r="E12" s="4">
        <v>309</v>
      </c>
      <c r="F12" s="4">
        <v>308</v>
      </c>
      <c r="G12" s="4">
        <v>310</v>
      </c>
      <c r="H12" s="4"/>
      <c r="I12" s="4"/>
      <c r="J12" s="4"/>
      <c r="K12" s="4"/>
      <c r="L12" s="7" t="s">
        <v>63</v>
      </c>
      <c r="M12" s="7" t="s">
        <v>64</v>
      </c>
      <c r="N12" s="7" t="s">
        <v>65</v>
      </c>
      <c r="O12" s="7" t="s">
        <v>114</v>
      </c>
      <c r="P12" s="7" t="s">
        <v>115</v>
      </c>
      <c r="Q12" s="7"/>
      <c r="R12" s="7"/>
      <c r="S12" s="7"/>
      <c r="T12" s="7"/>
      <c r="U12" s="7"/>
    </row>
    <row r="13" spans="1:21" ht="16.5" x14ac:dyDescent="0.15">
      <c r="A13" s="1">
        <v>8</v>
      </c>
      <c r="B13" s="4">
        <v>100</v>
      </c>
      <c r="C13" s="4">
        <v>301</v>
      </c>
      <c r="D13" s="4">
        <v>302</v>
      </c>
      <c r="E13" s="4">
        <v>303</v>
      </c>
      <c r="F13" s="4">
        <v>307</v>
      </c>
      <c r="G13" s="4">
        <v>306</v>
      </c>
      <c r="H13" s="4">
        <v>310</v>
      </c>
      <c r="I13" s="4"/>
      <c r="J13" s="4"/>
      <c r="K13" s="4"/>
      <c r="L13" s="7" t="s">
        <v>63</v>
      </c>
      <c r="M13" s="7" t="s">
        <v>66</v>
      </c>
      <c r="N13" s="7" t="s">
        <v>67</v>
      </c>
      <c r="O13" s="7" t="s">
        <v>116</v>
      </c>
      <c r="P13" s="7" t="s">
        <v>117</v>
      </c>
      <c r="Q13" s="7" t="s">
        <v>68</v>
      </c>
      <c r="R13" s="7"/>
      <c r="S13" s="7"/>
      <c r="T13" s="7"/>
      <c r="U13" s="7"/>
    </row>
    <row r="14" spans="1:21" ht="16.5" x14ac:dyDescent="0.15">
      <c r="A14" s="1">
        <v>9</v>
      </c>
      <c r="B14" s="4">
        <v>100</v>
      </c>
      <c r="C14" s="4">
        <v>301</v>
      </c>
      <c r="D14" s="4">
        <v>302</v>
      </c>
      <c r="E14" s="4">
        <v>305</v>
      </c>
      <c r="F14" s="4">
        <v>306</v>
      </c>
      <c r="G14" s="4">
        <v>310</v>
      </c>
      <c r="H14" s="4"/>
      <c r="I14" s="4"/>
      <c r="J14" s="4"/>
      <c r="K14" s="4"/>
      <c r="L14" s="7" t="s">
        <v>63</v>
      </c>
      <c r="M14" s="7" t="s">
        <v>66</v>
      </c>
      <c r="N14" s="7" t="s">
        <v>118</v>
      </c>
      <c r="O14" s="7" t="s">
        <v>119</v>
      </c>
      <c r="P14" s="7" t="s">
        <v>68</v>
      </c>
      <c r="Q14" s="7"/>
      <c r="R14" s="7"/>
      <c r="S14" s="7"/>
      <c r="T14" s="7"/>
      <c r="U14" s="7"/>
    </row>
  </sheetData>
  <phoneticPr fontId="3" type="noConversion"/>
  <conditionalFormatting sqref="A4:K4">
    <cfRule type="cellIs" dxfId="7" priority="9" operator="equal">
      <formula>"Client"</formula>
    </cfRule>
    <cfRule type="cellIs" dxfId="6" priority="10" operator="equal">
      <formula>"Excluded"</formula>
    </cfRule>
    <cfRule type="cellIs" dxfId="5" priority="11" operator="equal">
      <formula>"Server"</formula>
    </cfRule>
    <cfRule type="cellIs" dxfId="4" priority="12" operator="equal">
      <formula>"Both"</formula>
    </cfRule>
  </conditionalFormatting>
  <conditionalFormatting sqref="L4:U4">
    <cfRule type="cellIs" dxfId="3" priority="1" operator="equal">
      <formula>"Client"</formula>
    </cfRule>
    <cfRule type="cellIs" dxfId="2" priority="2" operator="equal">
      <formula>"Excluded"</formula>
    </cfRule>
    <cfRule type="cellIs" dxfId="1" priority="3" operator="equal">
      <formula>"Server"</formula>
    </cfRule>
    <cfRule type="cellIs" dxfId="0" priority="4" operator="equal">
      <formula>"Both"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Z37"/>
  <sheetViews>
    <sheetView workbookViewId="0">
      <selection activeCell="Q7" sqref="Q7:V15"/>
    </sheetView>
  </sheetViews>
  <sheetFormatPr defaultRowHeight="13.5" x14ac:dyDescent="0.15"/>
  <sheetData>
    <row r="6" spans="1:26" ht="16.5" x14ac:dyDescent="0.15">
      <c r="A6" s="1"/>
      <c r="B6" s="1"/>
      <c r="C6" s="1" t="s">
        <v>44</v>
      </c>
      <c r="D6" s="1" t="s">
        <v>45</v>
      </c>
      <c r="F6" s="1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4" t="s">
        <v>12</v>
      </c>
      <c r="P6" s="4" t="s">
        <v>13</v>
      </c>
      <c r="Q6" s="7" t="s">
        <v>24</v>
      </c>
      <c r="R6" s="7" t="s">
        <v>25</v>
      </c>
      <c r="S6" s="7" t="s">
        <v>26</v>
      </c>
      <c r="T6" s="7" t="s">
        <v>27</v>
      </c>
      <c r="U6" s="7" t="s">
        <v>28</v>
      </c>
      <c r="V6" s="7" t="s">
        <v>29</v>
      </c>
      <c r="W6" s="7" t="s">
        <v>30</v>
      </c>
      <c r="X6" s="7" t="s">
        <v>31</v>
      </c>
      <c r="Y6" s="7" t="s">
        <v>32</v>
      </c>
      <c r="Z6" s="7" t="s">
        <v>33</v>
      </c>
    </row>
    <row r="7" spans="1:26" ht="16.5" x14ac:dyDescent="0.15">
      <c r="A7" s="6" t="s">
        <v>70</v>
      </c>
      <c r="B7" s="6">
        <v>100</v>
      </c>
      <c r="C7" s="1">
        <v>1385</v>
      </c>
      <c r="D7" s="1">
        <v>649</v>
      </c>
      <c r="F7" s="1">
        <v>1</v>
      </c>
      <c r="G7" s="4">
        <v>100</v>
      </c>
      <c r="H7" s="4">
        <v>101</v>
      </c>
      <c r="I7" s="4">
        <v>104</v>
      </c>
      <c r="J7" s="4">
        <v>109</v>
      </c>
      <c r="K7" s="4">
        <v>108</v>
      </c>
      <c r="L7" s="4">
        <v>110</v>
      </c>
      <c r="M7" s="4"/>
      <c r="N7" s="4"/>
      <c r="O7" s="4"/>
      <c r="P7" s="4"/>
      <c r="Q7" s="7" t="str">
        <f>IF(G18="前",INT((VLOOKUP(G7,$B$6:$D$37,2,0)+VLOOKUP(H7,$B$6:$D$37,2,0))/2)&amp;"|"&amp;INT((VLOOKUP(G7,$B$6:$D$37,3,0)))+G29,IF(G18="后",INT((VLOOKUP(G7,$B$6:$D$37,2,0)+VLOOKUP(H7,$B$6:$D$37,2,0))/2)&amp;"|"&amp;INT((VLOOKUP(H7,$B$6:$D$37,3,0)))+G29,INT((VLOOKUP(G7,$B$6:$D$37,2,0)+VLOOKUP(H7,$B$6:$D$37,2,0))/2)&amp;"|"&amp;INT((VLOOKUP(G7,$B$6:$D$37,3,0)+VLOOKUP(H7,$B$6:$D$37,3,0))/2)+G29))</f>
        <v>1385|749</v>
      </c>
      <c r="R7" s="7" t="str">
        <f t="shared" ref="R7:U8" si="0">IF(H18="前",INT((VLOOKUP(H7,$B$6:$D$37,2,0)+VLOOKUP(I7,$B$6:$D$37,2,0))/2)&amp;"|"&amp;INT((VLOOKUP(H7,$B$6:$D$37,3,0)))+H29,IF(H18="后",INT((VLOOKUP(H7,$B$6:$D$37,2,0)+VLOOKUP(I7,$B$6:$D$37,2,0))/2)&amp;"|"&amp;INT((VLOOKUP(I7,$B$6:$D$37,3,0)))+H29,INT((VLOOKUP(H7,$B$6:$D$37,2,0)+VLOOKUP(I7,$B$6:$D$37,2,0))/2)&amp;"|"&amp;INT((VLOOKUP(H7,$B$6:$D$37,3,0)+VLOOKUP(I7,$B$6:$D$37,3,0))/2)+H29))</f>
        <v>1519|850</v>
      </c>
      <c r="S7" s="7" t="str">
        <f t="shared" si="0"/>
        <v>1756|929</v>
      </c>
      <c r="T7" s="7" t="str">
        <f t="shared" si="0"/>
        <v>1775|1121</v>
      </c>
      <c r="U7" s="7" t="str">
        <f t="shared" si="0"/>
        <v>1548|1320</v>
      </c>
      <c r="V7" s="7"/>
      <c r="W7" s="7"/>
      <c r="X7" s="7"/>
      <c r="Y7" s="7"/>
      <c r="Z7" s="7"/>
    </row>
    <row r="8" spans="1:26" ht="16.5" x14ac:dyDescent="0.15">
      <c r="A8" s="9" t="s">
        <v>71</v>
      </c>
      <c r="B8" s="9">
        <v>101</v>
      </c>
      <c r="C8" s="1">
        <v>1385</v>
      </c>
      <c r="D8" s="1">
        <v>850</v>
      </c>
      <c r="F8" s="1">
        <v>2</v>
      </c>
      <c r="G8" s="4">
        <v>100</v>
      </c>
      <c r="H8" s="4">
        <v>101</v>
      </c>
      <c r="I8" s="4">
        <v>102</v>
      </c>
      <c r="J8" s="4">
        <v>103</v>
      </c>
      <c r="K8" s="4">
        <v>107</v>
      </c>
      <c r="L8" s="4">
        <v>106</v>
      </c>
      <c r="M8" s="4">
        <v>110</v>
      </c>
      <c r="N8" s="4"/>
      <c r="O8" s="4"/>
      <c r="P8" s="4"/>
      <c r="Q8" s="7" t="str">
        <f t="shared" ref="Q8:Q15" si="1">IF(G19="前",INT((VLOOKUP(G8,$B$6:$D$37,2,0)+VLOOKUP(H8,$B$6:$D$37,2,0))/2)&amp;"|"&amp;INT((VLOOKUP(G8,$B$6:$D$37,3,0)))+G30,IF(G19="后",INT((VLOOKUP(G8,$B$6:$D$37,2,0)+VLOOKUP(H8,$B$6:$D$37,2,0))/2)&amp;"|"&amp;INT((VLOOKUP(H8,$B$6:$D$37,3,0)))+G30,INT((VLOOKUP(G8,$B$6:$D$37,2,0)+VLOOKUP(H8,$B$6:$D$37,2,0))/2)&amp;"|"&amp;INT((VLOOKUP(G8,$B$6:$D$37,3,0)+VLOOKUP(H8,$B$6:$D$37,3,0))/2)+G30))</f>
        <v>1385|749</v>
      </c>
      <c r="R8" s="7" t="str">
        <f t="shared" si="0"/>
        <v>1274|850</v>
      </c>
      <c r="S8" s="7" t="str">
        <f t="shared" si="0"/>
        <v>1275|932</v>
      </c>
      <c r="T8" s="7" t="str">
        <f t="shared" si="0"/>
        <v>1331|1242</v>
      </c>
      <c r="U8" s="7" t="str">
        <f t="shared" si="0"/>
        <v>1160|1242</v>
      </c>
      <c r="V8" s="7" t="str">
        <f t="shared" ref="V8" si="2">IF(L19="前",INT((VLOOKUP(L8,$B$6:$D$37,2,0)+VLOOKUP(M8,$B$6:$D$37,2,0))/2)&amp;"|"&amp;INT((VLOOKUP(L8,$B$6:$D$37,3,0)))+L30,IF(L19="后",INT((VLOOKUP(L8,$B$6:$D$37,2,0)+VLOOKUP(M8,$B$6:$D$37,2,0))/2)&amp;"|"&amp;INT((VLOOKUP(M8,$B$6:$D$37,3,0)))+L30,INT((VLOOKUP(L8,$B$6:$D$37,2,0)+VLOOKUP(M8,$B$6:$D$37,2,0))/2)&amp;"|"&amp;INT((VLOOKUP(L8,$B$6:$D$37,3,0)+VLOOKUP(M8,$B$6:$D$37,3,0))/2)+L30))</f>
        <v>1225|1295</v>
      </c>
      <c r="W8" s="7"/>
      <c r="X8" s="7"/>
      <c r="Y8" s="7"/>
      <c r="Z8" s="7"/>
    </row>
    <row r="9" spans="1:26" ht="16.5" x14ac:dyDescent="0.15">
      <c r="A9" s="10" t="s">
        <v>72</v>
      </c>
      <c r="B9" s="10">
        <v>102</v>
      </c>
      <c r="C9" s="1">
        <v>1163</v>
      </c>
      <c r="D9" s="1">
        <v>932</v>
      </c>
      <c r="F9" s="1">
        <v>3</v>
      </c>
      <c r="G9" s="4">
        <v>100</v>
      </c>
      <c r="H9" s="4">
        <v>101</v>
      </c>
      <c r="I9" s="4">
        <v>102</v>
      </c>
      <c r="J9" s="4">
        <v>105</v>
      </c>
      <c r="K9" s="4">
        <v>106</v>
      </c>
      <c r="L9" s="4">
        <v>110</v>
      </c>
      <c r="M9" s="4"/>
      <c r="N9" s="4"/>
      <c r="O9" s="4"/>
      <c r="P9" s="4"/>
      <c r="Q9" s="7" t="str">
        <f t="shared" si="1"/>
        <v>1385|749</v>
      </c>
      <c r="R9" s="7" t="str">
        <f t="shared" ref="R9:R15" si="3">IF(H20="前",INT((VLOOKUP(H9,$B$6:$D$37,2,0)+VLOOKUP(I9,$B$6:$D$37,2,0))/2)&amp;"|"&amp;INT((VLOOKUP(H9,$B$6:$D$37,3,0)))+H31,IF(H20="后",INT((VLOOKUP(H9,$B$6:$D$37,2,0)+VLOOKUP(I9,$B$6:$D$37,2,0))/2)&amp;"|"&amp;INT((VLOOKUP(I9,$B$6:$D$37,3,0)))+H31,INT((VLOOKUP(H9,$B$6:$D$37,2,0)+VLOOKUP(I9,$B$6:$D$37,2,0))/2)&amp;"|"&amp;INT((VLOOKUP(H9,$B$6:$D$37,3,0)+VLOOKUP(I9,$B$6:$D$37,3,0))/2)+H31))</f>
        <v>1274|850</v>
      </c>
      <c r="S9" s="7" t="str">
        <f t="shared" ref="S9:S15" si="4">IF(I20="前",INT((VLOOKUP(I9,$B$6:$D$37,2,0)+VLOOKUP(J9,$B$6:$D$37,2,0))/2)&amp;"|"&amp;INT((VLOOKUP(I9,$B$6:$D$37,3,0)))+I31,IF(I20="后",INT((VLOOKUP(I9,$B$6:$D$37,2,0)+VLOOKUP(J9,$B$6:$D$37,2,0))/2)&amp;"|"&amp;INT((VLOOKUP(J9,$B$6:$D$37,3,0)))+I31,INT((VLOOKUP(I9,$B$6:$D$37,2,0)+VLOOKUP(J9,$B$6:$D$37,2,0))/2)&amp;"|"&amp;INT((VLOOKUP(I9,$B$6:$D$37,3,0)+VLOOKUP(J9,$B$6:$D$37,3,0))/2)+I31))</f>
        <v>988|1070</v>
      </c>
      <c r="T9" s="7" t="str">
        <f t="shared" ref="T9:T15" si="5">IF(J20="前",INT((VLOOKUP(J9,$B$6:$D$37,2,0)+VLOOKUP(K9,$B$6:$D$37,2,0))/2)&amp;"|"&amp;INT((VLOOKUP(J9,$B$6:$D$37,3,0)))+J31,IF(J20="后",INT((VLOOKUP(J9,$B$6:$D$37,2,0)+VLOOKUP(K9,$B$6:$D$37,2,0))/2)&amp;"|"&amp;INT((VLOOKUP(K9,$B$6:$D$37,3,0)))+J31,INT((VLOOKUP(J9,$B$6:$D$37,2,0)+VLOOKUP(K9,$B$6:$D$37,2,0))/2)&amp;"|"&amp;INT((VLOOKUP(J9,$B$6:$D$37,3,0)+VLOOKUP(K9,$B$6:$D$37,3,0))/2)+J31))</f>
        <v>929|1070</v>
      </c>
      <c r="U9" s="7" t="str">
        <f t="shared" ref="U9:U15" si="6">IF(K20="前",INT((VLOOKUP(K9,$B$6:$D$37,2,0)+VLOOKUP(L9,$B$6:$D$37,2,0))/2)&amp;"|"&amp;INT((VLOOKUP(K9,$B$6:$D$37,3,0)))+K31,IF(K20="后",INT((VLOOKUP(K9,$B$6:$D$37,2,0)+VLOOKUP(L9,$B$6:$D$37,2,0))/2)&amp;"|"&amp;INT((VLOOKUP(L9,$B$6:$D$37,3,0)))+K31,INT((VLOOKUP(K9,$B$6:$D$37,2,0)+VLOOKUP(L9,$B$6:$D$37,2,0))/2)&amp;"|"&amp;INT((VLOOKUP(K9,$B$6:$D$37,3,0)+VLOOKUP(L9,$B$6:$D$37,3,0))/2)+K31))</f>
        <v>1225|1295</v>
      </c>
      <c r="V9" s="7"/>
      <c r="W9" s="7"/>
      <c r="X9" s="7"/>
      <c r="Y9" s="7"/>
      <c r="Z9" s="7"/>
    </row>
    <row r="10" spans="1:26" ht="16.5" x14ac:dyDescent="0.15">
      <c r="A10" s="10" t="s">
        <v>73</v>
      </c>
      <c r="B10" s="10">
        <v>103</v>
      </c>
      <c r="C10" s="1">
        <v>1388</v>
      </c>
      <c r="D10" s="1">
        <v>1044</v>
      </c>
      <c r="F10" s="1">
        <v>4</v>
      </c>
      <c r="G10" s="4">
        <v>100</v>
      </c>
      <c r="H10" s="4">
        <v>201</v>
      </c>
      <c r="I10" s="4">
        <v>204</v>
      </c>
      <c r="J10" s="4">
        <v>209</v>
      </c>
      <c r="K10" s="4">
        <v>208</v>
      </c>
      <c r="L10" s="4">
        <v>210</v>
      </c>
      <c r="M10" s="4"/>
      <c r="N10" s="4"/>
      <c r="O10" s="4"/>
      <c r="P10" s="4"/>
      <c r="Q10" s="7" t="str">
        <f t="shared" si="1"/>
        <v>1266|649</v>
      </c>
      <c r="R10" s="7" t="str">
        <f t="shared" si="3"/>
        <v>1033|604</v>
      </c>
      <c r="S10" s="7" t="str">
        <f t="shared" si="4"/>
        <v>782|745</v>
      </c>
      <c r="T10" s="7" t="str">
        <f t="shared" si="5"/>
        <v>501|730</v>
      </c>
      <c r="U10" s="7" t="str">
        <f t="shared" si="6"/>
        <v>284|558</v>
      </c>
      <c r="V10" s="7"/>
      <c r="W10" s="7"/>
      <c r="X10" s="7"/>
      <c r="Y10" s="7"/>
      <c r="Z10" s="7"/>
    </row>
    <row r="11" spans="1:26" ht="16.5" x14ac:dyDescent="0.15">
      <c r="A11" s="10" t="s">
        <v>74</v>
      </c>
      <c r="B11" s="10">
        <v>104</v>
      </c>
      <c r="C11" s="1">
        <v>1653</v>
      </c>
      <c r="D11" s="1">
        <v>929</v>
      </c>
      <c r="F11" s="1">
        <v>5</v>
      </c>
      <c r="G11" s="4">
        <v>100</v>
      </c>
      <c r="H11" s="4">
        <v>201</v>
      </c>
      <c r="I11" s="4">
        <v>202</v>
      </c>
      <c r="J11" s="4">
        <v>203</v>
      </c>
      <c r="K11" s="4">
        <v>207</v>
      </c>
      <c r="L11" s="4">
        <v>208</v>
      </c>
      <c r="M11" s="4">
        <v>210</v>
      </c>
      <c r="N11" s="4"/>
      <c r="O11" s="4"/>
      <c r="P11" s="4"/>
      <c r="Q11" s="7" t="str">
        <f t="shared" ref="Q11" si="7">IF(G22="前",INT((VLOOKUP(G11,$B$6:$D$37,2,0)+VLOOKUP(H11,$B$6:$D$37,2,0))/2)&amp;"|"&amp;INT((VLOOKUP(G11,$B$6:$D$37,3,0)))+G33,IF(G22="后",INT((VLOOKUP(G11,$B$6:$D$37,2,0)+VLOOKUP(H11,$B$6:$D$37,2,0))/2)&amp;"|"&amp;INT((VLOOKUP(H11,$B$6:$D$37,3,0)))+G33,INT((VLOOKUP(G11,$B$6:$D$37,2,0)+VLOOKUP(H11,$B$6:$D$37,2,0))/2)&amp;"|"&amp;INT((VLOOKUP(G11,$B$6:$D$37,3,0)+VLOOKUP(H11,$B$6:$D$37,3,0))/2)+G33))</f>
        <v>1266|649</v>
      </c>
      <c r="R11" s="7" t="str">
        <f t="shared" si="3"/>
        <v>1079|430</v>
      </c>
      <c r="S11" s="7" t="str">
        <f t="shared" si="4"/>
        <v>868|430</v>
      </c>
      <c r="T11" s="7" t="str">
        <f t="shared" si="5"/>
        <v>601|461</v>
      </c>
      <c r="U11" s="7" t="str">
        <f t="shared" si="6"/>
        <v>416|595</v>
      </c>
      <c r="V11" s="7" t="str">
        <f t="shared" ref="V11" si="8">IF(L22="前",INT((VLOOKUP(L11,$B$6:$D$37,2,0)+VLOOKUP(M11,$B$6:$D$37,2,0))/2)&amp;"|"&amp;INT((VLOOKUP(L11,$B$6:$D$37,3,0)))+L33,IF(L22="后",INT((VLOOKUP(L11,$B$6:$D$37,2,0)+VLOOKUP(M11,$B$6:$D$37,2,0))/2)&amp;"|"&amp;INT((VLOOKUP(M11,$B$6:$D$37,3,0)))+L33,INT((VLOOKUP(L11,$B$6:$D$37,2,0)+VLOOKUP(M11,$B$6:$D$37,2,0))/2)&amp;"|"&amp;INT((VLOOKUP(L11,$B$6:$D$37,3,0)+VLOOKUP(M11,$B$6:$D$37,3,0))/2)+L33))</f>
        <v>284|730</v>
      </c>
      <c r="W11" s="7"/>
      <c r="X11" s="7"/>
      <c r="Y11" s="7"/>
      <c r="Z11" s="7"/>
    </row>
    <row r="12" spans="1:26" ht="16.5" x14ac:dyDescent="0.15">
      <c r="A12" s="11" t="s">
        <v>75</v>
      </c>
      <c r="B12" s="11">
        <v>105</v>
      </c>
      <c r="C12" s="1">
        <v>813</v>
      </c>
      <c r="D12" s="1">
        <v>1070</v>
      </c>
      <c r="F12" s="1">
        <v>6</v>
      </c>
      <c r="G12" s="4">
        <v>100</v>
      </c>
      <c r="H12" s="4">
        <v>201</v>
      </c>
      <c r="I12" s="4">
        <v>202</v>
      </c>
      <c r="J12" s="4">
        <v>205</v>
      </c>
      <c r="K12" s="4">
        <v>206</v>
      </c>
      <c r="L12" s="4">
        <v>210</v>
      </c>
      <c r="M12" s="4"/>
      <c r="N12" s="4"/>
      <c r="O12" s="4"/>
      <c r="P12" s="4"/>
      <c r="Q12" s="7" t="str">
        <f t="shared" si="1"/>
        <v>1266|649</v>
      </c>
      <c r="R12" s="7" t="str">
        <f t="shared" si="3"/>
        <v>1079|430</v>
      </c>
      <c r="S12" s="7" t="str">
        <f t="shared" si="4"/>
        <v>917|338</v>
      </c>
      <c r="T12" s="7" t="str">
        <f t="shared" si="5"/>
        <v>659|233</v>
      </c>
      <c r="U12" s="7" t="str">
        <f t="shared" si="6"/>
        <v>354|220</v>
      </c>
      <c r="V12" s="7"/>
      <c r="W12" s="7"/>
      <c r="X12" s="7"/>
      <c r="Y12" s="7"/>
      <c r="Z12" s="7"/>
    </row>
    <row r="13" spans="1:26" ht="16.5" x14ac:dyDescent="0.15">
      <c r="A13" s="11" t="s">
        <v>76</v>
      </c>
      <c r="B13" s="11">
        <v>106</v>
      </c>
      <c r="C13" s="1">
        <v>1045</v>
      </c>
      <c r="D13" s="1">
        <v>1295</v>
      </c>
      <c r="F13" s="1">
        <v>7</v>
      </c>
      <c r="G13" s="4">
        <v>100</v>
      </c>
      <c r="H13" s="4">
        <v>301</v>
      </c>
      <c r="I13" s="4">
        <v>304</v>
      </c>
      <c r="J13" s="4">
        <v>309</v>
      </c>
      <c r="K13" s="4">
        <v>308</v>
      </c>
      <c r="L13" s="4">
        <v>310</v>
      </c>
      <c r="M13" s="4"/>
      <c r="N13" s="4"/>
      <c r="O13" s="4"/>
      <c r="P13" s="4"/>
      <c r="Q13" s="7" t="str">
        <f t="shared" si="1"/>
        <v>1530|649</v>
      </c>
      <c r="R13" s="7" t="str">
        <f t="shared" si="3"/>
        <v>1753|600</v>
      </c>
      <c r="S13" s="7" t="str">
        <f t="shared" si="4"/>
        <v>1992|739</v>
      </c>
      <c r="T13" s="7" t="str">
        <f t="shared" si="5"/>
        <v>2275|724</v>
      </c>
      <c r="U13" s="7" t="str">
        <f t="shared" si="6"/>
        <v>2479|569</v>
      </c>
      <c r="V13" s="7"/>
      <c r="W13" s="7"/>
      <c r="X13" s="7"/>
      <c r="Y13" s="7"/>
      <c r="Z13" s="7"/>
    </row>
    <row r="14" spans="1:26" ht="16.5" x14ac:dyDescent="0.15">
      <c r="A14" s="11" t="s">
        <v>77</v>
      </c>
      <c r="B14" s="11">
        <v>107</v>
      </c>
      <c r="C14" s="1">
        <v>1275</v>
      </c>
      <c r="D14" s="1">
        <v>1242</v>
      </c>
      <c r="F14" s="1">
        <v>8</v>
      </c>
      <c r="G14" s="4">
        <v>100</v>
      </c>
      <c r="H14" s="4">
        <v>301</v>
      </c>
      <c r="I14" s="4">
        <v>302</v>
      </c>
      <c r="J14" s="4">
        <v>303</v>
      </c>
      <c r="K14" s="4">
        <v>307</v>
      </c>
      <c r="L14" s="4">
        <v>306</v>
      </c>
      <c r="M14" s="4">
        <v>310</v>
      </c>
      <c r="N14" s="4"/>
      <c r="O14" s="4"/>
      <c r="P14" s="4"/>
      <c r="Q14" s="7" t="str">
        <f t="shared" ref="Q14" si="9">IF(G25="前",INT((VLOOKUP(G14,$B$6:$D$37,2,0)+VLOOKUP(H14,$B$6:$D$37,2,0))/2)&amp;"|"&amp;INT((VLOOKUP(G14,$B$6:$D$37,3,0)))+G36,IF(G25="后",INT((VLOOKUP(G14,$B$6:$D$37,2,0)+VLOOKUP(H14,$B$6:$D$37,2,0))/2)&amp;"|"&amp;INT((VLOOKUP(H14,$B$6:$D$37,3,0)))+G36,INT((VLOOKUP(G14,$B$6:$D$37,2,0)+VLOOKUP(H14,$B$6:$D$37,2,0))/2)&amp;"|"&amp;INT((VLOOKUP(G14,$B$6:$D$37,3,0)+VLOOKUP(H14,$B$6:$D$37,3,0))/2)+G36))</f>
        <v>1530|649</v>
      </c>
      <c r="R14" s="7" t="str">
        <f t="shared" si="3"/>
        <v>1702|600</v>
      </c>
      <c r="S14" s="7" t="str">
        <f t="shared" si="4"/>
        <v>1884|419</v>
      </c>
      <c r="T14" s="7" t="str">
        <f t="shared" si="5"/>
        <v>2181|396</v>
      </c>
      <c r="U14" s="7" t="str">
        <f t="shared" si="6"/>
        <v>2260|290</v>
      </c>
      <c r="V14" s="7" t="str">
        <f t="shared" ref="V14" si="10">IF(L25="前",INT((VLOOKUP(L14,$B$6:$D$37,2,0)+VLOOKUP(M14,$B$6:$D$37,2,0))/2)&amp;"|"&amp;INT((VLOOKUP(L14,$B$6:$D$37,3,0)))+L36,IF(L25="后",INT((VLOOKUP(L14,$B$6:$D$37,2,0)+VLOOKUP(M14,$B$6:$D$37,2,0))/2)&amp;"|"&amp;INT((VLOOKUP(M14,$B$6:$D$37,3,0)))+L36,INT((VLOOKUP(L14,$B$6:$D$37,2,0)+VLOOKUP(M14,$B$6:$D$37,2,0))/2)&amp;"|"&amp;INT((VLOOKUP(L14,$B$6:$D$37,3,0)+VLOOKUP(M14,$B$6:$D$37,3,0))/2)+L36))</f>
        <v>2379|185</v>
      </c>
      <c r="W14" s="7"/>
      <c r="X14" s="7"/>
      <c r="Y14" s="7"/>
      <c r="Z14" s="7"/>
    </row>
    <row r="15" spans="1:26" ht="16.5" x14ac:dyDescent="0.15">
      <c r="A15" s="11" t="s">
        <v>78</v>
      </c>
      <c r="B15" s="11">
        <v>108</v>
      </c>
      <c r="C15" s="1">
        <v>1691</v>
      </c>
      <c r="D15" s="1">
        <v>1320</v>
      </c>
      <c r="F15" s="1">
        <v>9</v>
      </c>
      <c r="G15" s="4">
        <v>100</v>
      </c>
      <c r="H15" s="4">
        <v>301</v>
      </c>
      <c r="I15" s="4">
        <v>302</v>
      </c>
      <c r="J15" s="4">
        <v>305</v>
      </c>
      <c r="K15" s="4">
        <v>306</v>
      </c>
      <c r="L15" s="4">
        <v>310</v>
      </c>
      <c r="M15" s="4"/>
      <c r="N15" s="4"/>
      <c r="O15" s="4"/>
      <c r="P15" s="4"/>
      <c r="Q15" s="7" t="str">
        <f t="shared" si="1"/>
        <v>1530|649</v>
      </c>
      <c r="R15" s="7" t="str">
        <f t="shared" si="3"/>
        <v>1702|600</v>
      </c>
      <c r="S15" s="7" t="str">
        <f t="shared" si="4"/>
        <v>1800|315</v>
      </c>
      <c r="T15" s="7" t="str">
        <f t="shared" si="5"/>
        <v>2034|198</v>
      </c>
      <c r="U15" s="7" t="str">
        <f t="shared" si="6"/>
        <v>2379|185</v>
      </c>
      <c r="V15" s="7"/>
      <c r="W15" s="7"/>
      <c r="X15" s="7"/>
      <c r="Y15" s="7"/>
      <c r="Z15" s="7"/>
    </row>
    <row r="16" spans="1:26" ht="16.5" x14ac:dyDescent="0.15">
      <c r="A16" s="11" t="s">
        <v>79</v>
      </c>
      <c r="B16" s="11">
        <v>109</v>
      </c>
      <c r="C16" s="1">
        <v>1859</v>
      </c>
      <c r="D16" s="1">
        <v>1121</v>
      </c>
    </row>
    <row r="17" spans="1:16" ht="16.5" x14ac:dyDescent="0.15">
      <c r="A17" s="11" t="s">
        <v>80</v>
      </c>
      <c r="B17" s="11">
        <v>110</v>
      </c>
      <c r="C17" s="1">
        <v>1405</v>
      </c>
      <c r="D17" s="1">
        <v>1392</v>
      </c>
      <c r="F17" s="1" t="s">
        <v>3</v>
      </c>
      <c r="G17" s="7" t="s">
        <v>24</v>
      </c>
      <c r="H17" s="7" t="s">
        <v>25</v>
      </c>
      <c r="I17" s="7" t="s">
        <v>26</v>
      </c>
      <c r="J17" s="7" t="s">
        <v>27</v>
      </c>
      <c r="K17" s="7" t="s">
        <v>28</v>
      </c>
      <c r="L17" s="7" t="s">
        <v>29</v>
      </c>
      <c r="M17" s="7" t="s">
        <v>30</v>
      </c>
      <c r="N17" s="7" t="s">
        <v>31</v>
      </c>
      <c r="O17" s="7" t="s">
        <v>32</v>
      </c>
      <c r="P17" s="7" t="s">
        <v>33</v>
      </c>
    </row>
    <row r="18" spans="1:16" ht="16.5" x14ac:dyDescent="0.15">
      <c r="A18" s="12" t="s">
        <v>81</v>
      </c>
      <c r="B18" s="12">
        <f>B8+100</f>
        <v>201</v>
      </c>
      <c r="C18" s="1">
        <v>1148</v>
      </c>
      <c r="D18" s="1">
        <v>604</v>
      </c>
      <c r="F18" s="1">
        <v>1</v>
      </c>
      <c r="G18" s="17" t="s">
        <v>102</v>
      </c>
      <c r="H18" s="7" t="s">
        <v>69</v>
      </c>
      <c r="I18" s="7" t="s">
        <v>69</v>
      </c>
      <c r="J18" s="7" t="s">
        <v>69</v>
      </c>
      <c r="K18" s="7" t="s">
        <v>69</v>
      </c>
      <c r="L18" s="7"/>
      <c r="M18" s="7"/>
      <c r="N18" s="7"/>
      <c r="O18" s="7"/>
      <c r="P18" s="7"/>
    </row>
    <row r="19" spans="1:16" ht="16.5" x14ac:dyDescent="0.15">
      <c r="A19" s="13" t="s">
        <v>82</v>
      </c>
      <c r="B19" s="13">
        <f t="shared" ref="B19:B37" si="11">B9+100</f>
        <v>202</v>
      </c>
      <c r="C19" s="1">
        <v>1011</v>
      </c>
      <c r="D19" s="1">
        <v>430</v>
      </c>
      <c r="F19" s="1">
        <v>2</v>
      </c>
      <c r="G19" s="17" t="s">
        <v>102</v>
      </c>
      <c r="H19" s="7" t="s">
        <v>69</v>
      </c>
      <c r="I19" s="7" t="s">
        <v>69</v>
      </c>
      <c r="J19" s="18" t="s">
        <v>101</v>
      </c>
      <c r="K19" s="7" t="s">
        <v>69</v>
      </c>
      <c r="L19" s="7" t="s">
        <v>69</v>
      </c>
      <c r="M19" s="7"/>
      <c r="N19" s="7"/>
      <c r="O19" s="7"/>
      <c r="P19" s="7"/>
    </row>
    <row r="20" spans="1:16" ht="16.5" x14ac:dyDescent="0.15">
      <c r="A20" s="13" t="s">
        <v>83</v>
      </c>
      <c r="B20" s="13">
        <f t="shared" si="11"/>
        <v>203</v>
      </c>
      <c r="C20" s="1">
        <v>725</v>
      </c>
      <c r="D20" s="1">
        <v>499</v>
      </c>
      <c r="F20" s="1">
        <v>3</v>
      </c>
      <c r="G20" s="17" t="s">
        <v>102</v>
      </c>
      <c r="H20" s="7" t="s">
        <v>69</v>
      </c>
      <c r="I20" s="18" t="s">
        <v>101</v>
      </c>
      <c r="J20" s="7" t="s">
        <v>69</v>
      </c>
      <c r="K20" s="7" t="s">
        <v>69</v>
      </c>
      <c r="L20" s="7"/>
      <c r="M20" s="7"/>
      <c r="N20" s="7"/>
      <c r="O20" s="7"/>
      <c r="P20" s="7"/>
    </row>
    <row r="21" spans="1:16" ht="16.5" x14ac:dyDescent="0.15">
      <c r="A21" s="13" t="s">
        <v>84</v>
      </c>
      <c r="B21" s="13">
        <f t="shared" si="11"/>
        <v>204</v>
      </c>
      <c r="C21" s="1">
        <v>918</v>
      </c>
      <c r="D21" s="1">
        <v>745</v>
      </c>
      <c r="F21" s="1">
        <v>4</v>
      </c>
      <c r="G21" s="7" t="s">
        <v>69</v>
      </c>
      <c r="H21" s="7" t="s">
        <v>69</v>
      </c>
      <c r="I21" s="7" t="s">
        <v>69</v>
      </c>
      <c r="J21" s="18" t="s">
        <v>101</v>
      </c>
      <c r="K21" s="17" t="s">
        <v>102</v>
      </c>
      <c r="L21" s="7"/>
      <c r="M21" s="7"/>
      <c r="N21" s="7"/>
      <c r="O21" s="7"/>
      <c r="P21" s="7"/>
    </row>
    <row r="22" spans="1:16" ht="16.5" x14ac:dyDescent="0.15">
      <c r="A22" s="14" t="s">
        <v>85</v>
      </c>
      <c r="B22" s="14">
        <f t="shared" si="11"/>
        <v>205</v>
      </c>
      <c r="C22" s="1">
        <v>823</v>
      </c>
      <c r="D22" s="1">
        <v>247</v>
      </c>
      <c r="F22" s="1">
        <v>5</v>
      </c>
      <c r="G22" s="7" t="s">
        <v>69</v>
      </c>
      <c r="H22" s="18" t="s">
        <v>101</v>
      </c>
      <c r="I22" s="7" t="s">
        <v>69</v>
      </c>
      <c r="J22" s="18" t="s">
        <v>101</v>
      </c>
      <c r="K22" s="17" t="s">
        <v>102</v>
      </c>
      <c r="L22" s="7" t="s">
        <v>69</v>
      </c>
      <c r="M22" s="7"/>
      <c r="N22" s="7"/>
      <c r="O22" s="7"/>
      <c r="P22" s="7"/>
    </row>
    <row r="23" spans="1:16" ht="16.5" x14ac:dyDescent="0.15">
      <c r="A23" s="14" t="s">
        <v>86</v>
      </c>
      <c r="B23" s="14">
        <f t="shared" si="11"/>
        <v>206</v>
      </c>
      <c r="C23" s="1">
        <v>495</v>
      </c>
      <c r="D23" s="1">
        <v>220</v>
      </c>
      <c r="F23" s="1">
        <v>6</v>
      </c>
      <c r="G23" s="7" t="s">
        <v>69</v>
      </c>
      <c r="H23" s="18" t="s">
        <v>101</v>
      </c>
      <c r="I23" s="17" t="s">
        <v>102</v>
      </c>
      <c r="J23" s="17" t="s">
        <v>102</v>
      </c>
      <c r="K23" s="7" t="s">
        <v>69</v>
      </c>
      <c r="L23" s="7"/>
      <c r="M23" s="7"/>
      <c r="N23" s="7"/>
      <c r="O23" s="7"/>
      <c r="P23" s="7"/>
    </row>
    <row r="24" spans="1:16" ht="16.5" x14ac:dyDescent="0.15">
      <c r="A24" s="14" t="s">
        <v>87</v>
      </c>
      <c r="B24" s="14">
        <f t="shared" si="11"/>
        <v>207</v>
      </c>
      <c r="C24" s="1">
        <v>477</v>
      </c>
      <c r="D24" s="1">
        <v>461</v>
      </c>
      <c r="F24" s="1">
        <v>7</v>
      </c>
      <c r="G24" s="7" t="s">
        <v>69</v>
      </c>
      <c r="H24" s="7" t="s">
        <v>69</v>
      </c>
      <c r="I24" s="7" t="s">
        <v>69</v>
      </c>
      <c r="J24" s="17" t="s">
        <v>107</v>
      </c>
      <c r="K24" s="17" t="s">
        <v>107</v>
      </c>
      <c r="L24" s="7"/>
      <c r="M24" s="7"/>
      <c r="N24" s="7"/>
      <c r="O24" s="7"/>
      <c r="P24" s="7"/>
    </row>
    <row r="25" spans="1:16" ht="16.5" x14ac:dyDescent="0.15">
      <c r="A25" s="14" t="s">
        <v>88</v>
      </c>
      <c r="B25" s="14">
        <f t="shared" si="11"/>
        <v>208</v>
      </c>
      <c r="C25" s="1">
        <v>355</v>
      </c>
      <c r="D25" s="1">
        <v>730</v>
      </c>
      <c r="F25" s="1">
        <v>8</v>
      </c>
      <c r="G25" s="7" t="s">
        <v>69</v>
      </c>
      <c r="H25" s="7" t="s">
        <v>69</v>
      </c>
      <c r="I25" s="7" t="s">
        <v>69</v>
      </c>
      <c r="J25" s="18" t="s">
        <v>101</v>
      </c>
      <c r="K25" s="17" t="s">
        <v>107</v>
      </c>
      <c r="L25" s="7" t="s">
        <v>69</v>
      </c>
      <c r="M25" s="7"/>
      <c r="N25" s="7"/>
      <c r="O25" s="7"/>
      <c r="P25" s="7"/>
    </row>
    <row r="26" spans="1:16" ht="16.5" x14ac:dyDescent="0.15">
      <c r="A26" s="14" t="s">
        <v>89</v>
      </c>
      <c r="B26" s="14">
        <f t="shared" si="11"/>
        <v>209</v>
      </c>
      <c r="C26" s="1">
        <v>647</v>
      </c>
      <c r="D26" s="1">
        <v>771</v>
      </c>
      <c r="F26" s="1">
        <v>9</v>
      </c>
      <c r="G26" s="7" t="s">
        <v>69</v>
      </c>
      <c r="H26" s="7" t="s">
        <v>69</v>
      </c>
      <c r="I26" s="17" t="s">
        <v>107</v>
      </c>
      <c r="J26" s="17" t="s">
        <v>107</v>
      </c>
      <c r="K26" s="7" t="s">
        <v>69</v>
      </c>
      <c r="L26" s="7"/>
      <c r="M26" s="7"/>
      <c r="N26" s="7"/>
      <c r="O26" s="7"/>
      <c r="P26" s="7"/>
    </row>
    <row r="27" spans="1:16" ht="16.5" x14ac:dyDescent="0.15">
      <c r="A27" s="14" t="s">
        <v>90</v>
      </c>
      <c r="B27" s="14">
        <f t="shared" si="11"/>
        <v>210</v>
      </c>
      <c r="C27" s="1">
        <v>213</v>
      </c>
      <c r="D27" s="1">
        <v>387</v>
      </c>
    </row>
    <row r="28" spans="1:16" ht="16.5" x14ac:dyDescent="0.15">
      <c r="A28" s="6" t="s">
        <v>91</v>
      </c>
      <c r="B28" s="6">
        <f t="shared" si="11"/>
        <v>301</v>
      </c>
      <c r="C28" s="1">
        <v>1675</v>
      </c>
      <c r="D28" s="1">
        <v>600</v>
      </c>
      <c r="F28" s="1" t="s">
        <v>3</v>
      </c>
      <c r="G28" s="7" t="s">
        <v>24</v>
      </c>
      <c r="H28" s="7" t="s">
        <v>25</v>
      </c>
      <c r="I28" s="7" t="s">
        <v>26</v>
      </c>
      <c r="J28" s="7" t="s">
        <v>27</v>
      </c>
      <c r="K28" s="7" t="s">
        <v>28</v>
      </c>
      <c r="L28" s="7" t="s">
        <v>29</v>
      </c>
      <c r="M28" s="7" t="s">
        <v>30</v>
      </c>
      <c r="N28" s="7" t="s">
        <v>31</v>
      </c>
      <c r="O28" s="7" t="s">
        <v>32</v>
      </c>
      <c r="P28" s="7" t="s">
        <v>33</v>
      </c>
    </row>
    <row r="29" spans="1:16" ht="16.5" x14ac:dyDescent="0.15">
      <c r="A29" s="15" t="s">
        <v>92</v>
      </c>
      <c r="B29" s="15">
        <f t="shared" si="11"/>
        <v>302</v>
      </c>
      <c r="C29" s="1">
        <v>1729</v>
      </c>
      <c r="D29" s="1">
        <v>419</v>
      </c>
      <c r="F29" s="1">
        <v>1</v>
      </c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6.5" x14ac:dyDescent="0.15">
      <c r="A30" s="15" t="s">
        <v>93</v>
      </c>
      <c r="B30" s="15">
        <f>B20+100</f>
        <v>303</v>
      </c>
      <c r="C30" s="1">
        <v>2039</v>
      </c>
      <c r="D30" s="1">
        <v>526</v>
      </c>
      <c r="F30" s="1">
        <v>2</v>
      </c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6.5" x14ac:dyDescent="0.15">
      <c r="A31" s="15" t="s">
        <v>94</v>
      </c>
      <c r="B31" s="15">
        <f t="shared" si="11"/>
        <v>304</v>
      </c>
      <c r="C31" s="1">
        <v>1831</v>
      </c>
      <c r="D31" s="1">
        <v>739</v>
      </c>
      <c r="F31" s="1">
        <v>3</v>
      </c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16.5" x14ac:dyDescent="0.15">
      <c r="A32" s="16" t="s">
        <v>95</v>
      </c>
      <c r="B32" s="16">
        <f t="shared" si="11"/>
        <v>305</v>
      </c>
      <c r="C32" s="1">
        <v>1872</v>
      </c>
      <c r="D32" s="1">
        <v>212</v>
      </c>
      <c r="F32" s="1">
        <v>4</v>
      </c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ht="16.5" x14ac:dyDescent="0.15">
      <c r="A33" s="16" t="s">
        <v>96</v>
      </c>
      <c r="B33" s="16">
        <f t="shared" si="11"/>
        <v>306</v>
      </c>
      <c r="C33" s="1">
        <v>2196</v>
      </c>
      <c r="D33" s="1">
        <v>185</v>
      </c>
      <c r="F33" s="1">
        <v>5</v>
      </c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ht="16.5" x14ac:dyDescent="0.15">
      <c r="A34" s="16" t="s">
        <v>97</v>
      </c>
      <c r="B34" s="16">
        <f t="shared" si="11"/>
        <v>307</v>
      </c>
      <c r="C34" s="1">
        <v>2324</v>
      </c>
      <c r="D34" s="1">
        <v>396</v>
      </c>
      <c r="F34" s="1">
        <v>6</v>
      </c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16.5" x14ac:dyDescent="0.15">
      <c r="A35" s="16" t="s">
        <v>98</v>
      </c>
      <c r="B35" s="16">
        <f t="shared" si="11"/>
        <v>308</v>
      </c>
      <c r="C35" s="1">
        <v>2396</v>
      </c>
      <c r="D35" s="1">
        <v>673</v>
      </c>
      <c r="F35" s="1">
        <v>7</v>
      </c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6.5" x14ac:dyDescent="0.15">
      <c r="A36" s="16" t="s">
        <v>99</v>
      </c>
      <c r="B36" s="16">
        <f>B26+100</f>
        <v>309</v>
      </c>
      <c r="C36" s="1">
        <v>2154</v>
      </c>
      <c r="D36" s="1">
        <v>775</v>
      </c>
      <c r="F36" s="1">
        <v>8</v>
      </c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6.5" x14ac:dyDescent="0.15">
      <c r="A37" s="16" t="s">
        <v>100</v>
      </c>
      <c r="B37" s="16">
        <f t="shared" si="11"/>
        <v>310</v>
      </c>
      <c r="C37" s="1">
        <v>2563</v>
      </c>
      <c r="D37" s="1">
        <v>466</v>
      </c>
      <c r="F37" s="1">
        <v>9</v>
      </c>
      <c r="G37" s="7"/>
      <c r="H37" s="7"/>
      <c r="I37" s="7"/>
      <c r="J37" s="7"/>
      <c r="K37" s="7"/>
      <c r="L37" s="7"/>
      <c r="M37" s="7"/>
      <c r="N37" s="7"/>
      <c r="O37" s="7"/>
      <c r="P37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2018-05-03T13:35:12Z</dcterms:modified>
</cp:coreProperties>
</file>