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definedNames>
    <definedName name="_xlnm.Print_Area" localSheetId="0">HorarioUnificado!$A$1:$AF$29</definedName>
  </definedNames>
  <calcPr calcId="162913"/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C2" i="2"/>
  <c r="B2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<sst xmlns="http://schemas.openxmlformats.org/spreadsheetml/2006/main" count="790" uniqueCount="104">
  <si>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</si>
  <si>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</si>
  <si>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</si>
  <si>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</si>
  <si>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</si>
  <si>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</si>
  <si>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</si>
  <si>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</si>
  <si>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</si>
  <si>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</si>
  <si>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</si>
  <si>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</si>
  <si>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</si>
  <si>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</si>
  <si>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</si>
  <si>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</si>
  <si>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</si>
  <si>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</si>
  <si>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</si>
  <si>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</si>
  <si>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</si>
  <si>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</si>
  <si>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</si>
  <si>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</si>
  <si>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</si>
  <si>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</si>
  <si>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</si>
  <si>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</si>
  <si>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</si>
  <si>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</si>
  <si>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</si>
  <si>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</si>
  <si>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</si>
  <si>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MCOR</t>
  </si>
  <si>
    <t>CMED</t>
  </si>
  <si>
    <t>TROP</t>
  </si>
  <si>
    <t>X</t>
  </si>
  <si>
    <t>DESC</t>
  </si>
  <si>
    <t>COMS</t>
  </si>
  <si>
    <t>???</t>
  </si>
  <si>
    <t>HLG</t>
  </si>
  <si>
    <t>VACA</t>
  </si>
  <si>
    <t>6S</t>
  </si>
  <si>
    <t>6N</t>
  </si>
  <si>
    <t>3</t>
  </si>
  <si>
    <t>6R</t>
  </si>
  <si>
    <t>COME</t>
  </si>
  <si>
    <t>MEI</t>
  </si>
  <si>
    <t>S</t>
  </si>
  <si>
    <t>N</t>
  </si>
  <si>
    <t>TN</t>
  </si>
  <si>
    <t>MN</t>
  </si>
  <si>
    <t>VCM</t>
  </si>
  <si>
    <t>ROP</t>
  </si>
  <si>
    <t>TS</t>
  </si>
  <si>
    <t>MS</t>
  </si>
  <si>
    <t>ECE</t>
  </si>
  <si>
    <t>6T</t>
  </si>
  <si>
    <t>1</t>
  </si>
  <si>
    <t>WEH</t>
  </si>
  <si>
    <t>DFB</t>
  </si>
  <si>
    <t>NANTD</t>
  </si>
  <si>
    <t>MANR</t>
  </si>
  <si>
    <t>NANRD</t>
  </si>
  <si>
    <t>TANR</t>
  </si>
  <si>
    <t>MLS</t>
  </si>
  <si>
    <t>LICR</t>
  </si>
  <si>
    <t>3D</t>
  </si>
  <si>
    <t>TLPR</t>
  </si>
  <si>
    <t>FCE</t>
  </si>
  <si>
    <t>1T</t>
  </si>
  <si>
    <t>BANTD</t>
  </si>
  <si>
    <t>6TT</t>
  </si>
  <si>
    <t>JBV</t>
  </si>
  <si>
    <t>GMT</t>
  </si>
  <si>
    <t>7</t>
  </si>
  <si>
    <t>SIND</t>
  </si>
  <si>
    <t>BRS</t>
  </si>
  <si>
    <t>HZG</t>
  </si>
  <si>
    <t>MANRAS</t>
  </si>
  <si>
    <t>MDBM</t>
  </si>
  <si>
    <t>JIS</t>
  </si>
  <si>
    <t>CDT</t>
  </si>
  <si>
    <t>WGG</t>
  </si>
  <si>
    <t>GCE</t>
  </si>
  <si>
    <t>YIS</t>
  </si>
  <si>
    <t>6RT</t>
  </si>
  <si>
    <t>NLPRD</t>
  </si>
  <si>
    <t>BLPTD</t>
  </si>
  <si>
    <t>MAQ</t>
  </si>
  <si>
    <t>6MT</t>
  </si>
  <si>
    <t>NLPTD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</si>
  <si>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</si>
  <si>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</si>
  <si>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</si>
  <si>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</si>
  <si>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</si>
  <si>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</si>
  <si>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</si>
  <si>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</si>
  <si>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</si>
  <si>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DIURNA</t>
  </si>
  <si>
    <t>1D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</si>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</sst>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FFFF6666"/>
        <bgColor rgb="FFFF6666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9999"/>
        <bgColor rgb="FFFF99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0" fillId="2" borderId="0" xfId="0" applyFill="1"/>
    <xf numFmtId="0" fontId="2" fillId="13" borderId="0" xfId="0" applyFont="1" applyFill="1"/>
    <xf numFmtId="0" fontId="3" fillId="14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49" fontId="2" fillId="3" borderId="0" xfId="0" applyNumberFormat="1" applyFont="1" applyFill="1"/>
    <xf numFmtId="49" fontId="0" fillId="12" borderId="0" xfId="0" applyNumberFormat="1" applyFill="1"/>
    <xf numFmtId="49" fontId="0" fillId="11" borderId="0" xfId="0" applyNumberFormat="1" applyFill="1"/>
    <xf numFmtId="49" fontId="0" fillId="4" borderId="0" xfId="0" applyNumberFormat="1" applyFill="1"/>
    <xf numFmtId="49" fontId="0" fillId="0" borderId="0" xfId="0" applyNumberFormat="1"/>
    <xf numFmtId="49" fontId="0" fillId="8" borderId="0" xfId="0" applyNumberFormat="1" applyFill="1"/>
    <xf numFmtId="49" fontId="2" fillId="13" borderId="0" xfId="0" applyNumberFormat="1" applyFont="1" applyFill="1"/>
    <xf numFmtId="49" fontId="0" fillId="9" borderId="0" xfId="0" applyNumberFormat="1" applyFill="1"/>
    <xf numFmtId="49" fontId="0" fillId="10" borderId="0" xfId="0" applyNumberFormat="1" applyFill="1"/>
    <xf numFmtId="49" fontId="0" fillId="7" borderId="0" xfId="0" applyNumberFormat="1" applyFill="1"/>
    <xf numFmtId="49" fontId="0" fillId="18" borderId="0" xfId="0" applyNumberFormat="1" applyFill="1"/>
    <xf numFmtId="49" fontId="2" fillId="18" borderId="0" xfId="0" applyNumberFormat="1" applyFont="1" applyFill="1"/>
    <xf numFmtId="49" fontId="0" fillId="6" borderId="0" xfId="0" applyNumberFormat="1" applyFill="1"/>
    <xf numFmtId="49" fontId="0" fillId="5" borderId="0" xfId="0" applyNumberFormat="1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zoomScaleNormal="100" workbookViewId="0">
      <selection activeCell="J16" sqref="J16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4" width="8.7265625" hidden="1" customWidth="1"/>
    <col min="555" max="16384" width="8.7265625" hidden="1"/>
  </cols>
  <sheetData>
    <row r="1" spans="1:3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 t="s">
        <v>32</v>
      </c>
      <c r="B2" s="10" t="s">
        <v>33</v>
      </c>
      <c r="C2" s="10" t="s">
        <v>33</v>
      </c>
      <c r="D2" s="10" t="s">
        <v>34</v>
      </c>
      <c r="E2" s="10" t="s">
        <v>35</v>
      </c>
      <c r="F2" s="10" t="s">
        <v>36</v>
      </c>
      <c r="G2" s="10" t="s">
        <v>37</v>
      </c>
      <c r="H2" s="10" t="s">
        <v>33</v>
      </c>
      <c r="I2" s="10" t="s">
        <v>38</v>
      </c>
      <c r="J2" s="10" t="s">
        <v>38</v>
      </c>
      <c r="K2" s="10" t="s">
        <v>38</v>
      </c>
      <c r="L2" s="10" t="s">
        <v>35</v>
      </c>
      <c r="M2" s="10" t="s">
        <v>36</v>
      </c>
      <c r="N2" s="10" t="s">
        <v>37</v>
      </c>
      <c r="O2" s="10" t="s">
        <v>33</v>
      </c>
      <c r="P2" s="10" t="s">
        <v>33</v>
      </c>
      <c r="Q2" s="10" t="s">
        <v>33</v>
      </c>
      <c r="R2" s="10" t="s">
        <v>33</v>
      </c>
      <c r="S2" s="10" t="s">
        <v>35</v>
      </c>
      <c r="T2" s="10" t="s">
        <v>36</v>
      </c>
      <c r="U2" s="10" t="s">
        <v>38</v>
      </c>
      <c r="V2" s="10" t="s">
        <v>38</v>
      </c>
      <c r="W2" s="10" t="s">
        <v>38</v>
      </c>
      <c r="X2" s="10" t="s">
        <v>38</v>
      </c>
      <c r="Y2" s="10" t="s">
        <v>38</v>
      </c>
      <c r="Z2" s="10" t="s">
        <v>38</v>
      </c>
      <c r="AA2" s="10" t="s">
        <v>39</v>
      </c>
      <c r="AB2" s="10" t="s">
        <v>38</v>
      </c>
      <c r="AC2" s="10" t="s">
        <v>38</v>
      </c>
      <c r="AD2" s="10" t="s">
        <v>38</v>
      </c>
      <c r="AE2" s="10" t="s">
        <v>38</v>
      </c>
      <c r="AF2" s="10" t="s">
        <v>38</v>
      </c>
    </row>
    <row r="3" spans="1:33" x14ac:dyDescent="0.35">
      <c r="A3" t="s">
        <v>40</v>
      </c>
      <c r="B3" s="10" t="s">
        <v>41</v>
      </c>
      <c r="C3" s="10" t="s">
        <v>41</v>
      </c>
      <c r="D3" s="10" t="s">
        <v>41</v>
      </c>
      <c r="E3" s="10" t="s">
        <v>41</v>
      </c>
      <c r="F3" s="10" t="s">
        <v>41</v>
      </c>
      <c r="G3" s="10" t="s">
        <v>41</v>
      </c>
      <c r="H3" s="11" t="s">
        <v>42</v>
      </c>
      <c r="I3" s="11" t="s">
        <v>42</v>
      </c>
      <c r="J3" s="12" t="s">
        <v>43</v>
      </c>
      <c r="K3" s="11" t="s">
        <v>42</v>
      </c>
      <c r="L3" s="13" t="s">
        <v>44</v>
      </c>
      <c r="M3" s="14"/>
      <c r="N3" s="14"/>
      <c r="O3" s="15" t="s">
        <v>45</v>
      </c>
      <c r="P3" s="10" t="s">
        <v>37</v>
      </c>
      <c r="Q3" s="15" t="s">
        <v>45</v>
      </c>
      <c r="R3" s="15" t="s">
        <v>45</v>
      </c>
      <c r="S3" s="10" t="s">
        <v>35</v>
      </c>
      <c r="T3" s="14"/>
      <c r="U3" s="10" t="s">
        <v>46</v>
      </c>
      <c r="V3" s="10" t="s">
        <v>46</v>
      </c>
      <c r="W3" s="10" t="s">
        <v>46</v>
      </c>
      <c r="X3" s="10" t="s">
        <v>46</v>
      </c>
      <c r="Y3" s="10" t="s">
        <v>46</v>
      </c>
      <c r="Z3" s="10" t="s">
        <v>37</v>
      </c>
      <c r="AA3" s="10"/>
      <c r="AB3" s="10" t="s">
        <v>46</v>
      </c>
      <c r="AC3" s="10" t="s">
        <v>46</v>
      </c>
      <c r="AD3" s="10" t="s">
        <v>46</v>
      </c>
      <c r="AE3" s="10" t="s">
        <v>46</v>
      </c>
      <c r="AF3" s="10" t="s">
        <v>46</v>
      </c>
    </row>
    <row r="4" spans="1:33" x14ac:dyDescent="0.35">
      <c r="A4" t="s">
        <v>47</v>
      </c>
      <c r="B4" s="16" t="s">
        <v>48</v>
      </c>
      <c r="C4" s="16" t="s">
        <v>49</v>
      </c>
      <c r="D4" s="10" t="s">
        <v>35</v>
      </c>
      <c r="E4" s="16" t="s">
        <v>49</v>
      </c>
      <c r="F4" s="16" t="s">
        <v>49</v>
      </c>
      <c r="G4" s="16" t="s">
        <v>49</v>
      </c>
      <c r="H4" s="10" t="s">
        <v>37</v>
      </c>
      <c r="I4" s="16" t="s">
        <v>49</v>
      </c>
      <c r="J4" s="16" t="s">
        <v>49</v>
      </c>
      <c r="K4" s="16" t="s">
        <v>49</v>
      </c>
      <c r="L4" s="10" t="s">
        <v>35</v>
      </c>
      <c r="M4" s="16" t="s">
        <v>50</v>
      </c>
      <c r="N4" s="16" t="s">
        <v>50</v>
      </c>
      <c r="O4" s="10" t="s">
        <v>37</v>
      </c>
      <c r="P4" s="16" t="s">
        <v>50</v>
      </c>
      <c r="Q4" s="16" t="s">
        <v>48</v>
      </c>
      <c r="R4" s="10" t="s">
        <v>35</v>
      </c>
      <c r="S4" s="16" t="s">
        <v>51</v>
      </c>
      <c r="T4" s="16" t="s">
        <v>51</v>
      </c>
      <c r="U4" s="16" t="s">
        <v>49</v>
      </c>
      <c r="V4" s="10" t="s">
        <v>37</v>
      </c>
      <c r="W4" s="16" t="s">
        <v>50</v>
      </c>
      <c r="X4" s="10" t="s">
        <v>35</v>
      </c>
      <c r="Y4" s="16" t="s">
        <v>49</v>
      </c>
      <c r="Z4" s="16" t="s">
        <v>50</v>
      </c>
      <c r="AA4" s="16" t="s">
        <v>50</v>
      </c>
      <c r="AB4" s="16" t="s">
        <v>49</v>
      </c>
      <c r="AC4" s="10" t="s">
        <v>37</v>
      </c>
      <c r="AD4" s="16" t="s">
        <v>50</v>
      </c>
      <c r="AE4" s="16" t="s">
        <v>50</v>
      </c>
      <c r="AF4" s="10" t="s">
        <v>35</v>
      </c>
      <c r="AG4" s="5" t="s">
        <v>50</v>
      </c>
    </row>
    <row r="5" spans="1:33" x14ac:dyDescent="0.35">
      <c r="A5" t="s">
        <v>52</v>
      </c>
      <c r="B5" s="16" t="s">
        <v>49</v>
      </c>
      <c r="C5" s="10" t="s">
        <v>35</v>
      </c>
      <c r="D5" s="16" t="s">
        <v>49</v>
      </c>
      <c r="E5" s="16" t="s">
        <v>48</v>
      </c>
      <c r="F5" s="16" t="s">
        <v>48</v>
      </c>
      <c r="G5" s="16" t="s">
        <v>48</v>
      </c>
      <c r="H5" s="16" t="s">
        <v>49</v>
      </c>
      <c r="I5" s="10" t="s">
        <v>37</v>
      </c>
      <c r="J5" s="10" t="s">
        <v>35</v>
      </c>
      <c r="K5" s="16" t="s">
        <v>48</v>
      </c>
      <c r="L5" s="16" t="s">
        <v>49</v>
      </c>
      <c r="M5" s="16" t="s">
        <v>51</v>
      </c>
      <c r="N5" s="16" t="s">
        <v>51</v>
      </c>
      <c r="O5" s="16" t="s">
        <v>49</v>
      </c>
      <c r="P5" s="10" t="s">
        <v>37</v>
      </c>
      <c r="Q5" s="16" t="s">
        <v>49</v>
      </c>
      <c r="R5" s="10" t="s">
        <v>35</v>
      </c>
      <c r="S5" s="16" t="s">
        <v>50</v>
      </c>
      <c r="T5" s="16" t="s">
        <v>50</v>
      </c>
      <c r="U5" s="10" t="s">
        <v>37</v>
      </c>
      <c r="V5" s="16" t="s">
        <v>50</v>
      </c>
      <c r="W5" s="16" t="s">
        <v>51</v>
      </c>
      <c r="X5" s="16" t="s">
        <v>50</v>
      </c>
      <c r="Y5" s="10" t="s">
        <v>35</v>
      </c>
      <c r="Z5" s="16" t="s">
        <v>51</v>
      </c>
      <c r="AA5" s="16" t="s">
        <v>51</v>
      </c>
      <c r="AB5" s="16" t="s">
        <v>48</v>
      </c>
      <c r="AC5" s="16" t="s">
        <v>50</v>
      </c>
      <c r="AD5" s="10" t="s">
        <v>37</v>
      </c>
      <c r="AE5" s="16" t="s">
        <v>51</v>
      </c>
      <c r="AF5" s="10" t="s">
        <v>35</v>
      </c>
      <c r="AG5" s="5" t="s">
        <v>51</v>
      </c>
    </row>
    <row r="6" spans="1:33" x14ac:dyDescent="0.35">
      <c r="A6" t="s">
        <v>53</v>
      </c>
      <c r="B6" s="10" t="s">
        <v>38</v>
      </c>
      <c r="C6" s="10" t="s">
        <v>38</v>
      </c>
      <c r="D6" s="10" t="s">
        <v>38</v>
      </c>
      <c r="E6" s="10" t="s">
        <v>38</v>
      </c>
      <c r="F6" s="10" t="s">
        <v>38</v>
      </c>
      <c r="G6" s="10" t="s">
        <v>38</v>
      </c>
      <c r="H6" s="10" t="s">
        <v>37</v>
      </c>
      <c r="I6" s="16" t="s">
        <v>48</v>
      </c>
      <c r="J6" s="16" t="s">
        <v>48</v>
      </c>
      <c r="K6" s="10" t="s">
        <v>35</v>
      </c>
      <c r="L6" s="16" t="s">
        <v>48</v>
      </c>
      <c r="M6" s="16" t="s">
        <v>54</v>
      </c>
      <c r="N6" s="10" t="s">
        <v>37</v>
      </c>
      <c r="O6" s="16" t="s">
        <v>48</v>
      </c>
      <c r="P6" s="16" t="s">
        <v>51</v>
      </c>
      <c r="Q6" s="10" t="s">
        <v>35</v>
      </c>
      <c r="R6" s="16" t="s">
        <v>49</v>
      </c>
      <c r="S6" s="16" t="s">
        <v>54</v>
      </c>
      <c r="T6" s="16" t="s">
        <v>54</v>
      </c>
      <c r="U6" s="16" t="s">
        <v>48</v>
      </c>
      <c r="V6" s="16" t="s">
        <v>51</v>
      </c>
      <c r="W6" s="10" t="s">
        <v>37</v>
      </c>
      <c r="X6" s="16" t="s">
        <v>51</v>
      </c>
      <c r="Y6" s="10" t="s">
        <v>35</v>
      </c>
      <c r="Z6" s="16" t="s">
        <v>48</v>
      </c>
      <c r="AA6" s="16" t="s">
        <v>55</v>
      </c>
      <c r="AB6" s="10" t="s">
        <v>37</v>
      </c>
      <c r="AC6" s="16" t="s">
        <v>51</v>
      </c>
      <c r="AD6" s="16" t="s">
        <v>48</v>
      </c>
      <c r="AE6" s="10" t="s">
        <v>35</v>
      </c>
      <c r="AF6" s="16" t="s">
        <v>48</v>
      </c>
      <c r="AG6" s="5" t="s">
        <v>48</v>
      </c>
    </row>
    <row r="7" spans="1:33" x14ac:dyDescent="0.35">
      <c r="A7" t="s">
        <v>56</v>
      </c>
      <c r="B7" s="17" t="s">
        <v>57</v>
      </c>
      <c r="C7" s="18" t="s">
        <v>44</v>
      </c>
      <c r="D7" s="10" t="s">
        <v>37</v>
      </c>
      <c r="E7" s="10" t="s">
        <v>35</v>
      </c>
      <c r="F7" s="14"/>
      <c r="G7" s="10" t="s">
        <v>46</v>
      </c>
      <c r="H7" s="10" t="s">
        <v>46</v>
      </c>
      <c r="I7" s="10" t="s">
        <v>46</v>
      </c>
      <c r="J7" s="10" t="s">
        <v>46</v>
      </c>
      <c r="K7" s="10" t="s">
        <v>46</v>
      </c>
      <c r="L7" s="10" t="s">
        <v>46</v>
      </c>
      <c r="M7" s="10"/>
      <c r="N7" s="10" t="s">
        <v>46</v>
      </c>
      <c r="O7" s="10" t="s">
        <v>46</v>
      </c>
      <c r="P7" s="10" t="s">
        <v>46</v>
      </c>
      <c r="Q7" s="10" t="s">
        <v>46</v>
      </c>
      <c r="R7" s="10" t="s">
        <v>46</v>
      </c>
      <c r="S7" s="10" t="s">
        <v>37</v>
      </c>
      <c r="T7" s="14"/>
      <c r="U7" s="19" t="s">
        <v>58</v>
      </c>
      <c r="V7" s="10" t="s">
        <v>37</v>
      </c>
      <c r="W7" s="15" t="s">
        <v>45</v>
      </c>
      <c r="X7" s="10" t="s">
        <v>35</v>
      </c>
      <c r="Y7" s="19" t="s">
        <v>58</v>
      </c>
      <c r="Z7" s="14" t="s">
        <v>57</v>
      </c>
      <c r="AA7" s="14"/>
      <c r="AB7" s="17" t="s">
        <v>57</v>
      </c>
      <c r="AC7" s="18" t="s">
        <v>44</v>
      </c>
      <c r="AD7" s="18" t="s">
        <v>44</v>
      </c>
      <c r="AE7" s="15" t="s">
        <v>45</v>
      </c>
      <c r="AF7" s="10" t="s">
        <v>37</v>
      </c>
    </row>
    <row r="8" spans="1:33" x14ac:dyDescent="0.35">
      <c r="A8" t="s">
        <v>59</v>
      </c>
      <c r="B8" s="10" t="s">
        <v>37</v>
      </c>
      <c r="C8" s="10" t="s">
        <v>38</v>
      </c>
      <c r="D8" s="10" t="s">
        <v>38</v>
      </c>
      <c r="E8" s="10" t="s">
        <v>38</v>
      </c>
      <c r="F8" s="10" t="s">
        <v>38</v>
      </c>
      <c r="G8" s="10" t="s">
        <v>38</v>
      </c>
      <c r="H8" s="10" t="s">
        <v>38</v>
      </c>
      <c r="I8" s="10" t="s">
        <v>38</v>
      </c>
      <c r="J8" s="10" t="s">
        <v>38</v>
      </c>
      <c r="K8" s="10" t="s">
        <v>38</v>
      </c>
      <c r="L8" s="10" t="s">
        <v>38</v>
      </c>
      <c r="M8" s="16" t="s">
        <v>55</v>
      </c>
      <c r="N8" s="16" t="s">
        <v>48</v>
      </c>
      <c r="O8" s="10" t="s">
        <v>37</v>
      </c>
      <c r="P8" s="16" t="s">
        <v>48</v>
      </c>
      <c r="Q8" s="10" t="s">
        <v>35</v>
      </c>
      <c r="R8" s="16" t="s">
        <v>48</v>
      </c>
      <c r="S8" s="16" t="s">
        <v>55</v>
      </c>
      <c r="T8" s="16" t="s">
        <v>55</v>
      </c>
      <c r="U8" s="10" t="s">
        <v>37</v>
      </c>
      <c r="V8" s="16" t="s">
        <v>48</v>
      </c>
      <c r="W8" s="16" t="s">
        <v>48</v>
      </c>
      <c r="X8" s="16" t="s">
        <v>48</v>
      </c>
      <c r="Y8" s="16" t="s">
        <v>48</v>
      </c>
      <c r="Z8" s="10" t="s">
        <v>35</v>
      </c>
      <c r="AA8" s="16" t="s">
        <v>54</v>
      </c>
      <c r="AB8" s="10" t="s">
        <v>37</v>
      </c>
      <c r="AC8" s="16" t="s">
        <v>48</v>
      </c>
      <c r="AD8" s="16" t="s">
        <v>51</v>
      </c>
      <c r="AE8" s="16" t="s">
        <v>48</v>
      </c>
      <c r="AF8" s="16" t="s">
        <v>49</v>
      </c>
      <c r="AG8" s="3" t="s">
        <v>35</v>
      </c>
    </row>
    <row r="9" spans="1:33" x14ac:dyDescent="0.35">
      <c r="A9" t="s">
        <v>60</v>
      </c>
      <c r="B9" s="11" t="s">
        <v>42</v>
      </c>
      <c r="C9" s="19" t="s">
        <v>58</v>
      </c>
      <c r="D9" s="10" t="s">
        <v>35</v>
      </c>
      <c r="E9" s="14" t="s">
        <v>57</v>
      </c>
      <c r="F9" s="14" t="s">
        <v>61</v>
      </c>
      <c r="G9" s="20" t="s">
        <v>62</v>
      </c>
      <c r="H9" s="17" t="s">
        <v>57</v>
      </c>
      <c r="I9" s="15" t="s">
        <v>45</v>
      </c>
      <c r="J9" s="10" t="s">
        <v>37</v>
      </c>
      <c r="K9" s="19" t="s">
        <v>58</v>
      </c>
      <c r="L9" s="10" t="s">
        <v>35</v>
      </c>
      <c r="M9" s="14" t="s">
        <v>63</v>
      </c>
      <c r="N9" s="14"/>
      <c r="O9" s="10" t="s">
        <v>37</v>
      </c>
      <c r="P9" s="18" t="s">
        <v>44</v>
      </c>
      <c r="Q9" s="19" t="s">
        <v>58</v>
      </c>
      <c r="R9" s="10" t="s">
        <v>35</v>
      </c>
      <c r="S9" s="14" t="s">
        <v>44</v>
      </c>
      <c r="T9" s="14"/>
      <c r="U9" s="12" t="s">
        <v>43</v>
      </c>
      <c r="V9" s="15" t="s">
        <v>45</v>
      </c>
      <c r="W9" s="18" t="s">
        <v>44</v>
      </c>
      <c r="X9" s="21" t="s">
        <v>64</v>
      </c>
      <c r="Y9" s="10" t="s">
        <v>37</v>
      </c>
      <c r="Z9" s="10" t="s">
        <v>35</v>
      </c>
      <c r="AA9" s="14"/>
      <c r="AB9" s="11" t="s">
        <v>42</v>
      </c>
      <c r="AC9" s="20" t="s">
        <v>64</v>
      </c>
      <c r="AD9" s="11" t="s">
        <v>42</v>
      </c>
      <c r="AE9" s="10" t="s">
        <v>41</v>
      </c>
      <c r="AF9" s="10" t="s">
        <v>41</v>
      </c>
    </row>
    <row r="10" spans="1:33" x14ac:dyDescent="0.35">
      <c r="A10" t="s">
        <v>65</v>
      </c>
      <c r="B10" s="10" t="s">
        <v>66</v>
      </c>
      <c r="C10" s="10" t="s">
        <v>66</v>
      </c>
      <c r="D10" s="10" t="s">
        <v>66</v>
      </c>
      <c r="E10" s="11" t="s">
        <v>42</v>
      </c>
      <c r="F10" s="14" t="s">
        <v>67</v>
      </c>
      <c r="G10" s="19" t="s">
        <v>58</v>
      </c>
      <c r="H10" s="14" t="s">
        <v>68</v>
      </c>
      <c r="I10" s="10" t="s">
        <v>37</v>
      </c>
      <c r="J10" s="17" t="s">
        <v>57</v>
      </c>
      <c r="K10" s="10" t="s">
        <v>35</v>
      </c>
      <c r="L10" s="20" t="s">
        <v>62</v>
      </c>
      <c r="M10" s="14"/>
      <c r="N10" s="14" t="s">
        <v>63</v>
      </c>
      <c r="O10" s="18" t="s">
        <v>44</v>
      </c>
      <c r="P10" s="17" t="s">
        <v>57</v>
      </c>
      <c r="Q10" s="18" t="s">
        <v>44</v>
      </c>
      <c r="R10" s="10" t="s">
        <v>37</v>
      </c>
      <c r="S10" s="10" t="s">
        <v>35</v>
      </c>
      <c r="T10" s="14"/>
      <c r="U10" s="10" t="s">
        <v>37</v>
      </c>
      <c r="V10" s="12" t="s">
        <v>43</v>
      </c>
      <c r="W10" s="17" t="s">
        <v>57</v>
      </c>
      <c r="X10" s="10" t="s">
        <v>35</v>
      </c>
      <c r="Y10" s="11" t="s">
        <v>42</v>
      </c>
      <c r="Z10" s="19" t="s">
        <v>58</v>
      </c>
      <c r="AA10" s="14"/>
      <c r="AB10" s="15" t="s">
        <v>45</v>
      </c>
      <c r="AC10" s="10" t="s">
        <v>37</v>
      </c>
      <c r="AD10" s="12" t="s">
        <v>43</v>
      </c>
      <c r="AE10" s="10" t="s">
        <v>35</v>
      </c>
      <c r="AF10" s="14">
        <v>1</v>
      </c>
    </row>
    <row r="11" spans="1:33" x14ac:dyDescent="0.35">
      <c r="A11" t="s">
        <v>69</v>
      </c>
      <c r="B11" s="12" t="s">
        <v>43</v>
      </c>
      <c r="C11" s="10" t="s">
        <v>35</v>
      </c>
      <c r="D11" s="12" t="s">
        <v>43</v>
      </c>
      <c r="E11" s="14" t="s">
        <v>45</v>
      </c>
      <c r="F11" s="14" t="s">
        <v>63</v>
      </c>
      <c r="G11" s="20" t="s">
        <v>64</v>
      </c>
      <c r="H11" s="10" t="s">
        <v>37</v>
      </c>
      <c r="I11" s="19" t="s">
        <v>58</v>
      </c>
      <c r="J11" s="18" t="s">
        <v>44</v>
      </c>
      <c r="K11" s="14" t="s">
        <v>70</v>
      </c>
      <c r="L11" s="10" t="s">
        <v>35</v>
      </c>
      <c r="M11" s="14" t="s">
        <v>71</v>
      </c>
      <c r="N11" s="10" t="s">
        <v>38</v>
      </c>
      <c r="O11" s="10" t="s">
        <v>38</v>
      </c>
      <c r="P11" s="10" t="s">
        <v>38</v>
      </c>
      <c r="Q11" s="10" t="s">
        <v>38</v>
      </c>
      <c r="R11" s="10" t="s">
        <v>38</v>
      </c>
      <c r="S11" s="10" t="s">
        <v>37</v>
      </c>
      <c r="T11" s="14"/>
      <c r="U11" s="17" t="s">
        <v>57</v>
      </c>
      <c r="V11" s="10" t="s">
        <v>37</v>
      </c>
      <c r="W11" s="11" t="s">
        <v>42</v>
      </c>
      <c r="X11" s="19" t="s">
        <v>58</v>
      </c>
      <c r="Y11" s="15" t="s">
        <v>45</v>
      </c>
      <c r="Z11" s="10" t="s">
        <v>35</v>
      </c>
      <c r="AA11" s="14"/>
      <c r="AB11" s="10" t="s">
        <v>37</v>
      </c>
      <c r="AC11" s="22" t="s">
        <v>72</v>
      </c>
      <c r="AD11" s="10" t="s">
        <v>35</v>
      </c>
      <c r="AE11" s="12" t="s">
        <v>43</v>
      </c>
      <c r="AF11" s="11" t="s">
        <v>42</v>
      </c>
    </row>
    <row r="12" spans="1:33" x14ac:dyDescent="0.35">
      <c r="A12" t="s">
        <v>73</v>
      </c>
      <c r="B12" s="10" t="s">
        <v>35</v>
      </c>
      <c r="C12" s="12" t="s">
        <v>43</v>
      </c>
      <c r="D12" s="17" t="s">
        <v>57</v>
      </c>
      <c r="E12" s="14" t="s">
        <v>44</v>
      </c>
      <c r="F12" s="14"/>
      <c r="G12" s="10" t="s">
        <v>37</v>
      </c>
      <c r="H12" s="15" t="s">
        <v>45</v>
      </c>
      <c r="I12" s="10" t="s">
        <v>35</v>
      </c>
      <c r="J12" s="19" t="s">
        <v>58</v>
      </c>
      <c r="K12" s="20" t="s">
        <v>64</v>
      </c>
      <c r="L12" s="20" t="s">
        <v>64</v>
      </c>
      <c r="M12" s="14"/>
      <c r="N12" s="14" t="s">
        <v>67</v>
      </c>
      <c r="O12" s="10" t="s">
        <v>37</v>
      </c>
      <c r="P12" s="11" t="s">
        <v>42</v>
      </c>
      <c r="Q12" s="17" t="s">
        <v>57</v>
      </c>
      <c r="R12" s="12" t="s">
        <v>43</v>
      </c>
      <c r="S12" s="10" t="s">
        <v>35</v>
      </c>
      <c r="T12" s="14"/>
      <c r="U12" s="10" t="s">
        <v>37</v>
      </c>
      <c r="V12" s="18" t="s">
        <v>44</v>
      </c>
      <c r="W12" s="10" t="s">
        <v>35</v>
      </c>
      <c r="X12" s="11" t="s">
        <v>42</v>
      </c>
      <c r="Y12" s="20" t="s">
        <v>64</v>
      </c>
      <c r="Z12" s="14" t="s">
        <v>70</v>
      </c>
      <c r="AA12" s="14"/>
      <c r="AB12" s="10" t="s">
        <v>37</v>
      </c>
      <c r="AC12" s="15" t="s">
        <v>45</v>
      </c>
      <c r="AD12" s="10" t="s">
        <v>35</v>
      </c>
      <c r="AE12" s="19" t="s">
        <v>58</v>
      </c>
      <c r="AF12" s="20" t="s">
        <v>62</v>
      </c>
    </row>
    <row r="13" spans="1:33" x14ac:dyDescent="0.35">
      <c r="A13" t="s">
        <v>74</v>
      </c>
      <c r="B13" s="10" t="s">
        <v>41</v>
      </c>
      <c r="C13" s="10" t="s">
        <v>41</v>
      </c>
      <c r="D13" s="10" t="s">
        <v>41</v>
      </c>
      <c r="E13" s="10" t="s">
        <v>41</v>
      </c>
      <c r="F13" s="10" t="s">
        <v>41</v>
      </c>
      <c r="G13" s="10" t="s">
        <v>41</v>
      </c>
      <c r="H13" s="10" t="s">
        <v>41</v>
      </c>
      <c r="I13" s="10" t="s">
        <v>41</v>
      </c>
      <c r="J13" s="10" t="s">
        <v>41</v>
      </c>
      <c r="K13" s="10" t="s">
        <v>41</v>
      </c>
      <c r="L13" s="14" t="s">
        <v>57</v>
      </c>
      <c r="M13" s="14"/>
      <c r="N13" s="14"/>
      <c r="O13" s="14" t="s">
        <v>75</v>
      </c>
      <c r="P13" s="10" t="s">
        <v>76</v>
      </c>
      <c r="Q13" s="10" t="s">
        <v>37</v>
      </c>
      <c r="R13" s="10" t="s">
        <v>35</v>
      </c>
      <c r="S13" s="14" t="s">
        <v>45</v>
      </c>
      <c r="T13" s="14" t="s">
        <v>63</v>
      </c>
      <c r="U13" s="10" t="s">
        <v>46</v>
      </c>
      <c r="V13" s="10" t="s">
        <v>46</v>
      </c>
      <c r="W13" s="10" t="s">
        <v>46</v>
      </c>
      <c r="X13" s="10" t="s">
        <v>46</v>
      </c>
      <c r="Y13" s="10" t="s">
        <v>46</v>
      </c>
      <c r="Z13" s="10" t="s">
        <v>37</v>
      </c>
      <c r="AA13" s="14" t="s">
        <v>67</v>
      </c>
      <c r="AB13" s="10" t="s">
        <v>37</v>
      </c>
      <c r="AC13" s="19" t="s">
        <v>58</v>
      </c>
      <c r="AD13" s="10" t="s">
        <v>76</v>
      </c>
      <c r="AE13" s="10" t="s">
        <v>35</v>
      </c>
      <c r="AF13" s="15" t="s">
        <v>45</v>
      </c>
    </row>
    <row r="14" spans="1:33" x14ac:dyDescent="0.35">
      <c r="A14" t="s">
        <v>77</v>
      </c>
      <c r="B14" s="19" t="s">
        <v>58</v>
      </c>
      <c r="C14" s="10" t="s">
        <v>35</v>
      </c>
      <c r="D14" s="11" t="s">
        <v>42</v>
      </c>
      <c r="E14" s="12" t="s">
        <v>43</v>
      </c>
      <c r="F14" s="14"/>
      <c r="G14" s="17" t="s">
        <v>57</v>
      </c>
      <c r="H14" s="14" t="s">
        <v>64</v>
      </c>
      <c r="I14" s="20" t="s">
        <v>64</v>
      </c>
      <c r="J14" s="15" t="s">
        <v>45</v>
      </c>
      <c r="K14" s="10" t="s">
        <v>37</v>
      </c>
      <c r="L14" s="10" t="s">
        <v>35</v>
      </c>
      <c r="M14" s="14"/>
      <c r="N14" s="14" t="s">
        <v>61</v>
      </c>
      <c r="O14" s="10" t="s">
        <v>37</v>
      </c>
      <c r="P14" s="19" t="s">
        <v>58</v>
      </c>
      <c r="Q14" s="10" t="s">
        <v>35</v>
      </c>
      <c r="R14" s="19" t="s">
        <v>58</v>
      </c>
      <c r="S14" s="11" t="s">
        <v>42</v>
      </c>
      <c r="T14" s="14" t="s">
        <v>67</v>
      </c>
      <c r="U14" s="10" t="s">
        <v>37</v>
      </c>
      <c r="V14" s="17" t="s">
        <v>57</v>
      </c>
      <c r="W14" s="10" t="s">
        <v>35</v>
      </c>
      <c r="X14" s="18" t="s">
        <v>44</v>
      </c>
      <c r="Y14" s="20" t="s">
        <v>62</v>
      </c>
      <c r="Z14" s="20" t="s">
        <v>62</v>
      </c>
      <c r="AA14" s="14" t="s">
        <v>63</v>
      </c>
      <c r="AB14" s="12" t="s">
        <v>43</v>
      </c>
      <c r="AC14" s="17" t="s">
        <v>57</v>
      </c>
      <c r="AD14" s="14" t="s">
        <v>68</v>
      </c>
      <c r="AE14" s="18" t="s">
        <v>44</v>
      </c>
      <c r="AF14" s="10" t="s">
        <v>37</v>
      </c>
    </row>
    <row r="15" spans="1:33" x14ac:dyDescent="0.35">
      <c r="A15" t="s">
        <v>78</v>
      </c>
      <c r="B15" s="10" t="s">
        <v>37</v>
      </c>
      <c r="C15" s="17" t="s">
        <v>57</v>
      </c>
      <c r="D15" s="15" t="s">
        <v>45</v>
      </c>
      <c r="E15" s="10" t="s">
        <v>35</v>
      </c>
      <c r="F15" s="14"/>
      <c r="G15" s="10" t="s">
        <v>37</v>
      </c>
      <c r="H15" s="14" t="s">
        <v>79</v>
      </c>
      <c r="I15" s="17" t="s">
        <v>57</v>
      </c>
      <c r="J15" s="10" t="s">
        <v>80</v>
      </c>
      <c r="K15" s="10" t="s">
        <v>35</v>
      </c>
      <c r="L15" s="19" t="s">
        <v>58</v>
      </c>
      <c r="M15" s="14" t="s">
        <v>67</v>
      </c>
      <c r="N15" s="14"/>
      <c r="O15" s="12" t="s">
        <v>43</v>
      </c>
      <c r="P15" s="15" t="s">
        <v>45</v>
      </c>
      <c r="Q15" s="10" t="s">
        <v>37</v>
      </c>
      <c r="R15" s="18" t="s">
        <v>44</v>
      </c>
      <c r="S15" s="10" t="s">
        <v>35</v>
      </c>
      <c r="T15" s="14"/>
      <c r="U15" s="10" t="s">
        <v>80</v>
      </c>
      <c r="V15" s="11" t="s">
        <v>42</v>
      </c>
      <c r="W15" s="10" t="s">
        <v>37</v>
      </c>
      <c r="X15" s="17" t="s">
        <v>57</v>
      </c>
      <c r="Y15" s="10" t="s">
        <v>35</v>
      </c>
      <c r="Z15" s="13" t="s">
        <v>44</v>
      </c>
      <c r="AA15" s="14" t="s">
        <v>71</v>
      </c>
      <c r="AB15" s="10" t="s">
        <v>80</v>
      </c>
      <c r="AC15" s="10" t="s">
        <v>37</v>
      </c>
      <c r="AD15" s="19" t="s">
        <v>58</v>
      </c>
      <c r="AE15" s="10" t="s">
        <v>80</v>
      </c>
      <c r="AF15" s="10" t="s">
        <v>35</v>
      </c>
    </row>
    <row r="16" spans="1:33" x14ac:dyDescent="0.35">
      <c r="A16" t="s">
        <v>81</v>
      </c>
      <c r="B16" s="15" t="s">
        <v>45</v>
      </c>
      <c r="C16" s="10" t="s">
        <v>35</v>
      </c>
      <c r="D16" s="19" t="s">
        <v>58</v>
      </c>
      <c r="E16" s="14" t="s">
        <v>68</v>
      </c>
      <c r="F16" s="14" t="s">
        <v>71</v>
      </c>
      <c r="G16" s="15" t="s">
        <v>45</v>
      </c>
      <c r="H16" s="10" t="s">
        <v>37</v>
      </c>
      <c r="I16" s="20" t="s">
        <v>62</v>
      </c>
      <c r="J16" s="11" t="s">
        <v>42</v>
      </c>
      <c r="K16" s="17" t="s">
        <v>57</v>
      </c>
      <c r="L16" s="10" t="s">
        <v>35</v>
      </c>
      <c r="M16" s="14"/>
      <c r="N16" s="14"/>
      <c r="O16" s="19" t="s">
        <v>58</v>
      </c>
      <c r="P16" s="12" t="s">
        <v>43</v>
      </c>
      <c r="Q16" s="10" t="s">
        <v>37</v>
      </c>
      <c r="R16" s="10" t="s">
        <v>35</v>
      </c>
      <c r="S16" s="14" t="s">
        <v>57</v>
      </c>
      <c r="T16" s="14" t="s">
        <v>61</v>
      </c>
      <c r="U16" s="11" t="s">
        <v>42</v>
      </c>
      <c r="V16" s="10" t="s">
        <v>37</v>
      </c>
      <c r="W16" s="19" t="s">
        <v>58</v>
      </c>
      <c r="X16" s="10" t="s">
        <v>35</v>
      </c>
      <c r="Y16" s="17" t="s">
        <v>57</v>
      </c>
      <c r="Z16" s="20" t="s">
        <v>64</v>
      </c>
      <c r="AA16" s="14"/>
      <c r="AB16" s="10" t="s">
        <v>37</v>
      </c>
      <c r="AC16" s="14" t="s">
        <v>68</v>
      </c>
      <c r="AD16" s="10" t="s">
        <v>35</v>
      </c>
      <c r="AE16" s="11" t="s">
        <v>42</v>
      </c>
      <c r="AF16" s="18" t="s">
        <v>44</v>
      </c>
    </row>
    <row r="17" spans="1:33" x14ac:dyDescent="0.35">
      <c r="A17" t="s">
        <v>82</v>
      </c>
      <c r="B17" s="18" t="s">
        <v>44</v>
      </c>
      <c r="C17" s="15" t="s">
        <v>45</v>
      </c>
      <c r="D17" s="10" t="s">
        <v>37</v>
      </c>
      <c r="E17" s="10" t="s">
        <v>35</v>
      </c>
      <c r="F17" s="14"/>
      <c r="G17" s="11" t="s">
        <v>42</v>
      </c>
      <c r="H17" s="18" t="s">
        <v>44</v>
      </c>
      <c r="I17" s="10" t="s">
        <v>37</v>
      </c>
      <c r="J17" s="14" t="s">
        <v>68</v>
      </c>
      <c r="K17" s="15" t="s">
        <v>45</v>
      </c>
      <c r="L17" s="10" t="s">
        <v>35</v>
      </c>
      <c r="M17" s="14" t="s">
        <v>61</v>
      </c>
      <c r="N17" s="14"/>
      <c r="O17" s="17" t="s">
        <v>57</v>
      </c>
      <c r="P17" s="10" t="s">
        <v>37</v>
      </c>
      <c r="Q17" s="12" t="s">
        <v>43</v>
      </c>
      <c r="R17" s="11" t="s">
        <v>42</v>
      </c>
      <c r="S17" s="10" t="s">
        <v>35</v>
      </c>
      <c r="T17" s="14" t="s">
        <v>71</v>
      </c>
      <c r="U17" s="10" t="s">
        <v>37</v>
      </c>
      <c r="V17" s="19" t="s">
        <v>58</v>
      </c>
      <c r="W17" s="20" t="s">
        <v>64</v>
      </c>
      <c r="X17" s="10" t="s">
        <v>35</v>
      </c>
      <c r="Y17" s="14" t="s">
        <v>70</v>
      </c>
      <c r="Z17" s="11" t="s">
        <v>42</v>
      </c>
      <c r="AA17" s="14"/>
      <c r="AB17" s="19" t="s">
        <v>58</v>
      </c>
      <c r="AC17" s="20" t="s">
        <v>62</v>
      </c>
      <c r="AD17" s="17" t="s">
        <v>57</v>
      </c>
      <c r="AE17" s="17" t="s">
        <v>57</v>
      </c>
      <c r="AF17" s="10" t="s">
        <v>37</v>
      </c>
    </row>
    <row r="18" spans="1:33" x14ac:dyDescent="0.35">
      <c r="A18" t="s">
        <v>83</v>
      </c>
      <c r="B18" s="10" t="s">
        <v>35</v>
      </c>
      <c r="C18" s="11" t="s">
        <v>42</v>
      </c>
      <c r="D18" s="18" t="s">
        <v>44</v>
      </c>
      <c r="E18" s="14" t="s">
        <v>70</v>
      </c>
      <c r="F18" s="14"/>
      <c r="G18" s="10" t="s">
        <v>37</v>
      </c>
      <c r="H18" s="19" t="s">
        <v>58</v>
      </c>
      <c r="I18" s="18" t="s">
        <v>44</v>
      </c>
      <c r="J18" s="10" t="s">
        <v>35</v>
      </c>
      <c r="K18" s="18" t="s">
        <v>44</v>
      </c>
      <c r="L18" s="14" t="s">
        <v>45</v>
      </c>
      <c r="M18" s="14"/>
      <c r="N18" s="14"/>
      <c r="O18" s="11" t="s">
        <v>42</v>
      </c>
      <c r="P18" s="10" t="s">
        <v>37</v>
      </c>
      <c r="Q18" s="11" t="s">
        <v>42</v>
      </c>
      <c r="R18" s="10" t="s">
        <v>35</v>
      </c>
      <c r="S18" s="19" t="s">
        <v>58</v>
      </c>
      <c r="T18" s="14"/>
      <c r="U18" s="15" t="s">
        <v>45</v>
      </c>
      <c r="V18" s="10" t="s">
        <v>37</v>
      </c>
      <c r="W18" s="20" t="s">
        <v>62</v>
      </c>
      <c r="X18" s="20" t="s">
        <v>62</v>
      </c>
      <c r="Y18" s="18" t="s">
        <v>44</v>
      </c>
      <c r="Z18" s="10" t="s">
        <v>35</v>
      </c>
      <c r="AA18" s="14"/>
      <c r="AB18" s="14" t="s">
        <v>68</v>
      </c>
      <c r="AC18" s="10" t="s">
        <v>37</v>
      </c>
      <c r="AD18" s="15" t="s">
        <v>45</v>
      </c>
      <c r="AE18" s="10" t="s">
        <v>35</v>
      </c>
      <c r="AF18" s="17" t="s">
        <v>57</v>
      </c>
    </row>
    <row r="19" spans="1:33" x14ac:dyDescent="0.35">
      <c r="A19" t="s">
        <v>84</v>
      </c>
      <c r="B19" s="10" t="s">
        <v>76</v>
      </c>
      <c r="C19" s="14">
        <v>7</v>
      </c>
      <c r="D19" s="10" t="s">
        <v>35</v>
      </c>
      <c r="E19" s="19" t="s">
        <v>58</v>
      </c>
      <c r="F19" s="14"/>
      <c r="G19" s="18" t="s">
        <v>44</v>
      </c>
      <c r="H19" s="10" t="s">
        <v>37</v>
      </c>
      <c r="I19" s="10" t="s">
        <v>76</v>
      </c>
      <c r="J19" s="10" t="s">
        <v>35</v>
      </c>
      <c r="K19" s="20" t="s">
        <v>62</v>
      </c>
      <c r="L19" s="11" t="s">
        <v>42</v>
      </c>
      <c r="M19" s="14"/>
      <c r="N19" s="14" t="s">
        <v>71</v>
      </c>
      <c r="O19" s="10" t="s">
        <v>37</v>
      </c>
      <c r="P19" s="10" t="s">
        <v>76</v>
      </c>
      <c r="Q19" s="10" t="s">
        <v>35</v>
      </c>
      <c r="R19" s="17" t="s">
        <v>57</v>
      </c>
      <c r="S19" s="12" t="s">
        <v>43</v>
      </c>
      <c r="T19" s="14"/>
      <c r="U19" s="18" t="s">
        <v>44</v>
      </c>
      <c r="V19" s="10" t="s">
        <v>37</v>
      </c>
      <c r="W19" s="10" t="s">
        <v>35</v>
      </c>
      <c r="X19" s="15" t="s">
        <v>45</v>
      </c>
      <c r="Y19" s="10" t="s">
        <v>76</v>
      </c>
      <c r="Z19" s="14" t="s">
        <v>45</v>
      </c>
      <c r="AA19" s="14" t="s">
        <v>61</v>
      </c>
      <c r="AB19" s="18" t="s">
        <v>44</v>
      </c>
      <c r="AC19" s="11" t="s">
        <v>42</v>
      </c>
      <c r="AD19" s="10" t="s">
        <v>76</v>
      </c>
      <c r="AE19" s="10" t="s">
        <v>37</v>
      </c>
      <c r="AF19" s="20" t="s">
        <v>64</v>
      </c>
    </row>
    <row r="20" spans="1:33" x14ac:dyDescent="0.35">
      <c r="A20" t="s">
        <v>85</v>
      </c>
      <c r="B20" s="14" t="s">
        <v>75</v>
      </c>
      <c r="C20" s="10" t="s">
        <v>35</v>
      </c>
      <c r="D20" s="14" t="s">
        <v>72</v>
      </c>
      <c r="E20" s="23" t="s">
        <v>86</v>
      </c>
      <c r="F20" s="14" t="s">
        <v>87</v>
      </c>
      <c r="G20" s="14" t="s">
        <v>68</v>
      </c>
      <c r="H20" s="10" t="s">
        <v>37</v>
      </c>
      <c r="I20" s="23" t="s">
        <v>86</v>
      </c>
      <c r="J20" s="10" t="s">
        <v>35</v>
      </c>
      <c r="K20" s="14" t="s">
        <v>68</v>
      </c>
      <c r="L20" s="14" t="s">
        <v>68</v>
      </c>
      <c r="M20" s="14" t="s">
        <v>88</v>
      </c>
      <c r="N20" s="14"/>
      <c r="O20" s="14" t="s">
        <v>72</v>
      </c>
      <c r="P20" s="10" t="s">
        <v>37</v>
      </c>
      <c r="Q20" s="14" t="s">
        <v>68</v>
      </c>
      <c r="R20" s="14" t="s">
        <v>70</v>
      </c>
      <c r="S20" s="10" t="s">
        <v>35</v>
      </c>
      <c r="T20" s="14"/>
      <c r="U20" s="14" t="s">
        <v>70</v>
      </c>
      <c r="V20" s="22" t="s">
        <v>72</v>
      </c>
      <c r="W20" s="14" t="s">
        <v>68</v>
      </c>
      <c r="X20" s="22" t="s">
        <v>72</v>
      </c>
      <c r="Y20" s="10" t="s">
        <v>37</v>
      </c>
      <c r="Z20" s="10" t="s">
        <v>35</v>
      </c>
      <c r="AA20" s="14" t="s">
        <v>68</v>
      </c>
      <c r="AB20" s="22" t="s">
        <v>72</v>
      </c>
      <c r="AC20" s="10" t="s">
        <v>37</v>
      </c>
      <c r="AD20" s="23" t="s">
        <v>86</v>
      </c>
      <c r="AE20" s="10" t="s">
        <v>35</v>
      </c>
      <c r="AF20" s="14" t="s">
        <v>70</v>
      </c>
    </row>
    <row r="21" spans="1:33" x14ac:dyDescent="0.35">
      <c r="A21" t="s">
        <v>89</v>
      </c>
      <c r="B21" s="14" t="s">
        <v>90</v>
      </c>
      <c r="C21" s="14" t="s">
        <v>72</v>
      </c>
      <c r="D21" s="14" t="s">
        <v>75</v>
      </c>
      <c r="E21" s="10" t="s">
        <v>35</v>
      </c>
      <c r="F21" s="14" t="s">
        <v>88</v>
      </c>
      <c r="G21" s="10" t="s">
        <v>37</v>
      </c>
      <c r="H21" s="14" t="s">
        <v>70</v>
      </c>
      <c r="I21" s="10" t="s">
        <v>35</v>
      </c>
      <c r="J21" s="14" t="s">
        <v>70</v>
      </c>
      <c r="K21" s="23" t="s">
        <v>86</v>
      </c>
      <c r="L21" s="23" t="s">
        <v>86</v>
      </c>
      <c r="M21" s="14" t="s">
        <v>91</v>
      </c>
      <c r="N21" s="14" t="s">
        <v>87</v>
      </c>
      <c r="O21" s="10" t="s">
        <v>37</v>
      </c>
      <c r="P21" s="14" t="s">
        <v>68</v>
      </c>
      <c r="Q21" s="10" t="s">
        <v>35</v>
      </c>
      <c r="R21" s="22" t="s">
        <v>72</v>
      </c>
      <c r="S21" s="14" t="s">
        <v>68</v>
      </c>
      <c r="T21" s="14"/>
      <c r="U21" s="10" t="s">
        <v>37</v>
      </c>
      <c r="V21" s="14" t="s">
        <v>68</v>
      </c>
      <c r="W21" s="23" t="s">
        <v>86</v>
      </c>
      <c r="X21" s="10" t="s">
        <v>35</v>
      </c>
      <c r="Y21" s="14" t="s">
        <v>68</v>
      </c>
      <c r="Z21" s="14" t="s">
        <v>72</v>
      </c>
      <c r="AA21" s="14"/>
      <c r="AB21" s="14" t="s">
        <v>70</v>
      </c>
      <c r="AC21" s="10" t="s">
        <v>37</v>
      </c>
      <c r="AD21" s="22" t="s">
        <v>72</v>
      </c>
      <c r="AE21" s="14" t="s">
        <v>68</v>
      </c>
      <c r="AF21" s="14" t="s">
        <v>68</v>
      </c>
    </row>
    <row r="22" spans="1:33" x14ac:dyDescent="0.35">
      <c r="A22" t="s">
        <v>92</v>
      </c>
      <c r="B22" s="10" t="s">
        <v>41</v>
      </c>
      <c r="C22" s="10" t="s">
        <v>41</v>
      </c>
      <c r="D22" s="10" t="s">
        <v>41</v>
      </c>
      <c r="E22" s="10" t="s">
        <v>41</v>
      </c>
      <c r="F22" s="10" t="s">
        <v>41</v>
      </c>
      <c r="G22" s="10" t="s">
        <v>41</v>
      </c>
      <c r="H22" s="10" t="s">
        <v>41</v>
      </c>
      <c r="I22" s="10" t="s">
        <v>41</v>
      </c>
      <c r="J22" s="10" t="s">
        <v>41</v>
      </c>
      <c r="K22" s="10" t="s">
        <v>41</v>
      </c>
      <c r="L22" s="13" t="s">
        <v>72</v>
      </c>
      <c r="M22" s="14" t="s">
        <v>87</v>
      </c>
      <c r="N22" s="14" t="s">
        <v>91</v>
      </c>
      <c r="O22" s="10" t="s">
        <v>37</v>
      </c>
      <c r="P22" s="23" t="s">
        <v>86</v>
      </c>
      <c r="Q22" s="22" t="s">
        <v>72</v>
      </c>
      <c r="R22" s="23" t="s">
        <v>86</v>
      </c>
      <c r="S22" s="10" t="s">
        <v>35</v>
      </c>
      <c r="T22" s="14" t="s">
        <v>88</v>
      </c>
      <c r="U22" s="22" t="s">
        <v>72</v>
      </c>
      <c r="V22" s="23" t="s">
        <v>86</v>
      </c>
      <c r="W22" s="10" t="s">
        <v>37</v>
      </c>
      <c r="X22" s="10" t="s">
        <v>38</v>
      </c>
      <c r="Y22" s="10" t="s">
        <v>38</v>
      </c>
      <c r="Z22" s="10" t="s">
        <v>38</v>
      </c>
      <c r="AA22" s="10" t="s">
        <v>38</v>
      </c>
      <c r="AB22" s="10" t="s">
        <v>38</v>
      </c>
      <c r="AC22" s="10" t="s">
        <v>38</v>
      </c>
      <c r="AD22" s="10" t="s">
        <v>38</v>
      </c>
      <c r="AE22" s="10" t="s">
        <v>38</v>
      </c>
      <c r="AF22" s="10" t="s">
        <v>38</v>
      </c>
    </row>
    <row r="23" spans="1:33" x14ac:dyDescent="0.35">
      <c r="A23" t="s">
        <v>93</v>
      </c>
      <c r="B23" s="14" t="s">
        <v>72</v>
      </c>
      <c r="C23" s="14" t="s">
        <v>90</v>
      </c>
      <c r="D23" s="10" t="s">
        <v>37</v>
      </c>
      <c r="E23" s="10" t="s">
        <v>35</v>
      </c>
      <c r="F23" s="14"/>
      <c r="G23" s="14" t="s">
        <v>70</v>
      </c>
      <c r="H23" s="10" t="s">
        <v>37</v>
      </c>
      <c r="I23" s="14" t="s">
        <v>70</v>
      </c>
      <c r="J23" s="10" t="s">
        <v>35</v>
      </c>
      <c r="K23" s="22" t="s">
        <v>72</v>
      </c>
      <c r="L23" s="14" t="s">
        <v>70</v>
      </c>
      <c r="M23" s="14"/>
      <c r="N23" s="14"/>
      <c r="O23" s="10" t="s">
        <v>37</v>
      </c>
      <c r="P23" s="22" t="s">
        <v>72</v>
      </c>
      <c r="Q23" s="23" t="s">
        <v>86</v>
      </c>
      <c r="R23" s="10" t="s">
        <v>35</v>
      </c>
      <c r="S23" s="23" t="s">
        <v>86</v>
      </c>
      <c r="T23" s="14" t="s">
        <v>91</v>
      </c>
      <c r="U23" s="14" t="s">
        <v>68</v>
      </c>
      <c r="V23" s="10" t="s">
        <v>37</v>
      </c>
      <c r="W23" s="22" t="s">
        <v>72</v>
      </c>
      <c r="X23" s="14" t="s">
        <v>68</v>
      </c>
      <c r="Y23" s="23" t="s">
        <v>86</v>
      </c>
      <c r="Z23" s="10" t="s">
        <v>35</v>
      </c>
      <c r="AA23" s="14" t="s">
        <v>87</v>
      </c>
      <c r="AB23" s="10" t="s">
        <v>37</v>
      </c>
      <c r="AC23" s="23" t="s">
        <v>86</v>
      </c>
      <c r="AD23" s="10" t="s">
        <v>35</v>
      </c>
      <c r="AE23" s="14" t="s">
        <v>70</v>
      </c>
      <c r="AF23" s="22" t="s">
        <v>72</v>
      </c>
    </row>
    <row r="24" spans="1:33" x14ac:dyDescent="0.35">
      <c r="A24" t="s">
        <v>94</v>
      </c>
      <c r="B24" s="10" t="s">
        <v>37</v>
      </c>
      <c r="C24" s="10" t="s">
        <v>35</v>
      </c>
      <c r="D24" s="14" t="s">
        <v>90</v>
      </c>
      <c r="E24" s="24" t="s">
        <v>72</v>
      </c>
      <c r="F24" s="14" t="s">
        <v>91</v>
      </c>
      <c r="G24" s="22" t="s">
        <v>72</v>
      </c>
      <c r="H24" s="23" t="s">
        <v>86</v>
      </c>
      <c r="I24" s="22" t="s">
        <v>72</v>
      </c>
      <c r="J24" s="23" t="s">
        <v>86</v>
      </c>
      <c r="K24" s="10" t="s">
        <v>37</v>
      </c>
      <c r="L24" s="10" t="s">
        <v>35</v>
      </c>
      <c r="M24" s="14"/>
      <c r="N24" s="14"/>
      <c r="O24" s="10" t="s">
        <v>37</v>
      </c>
      <c r="P24" s="14" t="s">
        <v>70</v>
      </c>
      <c r="Q24" s="10" t="s">
        <v>35</v>
      </c>
      <c r="R24" s="14" t="s">
        <v>68</v>
      </c>
      <c r="S24" s="14" t="s">
        <v>70</v>
      </c>
      <c r="T24" s="14" t="s">
        <v>87</v>
      </c>
      <c r="U24" s="23" t="s">
        <v>86</v>
      </c>
      <c r="V24" s="10" t="s">
        <v>37</v>
      </c>
      <c r="W24" s="14" t="s">
        <v>70</v>
      </c>
      <c r="X24" s="23" t="s">
        <v>86</v>
      </c>
      <c r="Y24" s="10" t="s">
        <v>35</v>
      </c>
      <c r="Z24" s="14" t="s">
        <v>68</v>
      </c>
      <c r="AA24" s="14" t="s">
        <v>88</v>
      </c>
      <c r="AB24" s="23" t="s">
        <v>86</v>
      </c>
      <c r="AC24" s="10" t="s">
        <v>37</v>
      </c>
      <c r="AD24" s="14" t="s">
        <v>70</v>
      </c>
      <c r="AE24" s="22" t="s">
        <v>72</v>
      </c>
      <c r="AF24" s="10" t="s">
        <v>35</v>
      </c>
    </row>
    <row r="25" spans="1:33" x14ac:dyDescent="0.35">
      <c r="A25" t="s">
        <v>95</v>
      </c>
      <c r="B25" s="10" t="s">
        <v>46</v>
      </c>
      <c r="C25" s="10" t="s">
        <v>46</v>
      </c>
      <c r="D25" s="10" t="s">
        <v>46</v>
      </c>
      <c r="E25" s="10" t="s">
        <v>37</v>
      </c>
      <c r="F25" s="14"/>
      <c r="G25" s="23" t="s">
        <v>86</v>
      </c>
      <c r="H25" s="22" t="s">
        <v>72</v>
      </c>
      <c r="I25" s="14" t="s">
        <v>68</v>
      </c>
      <c r="J25" s="22" t="s">
        <v>72</v>
      </c>
      <c r="K25" s="10" t="s">
        <v>37</v>
      </c>
      <c r="L25" s="10" t="s">
        <v>35</v>
      </c>
      <c r="M25" s="14"/>
      <c r="N25" s="14" t="s">
        <v>88</v>
      </c>
      <c r="O25" s="14" t="s">
        <v>90</v>
      </c>
      <c r="P25" s="10" t="s">
        <v>37</v>
      </c>
      <c r="Q25" s="14" t="s">
        <v>70</v>
      </c>
      <c r="R25" s="10" t="s">
        <v>35</v>
      </c>
      <c r="S25" s="13" t="s">
        <v>72</v>
      </c>
      <c r="T25" s="14" t="s">
        <v>68</v>
      </c>
      <c r="U25" s="10" t="s">
        <v>37</v>
      </c>
      <c r="V25" s="14" t="s">
        <v>70</v>
      </c>
      <c r="W25" s="10" t="s">
        <v>35</v>
      </c>
      <c r="X25" s="14" t="s">
        <v>70</v>
      </c>
      <c r="Y25" s="22" t="s">
        <v>72</v>
      </c>
      <c r="Z25" s="23" t="s">
        <v>86</v>
      </c>
      <c r="AA25" s="14" t="s">
        <v>91</v>
      </c>
      <c r="AB25" s="10" t="s">
        <v>37</v>
      </c>
      <c r="AC25" s="14" t="s">
        <v>70</v>
      </c>
      <c r="AD25" s="10" t="s">
        <v>35</v>
      </c>
      <c r="AE25" s="23" t="s">
        <v>86</v>
      </c>
      <c r="AF25" s="23" t="s">
        <v>86</v>
      </c>
    </row>
    <row r="26" spans="1:33" x14ac:dyDescent="0.35">
      <c r="A26" t="s">
        <v>96</v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3</v>
      </c>
      <c r="C26" t="e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>#REF!</v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>3</v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>2</v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>5</v>
      </c>
      <c r="G26" t="e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>#REF!</v>
      </c>
      <c r="H26" t="e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LICR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>4</v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>3</v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11)+COUNTIF(K11,"&lt;&gt;")-COUNTIF(K11,"ACHC")-COUNTIF(K11,"AENT")-COUNTIF(K11,"AINS")-COUNTIF(K11,"ATC")-COUNTIF(K11,"CAPA")-COUNTIF(K11,"CERT")-COUNTIF(K11,"CET")-COUNTIF(K11,"CMED")-COUNTIF(K11,"COME")-COUNTIF(K11,"COMS")-COUNTIF(K11,"COMT")-COUNTIF(K11,"DESC")-COUNTIF(K11,"KATC")-COUNTIF(K11,"LICR")-COUNTIF(K11,"MATF")-COUNTIF(K11,"MCAE")-COUNTIF(K11,"MCHC")-COUNTIF(K11,"MCOR")-COUNTIF(K11,"MDBM")-COUNTIF(K11,"MDOC")-COUNTIF(K11,"MENT")-COUNTIF(K11,"MGST")-COUNTIF(K11,"MINS")-COUNTIF(K11,"MOFI")-COUNTIF(K11,"MPRO")-COUNTIF(K11,"MSMS")-COUNTIF(K11,"NCHC")-COUNTIF(K11,"NENT")-COUNTIF(K11,"NINS")-COUNTIF(K11,"SIND")-COUNTIF(K11,"TATF")-COUNTIF(K11,"TCAE")-COUNTIF(K11,"TCHC")-COUNTIF(K11,"TCOR")-COUNTIF(K11,"TDBM")-COUNTIF(K11,"TDOC")-COUNTIF(K11,"TENT")-COUNTIF(K11,"TGST")-COUNTIF(K11,"TINS")-COUNTIF(K11,"TOFI")-COUNTIF(K11,"TPRO")-COUNTIF(K11,"TROP")-COUNTIF(K11,"TSMS")-COUNTIF(K11,"VACA")-COUNTIF(K11,"X")-COUNTIF(K11,"XATC")-COUNTIF(K11,"YATC")-COUNTIF(K11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LICR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>3</v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>4</v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>6</v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>6</v>
      </c>
      <c r="O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>#REF!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>#REF!</v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>4</v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LICR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>3</v>
      </c>
      <c r="S26">
        <f t="shared" ref="S26:X26" si="0"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>4</v>
      </c>
      <c r="T26">
        <f t="shared" si="0"/>
        <v>6</v>
      </c>
      <c r="U26">
        <f t="shared" si="0"/>
        <v>4</v>
      </c>
      <c r="V26">
        <f t="shared" si="0"/>
        <v>4</v>
      </c>
      <c r="W26">
        <f t="shared" si="0"/>
        <v>4</v>
      </c>
      <c r="X26">
        <f t="shared" si="0"/>
        <v>4</v>
      </c>
      <c r="Y26">
        <f>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LICR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LICR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LICR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LICR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17)+COUNTIF(Y17,"&lt;&gt;")-COUNTIF(Y17,"ACHC")-COUNTIF(Y17,"AENT")-COUNTIF(Y17,"AINS")-COUNTIF(Y17,"ATC")-COUNTIF(Y17,"CAPA")-COUNTIF(Y17,"CERT")-COUNTIF(Y17,"CET")-COUNTIF(Y17,"CMED")-COUNTIF(Y17,"COME")-COUNTIF(Y17,"COMS")-COUNTIF(Y17,"COMT")-COUNTIF(Y17,"DESC")-COUNTIF(Y17,"KATC")-COUNTIF(Y17,"LICR")-COUNTIF(Y17,"MATF")-COUNTIF(Y17,"MCAE")-COUNTIF(Y17,"MCHC")-COUNTIF(Y17,"MCOR")-COUNTIF(Y17,"MDBM")-COUNTIF(Y17,"MDOC")-COUNTIF(Y17,"MENT")-COUNTIF(Y17,"MGST")-COUNTIF(Y17,"MINS")-COUNTIF(Y17,"MOFI")-COUNTIF(Y17,"MPRO")-COUNTIF(Y17,"MSMS")-COUNTIF(Y17,"NCHC")-COUNTIF(Y17,"NENT")-COUNTIF(Y17,"NINS")-COUNTIF(Y17,"SIND")-COUNTIF(Y17,"TATF")-COUNTIF(Y17,"TCAE")-COUNTIF(Y17,"TCHC")-COUNTIF(Y17,"TCOR")-COUNTIF(Y17,"TDBM")-COUNTIF(Y17,"TDOC")-COUNTIF(Y17,"TENT")-COUNTIF(Y17,"TGST")-COUNTIF(Y17,"TINS")-COUNTIF(Y17,"TOFI")-COUNTIF(Y17,"TPRO")-COUNTIF(Y17,"TROP")-COUNTIF(Y17,"TSMS")-COUNTIF(Y17,"VACA")-COUNTIF(Y17,"X")-COUNTIF(Y17,"XATC")-COUNTIF(Y17,"YATC")-COUNTIF(Y17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LICR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</f>
        <v>3</v>
      </c>
      <c r="Z26">
        <f>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LICR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LICR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LICR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LICR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LICR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LICR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</f>
        <v>3</v>
      </c>
      <c r="AA26">
        <f>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LICR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LICR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LICR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23)+COUNTIF(AA23,"&lt;&gt;")-COUNTIF(AA23,"ACHC")-COUNTIF(AA23,"AENT")-COUNTIF(AA23,"AINS")-COUNTIF(AA23,"ATC")-COUNTIF(AA23,"CAPA")-COUNTIF(AA23,"CERT")-COUNTIF(AA23,"CET")-COUNTIF(AA23,"CMED")-COUNTIF(AA23,"COME")-COUNTIF(AA23,"COMS")-COUNTIF(AA23,"COMT")-COUNTIF(AA23,"DESC")-COUNTIF(AA23,"KATC")-COUNTIF(AA23,"LICR")-COUNTIF(AA23,"MATF")-COUNTIF(AA23,"MCAE")-COUNTIF(AA23,"MCHC")-COUNTIF(AA23,"MCOR")-COUNTIF(AA23,"MDBM")-COUNTIF(AA23,"MDOC")-COUNTIF(AA23,"MENT")-COUNTIF(AA23,"MGST")-COUNTIF(AA23,"MINS")-COUNTIF(AA23,"MOFI")-COUNTIF(AA23,"MPRO")-COUNTIF(AA23,"MSMS")-COUNTIF(AA23,"NCHC")-COUNTIF(AA23,"NENT")-COUNTIF(AA23,"NINS")-COUNTIF(AA23,"SIND")-COUNTIF(AA23,"TATF")-COUNTIF(AA23,"TCAE")-COUNTIF(AA23,"TCHC")-COUNTIF(AA23,"TCOR")-COUNTIF(AA23,"TDBM")-COUNTIF(AA23,"TDOC")-COUNTIF(AA23,"TENT")-COUNTIF(AA23,"TGST")-COUNTIF(AA23,"TINS")-COUNTIF(AA23,"TOFI")-COUNTIF(AA23,"TPRO")-COUNTIF(AA23,"TROP")-COUNTIF(AA23,"TSMS")-COUNTIF(AA23,"VACA")-COUNTIF(AA23,"X")-COUNTIF(AA23,"XATC")-COUNTIF(AA23,"YATC")-COUNTIF(AA23,"ZATC")+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LICR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LICR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</f>
        <v>5</v>
      </c>
      <c r="AB26">
        <f>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LICR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LICR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LICR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AB23)+COUNTIF(AB23,"&lt;&gt;")-COUNTIF(AB23,"ACHC")-COUNTIF(AB23,"AENT")-COUNTIF(AB23,"AINS")-COUNTIF(AB23,"ATC")-COUNTIF(AB23,"CAPA")-COUNTIF(AB23,"CERT")-COUNTIF(AB23,"CET")-COUNTIF(AB23,"CMED")-COUNTIF(AB23,"COME")-COUNTIF(AB23,"COMS")-COUNTIF(AB23,"COMT")-COUNTIF(AB23,"DESC")-COUNTIF(AB23,"KATC")-COUNTIF(AB23,"LICR")-COUNTIF(AB23,"MATF")-COUNTIF(AB23,"MCAE")-COUNTIF(AB23,"MCHC")-COUNTIF(AB23,"MCOR")-COUNTIF(AB23,"MDBM")-COUNTIF(AB23,"MDOC")-COUNTIF(AB23,"MENT")-COUNTIF(AB23,"MGST")-COUNTIF(AB23,"MINS")-COUNTIF(AB23,"MOFI")-COUNTIF(AB23,"MPRO")-COUNTIF(AB23,"MSMS")-COUNTIF(AB23,"NCHC")-COUNTIF(AB23,"NENT")-COUNTIF(AB23,"NINS")-COUNTIF(AB23,"SIND")-COUNTIF(AB23,"TATF")-COUNTIF(AB23,"TCAE")-COUNTIF(AB23,"TCHC")-COUNTIF(AB23,"TCOR")-COUNTIF(AB23,"TDBM")-COUNTIF(AB23,"TDOC")-COUNTIF(AB23,"TENT")-COUNTIF(AB23,"TGST")-COUNTIF(AB23,"TINS")-COUNTIF(AB23,"TOFI")-COUNTIF(AB23,"TPRO")-COUNTIF(AB23,"TROP")-COUNTIF(AB23,"TSMS")-COUNTIF(AB23,"VACA")-COUNTIF(AB23,"X")-COUNTIF(AB23,"XATC")-COUNTIF(AB23,"YATC")-COUNTIF(AB23,"ZATC")+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LICR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LICR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</f>
        <v>3</v>
      </c>
      <c r="AC26">
        <f>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LICR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LICR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LICR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LICR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21)+COUNTIF(AC21,"&lt;&gt;")-COUNTIF(AC21,"ACHC")-COUNTIF(AC21,"AENT")-COUNTIF(AC21,"AINS")-COUNTIF(AC21,"ATC")-COUNTIF(AC21,"CAPA")-COUNTIF(AC21,"CERT")-COUNTIF(AC21,"CET")-COUNTIF(AC21,"CMED")-COUNTIF(AC21,"COME")-COUNTIF(AC21,"COMS")-COUNTIF(AC21,"COMT")-COUNTIF(AC21,"DESC")-COUNTIF(AC21,"KATC")-COUNTIF(AC21,"LICR")-COUNTIF(AC21,"MATF")-COUNTIF(AC21,"MCAE")-COUNTIF(AC21,"MCHC")-COUNTIF(AC21,"MCOR")-COUNTIF(AC21,"MDBM")-COUNTIF(AC21,"MDOC")-COUNTIF(AC21,"MENT")-COUNTIF(AC21,"MGST")-COUNTIF(AC21,"MINS")-COUNTIF(AC21,"MOFI")-COUNTIF(AC21,"MPRO")-COUNTIF(AC21,"MSMS")-COUNTIF(AC21,"NCHC")-COUNTIF(AC21,"NENT")-COUNTIF(AC21,"NINS")-COUNTIF(AC21,"SIND")-COUNTIF(AC21,"TATF")-COUNTIF(AC21,"TCAE")-COUNTIF(AC21,"TCHC")-COUNTIF(AC21,"TCOR")-COUNTIF(AC21,"TDBM")-COUNTIF(AC21,"TDOC")-COUNTIF(AC21,"TENT")-COUNTIF(AC21,"TGST")-COUNTIF(AC21,"TINS")-COUNTIF(AC21,"TOFI")-COUNTIF(AC21,"TPRO")-COUNTIF(AC21,"TROP")-COUNTIF(AC21,"TSMS")-COUNTIF(AC21,"VACA")-COUNTIF(AC21,"X")-COUNTIF(AC21,"XATC")-COUNTIF(AC21,"YATC")-COUNTIF(AC21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LICR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</f>
        <v>2</v>
      </c>
      <c r="AD26">
        <f>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LICR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LICR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LICR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LICR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21)+COUNTIF(AD21,"&lt;&gt;")-COUNTIF(AD21,"ACHC")-COUNTIF(AD21,"AENT")-COUNTIF(AD21,"AINS")-COUNTIF(AD21,"ATC")-COUNTIF(AD21,"CAPA")-COUNTIF(AD21,"CERT")-COUNTIF(AD21,"CET")-COUNTIF(AD21,"CMED")-COUNTIF(AD21,"COME")-COUNTIF(AD21,"COMS")-COUNTIF(AD21,"COMT")-COUNTIF(AD21,"DESC")-COUNTIF(AD21,"KATC")-COUNTIF(AD21,"LICR")-COUNTIF(AD21,"MATF")-COUNTIF(AD21,"MCAE")-COUNTIF(AD21,"MCHC")-COUNTIF(AD21,"MCOR")-COUNTIF(AD21,"MDBM")-COUNTIF(AD21,"MDOC")-COUNTIF(AD21,"MENT")-COUNTIF(AD21,"MGST")-COUNTIF(AD21,"MINS")-COUNTIF(AD21,"MOFI")-COUNTIF(AD21,"MPRO")-COUNTIF(AD21,"MSMS")-COUNTIF(AD21,"NCHC")-COUNTIF(AD21,"NENT")-COUNTIF(AD21,"NINS")-COUNTIF(AD21,"SIND")-COUNTIF(AD21,"TATF")-COUNTIF(AD21,"TCAE")-COUNTIF(AD21,"TCHC")-COUNTIF(AD21,"TCOR")-COUNTIF(AD21,"TDBM")-COUNTIF(AD21,"TDOC")-COUNTIF(AD21,"TENT")-COUNTIF(AD21,"TGST")-COUNTIF(AD21,"TINS")-COUNTIF(AD21,"TOFI")-COUNTIF(AD21,"TPRO")-COUNTIF(AD21,"TROP")-COUNTIF(AD21,"TSMS")-COUNTIF(AD21,"VACA")-COUNTIF(AD21,"X")-COUNTIF(AD21,"XATC")-COUNTIF(AD21,"YATC")-COUNTIF(AD21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LICR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</f>
        <v>3</v>
      </c>
      <c r="AE26" t="e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#REF!</v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>4</v>
      </c>
    </row>
    <row r="27" spans="1:33" x14ac:dyDescent="0.35">
      <c r="A27" t="s">
        <v>97</v>
      </c>
      <c r="B27">
        <f t="shared" ref="B27:AF27" si="1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11</v>
      </c>
      <c r="C27">
        <f t="shared" si="1"/>
        <v>10</v>
      </c>
      <c r="D27">
        <f t="shared" si="1"/>
        <v>10</v>
      </c>
      <c r="E27">
        <f t="shared" si="1"/>
        <v>12</v>
      </c>
      <c r="F27">
        <f t="shared" si="1"/>
        <v>18</v>
      </c>
      <c r="G27">
        <f t="shared" si="1"/>
        <v>13</v>
      </c>
      <c r="H27">
        <f t="shared" si="1"/>
        <v>12</v>
      </c>
      <c r="I27">
        <f t="shared" si="1"/>
        <v>13</v>
      </c>
      <c r="J27">
        <f t="shared" si="1"/>
        <v>12</v>
      </c>
      <c r="K27">
        <f t="shared" si="1"/>
        <v>13</v>
      </c>
      <c r="L27">
        <f t="shared" si="1"/>
        <v>13</v>
      </c>
      <c r="M27">
        <f t="shared" si="1"/>
        <v>23</v>
      </c>
      <c r="N27">
        <f t="shared" si="1"/>
        <v>20</v>
      </c>
      <c r="O27">
        <f t="shared" si="1"/>
        <v>11</v>
      </c>
      <c r="P27">
        <f t="shared" si="1"/>
        <v>13</v>
      </c>
      <c r="Q27">
        <f t="shared" si="1"/>
        <v>12</v>
      </c>
      <c r="R27">
        <f t="shared" si="1"/>
        <v>12</v>
      </c>
      <c r="S27">
        <f t="shared" si="1"/>
        <v>14</v>
      </c>
      <c r="T27">
        <f t="shared" si="1"/>
        <v>23</v>
      </c>
      <c r="U27">
        <f t="shared" si="1"/>
        <v>12</v>
      </c>
      <c r="V27">
        <f t="shared" si="1"/>
        <v>13</v>
      </c>
      <c r="W27">
        <f t="shared" si="1"/>
        <v>14</v>
      </c>
      <c r="X27">
        <f t="shared" si="1"/>
        <v>14</v>
      </c>
      <c r="Y27">
        <f t="shared" si="1"/>
        <v>13</v>
      </c>
      <c r="Z27">
        <f t="shared" si="1"/>
        <v>14</v>
      </c>
      <c r="AA27">
        <f t="shared" si="1"/>
        <v>23</v>
      </c>
      <c r="AB27">
        <f t="shared" si="1"/>
        <v>12</v>
      </c>
      <c r="AC27">
        <f t="shared" si="1"/>
        <v>14</v>
      </c>
      <c r="AD27">
        <f t="shared" si="1"/>
        <v>13</v>
      </c>
      <c r="AE27">
        <f t="shared" si="1"/>
        <v>13</v>
      </c>
      <c r="AF27">
        <f t="shared" si="1"/>
        <v>13</v>
      </c>
    </row>
    <row r="28" spans="1:33" x14ac:dyDescent="0.35">
      <c r="A28" t="s">
        <v>98</v>
      </c>
      <c r="B28" s="7">
        <v>9</v>
      </c>
      <c r="C28" s="7">
        <v>9</v>
      </c>
      <c r="D28" s="7">
        <v>9</v>
      </c>
      <c r="E28" s="8">
        <v>10</v>
      </c>
      <c r="F28">
        <v>16</v>
      </c>
      <c r="G28" s="9">
        <v>11</v>
      </c>
      <c r="H28" s="9">
        <v>11</v>
      </c>
      <c r="I28" s="9">
        <v>11</v>
      </c>
      <c r="J28" s="8">
        <v>10</v>
      </c>
      <c r="K28" s="9">
        <v>11</v>
      </c>
      <c r="L28" s="9">
        <v>11</v>
      </c>
      <c r="M28">
        <v>19</v>
      </c>
      <c r="N28">
        <v>17</v>
      </c>
      <c r="O28" s="7">
        <v>9</v>
      </c>
      <c r="P28" s="8">
        <v>10</v>
      </c>
      <c r="Q28" s="8">
        <v>10</v>
      </c>
      <c r="R28" s="8">
        <v>10</v>
      </c>
      <c r="S28" s="8">
        <v>10</v>
      </c>
      <c r="T28">
        <v>19</v>
      </c>
      <c r="U28" s="8">
        <v>10</v>
      </c>
      <c r="V28" s="8">
        <v>10</v>
      </c>
      <c r="W28" s="9">
        <v>11</v>
      </c>
      <c r="X28" s="9">
        <v>11</v>
      </c>
      <c r="Y28" s="9">
        <v>11</v>
      </c>
      <c r="Z28" s="9">
        <v>11</v>
      </c>
      <c r="AA28">
        <v>19</v>
      </c>
      <c r="AB28" s="8">
        <v>10</v>
      </c>
      <c r="AC28" s="9">
        <v>11</v>
      </c>
      <c r="AD28" s="8">
        <v>10</v>
      </c>
      <c r="AE28" s="8">
        <v>10</v>
      </c>
      <c r="AF28" s="9">
        <v>11</v>
      </c>
      <c r="AG28">
        <v>20</v>
      </c>
    </row>
    <row r="29" spans="1:33" x14ac:dyDescent="0.35">
      <c r="A29" t="s">
        <v>99</v>
      </c>
      <c r="B29">
        <v>3</v>
      </c>
      <c r="C29">
        <v>2</v>
      </c>
      <c r="D29">
        <v>3</v>
      </c>
      <c r="E29">
        <v>2</v>
      </c>
      <c r="F29" s="4">
        <v>5</v>
      </c>
      <c r="G29">
        <v>4</v>
      </c>
      <c r="H29">
        <v>3</v>
      </c>
      <c r="I29">
        <v>4</v>
      </c>
      <c r="J29">
        <v>3</v>
      </c>
      <c r="K29">
        <v>3</v>
      </c>
      <c r="L29">
        <v>4</v>
      </c>
      <c r="M29" s="4">
        <v>6</v>
      </c>
      <c r="N29" s="4">
        <v>6</v>
      </c>
      <c r="O29">
        <v>3</v>
      </c>
      <c r="P29">
        <v>4</v>
      </c>
      <c r="Q29">
        <v>4</v>
      </c>
      <c r="R29">
        <v>3</v>
      </c>
      <c r="S29">
        <v>4</v>
      </c>
      <c r="T29" s="4">
        <v>6</v>
      </c>
      <c r="U29">
        <v>4</v>
      </c>
      <c r="V29">
        <v>4</v>
      </c>
      <c r="W29">
        <v>4</v>
      </c>
      <c r="X29">
        <v>4</v>
      </c>
      <c r="Y29">
        <v>3</v>
      </c>
      <c r="Z29">
        <v>3</v>
      </c>
      <c r="AA29" s="4">
        <v>5</v>
      </c>
      <c r="AB29">
        <v>3</v>
      </c>
      <c r="AC29">
        <v>2</v>
      </c>
      <c r="AD29">
        <v>3</v>
      </c>
      <c r="AE29">
        <v>4</v>
      </c>
      <c r="AF29">
        <v>4</v>
      </c>
    </row>
  </sheetData>
  <pageMargins left="0.7" right="0.7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J2" sqref="J2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  <col min="10" max="12" width="8" customWidth="1"/>
  </cols>
  <sheetData>
    <row r="1" spans="1:12" x14ac:dyDescent="0.35">
      <c r="A1" s="6" t="s">
        <v>100</v>
      </c>
      <c r="B1" s="6" t="s">
        <v>37</v>
      </c>
      <c r="C1" s="6" t="s">
        <v>70</v>
      </c>
      <c r="D1" s="6" t="s">
        <v>86</v>
      </c>
      <c r="E1" s="6" t="s">
        <v>57</v>
      </c>
      <c r="F1" s="6" t="s">
        <v>44</v>
      </c>
      <c r="G1" s="6" t="s">
        <v>42</v>
      </c>
      <c r="H1" s="6" t="s">
        <v>43</v>
      </c>
      <c r="I1" s="6" t="s">
        <v>101</v>
      </c>
      <c r="J1" s="6" t="s">
        <v>102</v>
      </c>
      <c r="K1" s="6" t="s">
        <v>67</v>
      </c>
      <c r="L1" s="6" t="s">
        <v>103</v>
      </c>
    </row>
    <row r="2" spans="1:12" x14ac:dyDescent="0.35">
      <c r="A2" t="s">
        <v>32</v>
      </c>
      <c r="B2">
        <f>COUNTIF(HorarioUnificado!B2:AF2,"DESC")+COUNTIF(HorarioUnificado!B2:AF2,"TROP")</f>
        <v>5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COUNTIF(HorarioUnificado!B2:AF2,"3")</f>
        <v>0</v>
      </c>
      <c r="G2">
        <f>COUNTIF(HorarioUnificado!B2:AF2,"6S")+COUNTIF(HorarioUnificado!B2:AF2,"MASRAS")+COUNTIF(HorarioUnificado!B2:AF2,"TASRAS")+COUNTIF(HorarioUnificado!B2:AF2,"TSAS")+COUNTIF(HorarioUnificado!B2:AF2,"MSAS")</f>
        <v>0</v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</f>
        <v>0</v>
      </c>
      <c r="I2">
        <f>COUNTIF(HorarioUnificado!B2:AF2,"6S")+COUNTIF(HorarioUnificado!B2:AF2,"6N")</f>
        <v>0</v>
      </c>
      <c r="J2">
        <f>COUNTIF(HorarioUnificado!B2:AF2,"BANTD")+COUNTIF(HorarioUnificado!B2:AF2,"BLPTD")+6*COUNTIF(HorarioUnificado!B2:AF2,"6ND")+6*COUNTIF(HorarioUnificado!B2:AF2,"6SN")+6*COUNTIF(HorarioUnificado!B2:AF2,"6MTD")</f>
        <v>0</v>
      </c>
      <c r="K2">
        <f>3*COUNTIF(HorarioUnificado!B2:AF2,"3D")</f>
        <v>0</v>
      </c>
      <c r="L2">
        <f>6*COUNTIF(HorarioUnificado!B2:AF2,"NLPTD")+6*COUNTIF(HorarioUnificado!B2:AF2,"NLPRD")+6*COUNTIF(HorarioUnificado!B2:AF2,"NANTD")+6*COUNTIF(HorarioUnificado!B2:AF2,"NANRD")</f>
        <v>0</v>
      </c>
    </row>
    <row r="3" spans="1:12" x14ac:dyDescent="0.35">
      <c r="A3" t="s">
        <v>40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>COUNTIF(HorarioUnificado!B3:AF3,"3")</f>
        <v>1</v>
      </c>
      <c r="G3">
        <f>COUNTIF(HorarioUnificado!B3:AF3,"6S")+COUNTIF(HorarioUnificado!B3:AF3,"MASRAS")+COUNTIF(HorarioUnificado!B3:AF3,"TASRAS")+COUNTIF(HorarioUnificado!B3:AF3,"TSAS")+COUNTIF(HorarioUnificado!B3:AF3,"MSAS")</f>
        <v>3</v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</f>
        <v>1</v>
      </c>
      <c r="I3">
        <f>COUNTIF(HorarioUnificado!B3:AF3,"6S")+COUNTIF(HorarioUnificado!B3:AF3,"6N")</f>
        <v>4</v>
      </c>
      <c r="J3">
        <f>COUNTIF(HorarioUnificado!B3:AF3,"BANTD")+COUNTIF(HorarioUnificado!B3:AF3,"BLPTD")+6*COUNTIF(HorarioUnificado!B3:AF3,"6ND")+6*COUNTIF(HorarioUnificado!B3:AF3,"6SN")+6*COUNTIF(HorarioUnificado!B3:AF3,"6MTD")</f>
        <v>0</v>
      </c>
      <c r="K3">
        <f>3*COUNTIF(HorarioUnificado!B3:AF3,"3D")</f>
        <v>0</v>
      </c>
      <c r="L3">
        <f>6*COUNTIF(HorarioUnificado!B3:AF3,"NLPTD")+6*COUNTIF(HorarioUnificado!B3:AF3,"NLPRD")+6*COUNTIF(HorarioUnificado!B3:AF3,"NANTD")+6*COUNTIF(HorarioUnificado!B3:AF3,"NANRD")</f>
        <v>0</v>
      </c>
    </row>
    <row r="4" spans="1:12" x14ac:dyDescent="0.35">
      <c r="A4" t="s">
        <v>47</v>
      </c>
      <c r="B4">
        <f>COUNTIF(HorarioUnificado!B4:AF4,"DESC")+COUNTIF(HorarioUnificado!B4:AF4,"TROP")</f>
        <v>9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>COUNTIF(HorarioUnificado!B4:AF4,"3")</f>
        <v>0</v>
      </c>
      <c r="G4">
        <f>COUNTIF(HorarioUnificado!B4:AF4,"6S")+COUNTIF(HorarioUnificado!B4:AF4,"MASRAS")+COUNTIF(HorarioUnificado!B4:AF4,"TASRAS")+COUNTIF(HorarioUnificado!B4:AF4,"TSAS")+COUNTIF(HorarioUnificado!B4:AF4,"MSAS")</f>
        <v>0</v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</f>
        <v>12</v>
      </c>
      <c r="I4">
        <f>COUNTIF(HorarioUnificado!B4:AF4,"6S")+COUNTIF(HorarioUnificado!B4:AF4,"6N")</f>
        <v>0</v>
      </c>
      <c r="J4">
        <f>COUNTIF(HorarioUnificado!B4:AF4,"BANTD")+COUNTIF(HorarioUnificado!B4:AF4,"BLPTD")+6*COUNTIF(HorarioUnificado!B4:AF4,"6ND")+6*COUNTIF(HorarioUnificado!B4:AF4,"6SN")+6*COUNTIF(HorarioUnificado!B4:AF4,"6MTD")</f>
        <v>0</v>
      </c>
      <c r="K4">
        <f>3*COUNTIF(HorarioUnificado!B4:AF4,"3D")</f>
        <v>0</v>
      </c>
      <c r="L4">
        <f>6*COUNTIF(HorarioUnificado!B4:AF4,"NLPTD")+6*COUNTIF(HorarioUnificado!B4:AF4,"NLPRD")+6*COUNTIF(HorarioUnificado!B4:AF4,"NANTD")+6*COUNTIF(HorarioUnificado!B4:AF4,"NANRD")</f>
        <v>0</v>
      </c>
    </row>
    <row r="5" spans="1:12" x14ac:dyDescent="0.35">
      <c r="A5" t="s">
        <v>52</v>
      </c>
      <c r="B5">
        <f>COUNTIF(HorarioUnificado!B5:AF5,"DESC")+COUNTIF(HorarioUnificado!B5:AF5,"TROP")</f>
        <v>9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>COUNTIF(HorarioUnificado!B5:AF5,"3")</f>
        <v>0</v>
      </c>
      <c r="G5">
        <f>COUNTIF(HorarioUnificado!B5:AF5,"6S")+COUNTIF(HorarioUnificado!B5:AF5,"MASRAS")+COUNTIF(HorarioUnificado!B5:AF5,"TASRAS")+COUNTIF(HorarioUnificado!B5:AF5,"TSAS")+COUNTIF(HorarioUnificado!B5:AF5,"MSAS")</f>
        <v>0</v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</f>
        <v>11</v>
      </c>
      <c r="I5">
        <f>COUNTIF(HorarioUnificado!B5:AF5,"6S")+COUNTIF(HorarioUnificado!B5:AF5,"6N")</f>
        <v>0</v>
      </c>
      <c r="J5">
        <f>COUNTIF(HorarioUnificado!B5:AF5,"BANTD")+COUNTIF(HorarioUnificado!B5:AF5,"BLPTD")+6*COUNTIF(HorarioUnificado!B5:AF5,"6ND")+6*COUNTIF(HorarioUnificado!B5:AF5,"6SN")+6*COUNTIF(HorarioUnificado!B5:AF5,"6MTD")</f>
        <v>0</v>
      </c>
      <c r="K5">
        <f>3*COUNTIF(HorarioUnificado!B5:AF5,"3D")</f>
        <v>0</v>
      </c>
      <c r="L5">
        <f>6*COUNTIF(HorarioUnificado!B5:AF5,"NLPTD")+6*COUNTIF(HorarioUnificado!B5:AF5,"NLPRD")+6*COUNTIF(HorarioUnificado!B5:AF5,"NANTD")+6*COUNTIF(HorarioUnificado!B5:AF5,"NANRD")</f>
        <v>0</v>
      </c>
    </row>
    <row r="6" spans="1:12" x14ac:dyDescent="0.35">
      <c r="A6" t="s">
        <v>53</v>
      </c>
      <c r="B6">
        <f>COUNTIF(HorarioUnificado!B6:AF6,"DESC")+COUNTIF(HorarioUnificado!B6:AF6,"TROP")</f>
        <v>8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>COUNTIF(HorarioUnificado!B6:AF6,"3")</f>
        <v>0</v>
      </c>
      <c r="G6">
        <f>COUNTIF(HorarioUnificado!B6:AF6,"6S")+COUNTIF(HorarioUnificado!B6:AF6,"MASRAS")+COUNTIF(HorarioUnificado!B6:AF6,"TASRAS")+COUNTIF(HorarioUnificado!B6:AF6,"TSAS")+COUNTIF(HorarioUnificado!B6:AF6,"MSAS")</f>
        <v>0</v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</f>
        <v>9</v>
      </c>
      <c r="I6">
        <f>COUNTIF(HorarioUnificado!B6:AF6,"6S")+COUNTIF(HorarioUnificado!B6:AF6,"6N")</f>
        <v>0</v>
      </c>
      <c r="J6">
        <f>COUNTIF(HorarioUnificado!B6:AF6,"BANTD")+COUNTIF(HorarioUnificado!B6:AF6,"BLPTD")+6*COUNTIF(HorarioUnificado!B6:AF6,"6ND")+6*COUNTIF(HorarioUnificado!B6:AF6,"6SN")+6*COUNTIF(HorarioUnificado!B6:AF6,"6MTD")</f>
        <v>0</v>
      </c>
      <c r="K6">
        <f>3*COUNTIF(HorarioUnificado!B6:AF6,"3D")</f>
        <v>0</v>
      </c>
      <c r="L6">
        <f>6*COUNTIF(HorarioUnificado!B6:AF6,"NLPTD")+6*COUNTIF(HorarioUnificado!B6:AF6,"NLPRD")+6*COUNTIF(HorarioUnificado!B6:AF6,"NANTD")+6*COUNTIF(HorarioUnificado!B6:AF6,"NANRD")</f>
        <v>0</v>
      </c>
    </row>
    <row r="7" spans="1:12" x14ac:dyDescent="0.35">
      <c r="A7" t="s">
        <v>56</v>
      </c>
      <c r="B7">
        <f>COUNTIF(HorarioUnificado!B7:AF7,"DESC")+COUNTIF(HorarioUnificado!B7:AF7,"TROP")</f>
        <v>6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>COUNTIF(HorarioUnificado!B7:AF7,"3")</f>
        <v>3</v>
      </c>
      <c r="G7">
        <f>COUNTIF(HorarioUnificado!B7:AF7,"6S")+COUNTIF(HorarioUnificado!B7:AF7,"MASRAS")+COUNTIF(HorarioUnificado!B7:AF7,"TASRAS")+COUNTIF(HorarioUnificado!B7:AF7,"TSAS")+COUNTIF(HorarioUnificado!B7:AF7,"MSAS")</f>
        <v>0</v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</f>
        <v>0</v>
      </c>
      <c r="I7">
        <f>COUNTIF(HorarioUnificado!B7:AF7,"6S")+COUNTIF(HorarioUnificado!B7:AF7,"6N")</f>
        <v>0</v>
      </c>
      <c r="J7">
        <f>COUNTIF(HorarioUnificado!B7:AF7,"BANTD")+COUNTIF(HorarioUnificado!B7:AF7,"BLPTD")+6*COUNTIF(HorarioUnificado!B7:AF7,"6ND")+6*COUNTIF(HorarioUnificado!B7:AF7,"6SN")+6*COUNTIF(HorarioUnificado!B7:AF7,"6MTD")</f>
        <v>0</v>
      </c>
      <c r="K7">
        <f>3*COUNTIF(HorarioUnificado!B7:AF7,"3D")</f>
        <v>0</v>
      </c>
      <c r="L7">
        <f>6*COUNTIF(HorarioUnificado!B7:AF7,"NLPTD")+6*COUNTIF(HorarioUnificado!B7:AF7,"NLPRD")+6*COUNTIF(HorarioUnificado!B7:AF7,"NANTD")+6*COUNTIF(HorarioUnificado!B7:AF7,"NANRD")</f>
        <v>0</v>
      </c>
    </row>
    <row r="8" spans="1:12" x14ac:dyDescent="0.35">
      <c r="A8" t="s">
        <v>59</v>
      </c>
      <c r="B8">
        <f>COUNTIF(HorarioUnificado!B8:AF8,"DESC")+COUNTIF(HorarioUnificado!B8:AF8,"TROP")</f>
        <v>6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>COUNTIF(HorarioUnificado!B8:AF8,"3")</f>
        <v>0</v>
      </c>
      <c r="G8">
        <f>COUNTIF(HorarioUnificado!B8:AF8,"6S")+COUNTIF(HorarioUnificado!B8:AF8,"MASRAS")+COUNTIF(HorarioUnificado!B8:AF8,"TASRAS")+COUNTIF(HorarioUnificado!B8:AF8,"TSAS")+COUNTIF(HorarioUnificado!B8:AF8,"MSAS")</f>
        <v>0</v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</f>
        <v>10</v>
      </c>
      <c r="I8">
        <f>COUNTIF(HorarioUnificado!B8:AF8,"6S")+COUNTIF(HorarioUnificado!B8:AF8,"6N")</f>
        <v>0</v>
      </c>
      <c r="J8">
        <f>COUNTIF(HorarioUnificado!B8:AF8,"BANTD")+COUNTIF(HorarioUnificado!B8:AF8,"BLPTD")+6*COUNTIF(HorarioUnificado!B8:AF8,"6ND")+6*COUNTIF(HorarioUnificado!B8:AF8,"6SN")+6*COUNTIF(HorarioUnificado!B8:AF8,"6MTD")</f>
        <v>0</v>
      </c>
      <c r="K8">
        <f>3*COUNTIF(HorarioUnificado!B8:AF8,"3D")</f>
        <v>0</v>
      </c>
      <c r="L8">
        <f>6*COUNTIF(HorarioUnificado!B8:AF8,"NLPTD")+6*COUNTIF(HorarioUnificado!B8:AF8,"NLPRD")+6*COUNTIF(HorarioUnificado!B8:AF8,"NANTD")+6*COUNTIF(HorarioUnificado!B8:AF8,"NANRD")</f>
        <v>0</v>
      </c>
    </row>
    <row r="9" spans="1:12" x14ac:dyDescent="0.35">
      <c r="A9" t="s">
        <v>60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>COUNTIF(HorarioUnificado!B9:AF9,"3")</f>
        <v>3</v>
      </c>
      <c r="G9">
        <f>COUNTIF(HorarioUnificado!B9:AF9,"6S")+COUNTIF(HorarioUnificado!B9:AF9,"MASRAS")+COUNTIF(HorarioUnificado!B9:AF9,"TASRAS")+COUNTIF(HorarioUnificado!B9:AF9,"TSAS")+COUNTIF(HorarioUnificado!B9:AF9,"MSAS")</f>
        <v>3</v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</f>
        <v>1</v>
      </c>
      <c r="I9">
        <f>COUNTIF(HorarioUnificado!B9:AF9,"6S")+COUNTIF(HorarioUnificado!B9:AF9,"6N")</f>
        <v>4</v>
      </c>
      <c r="J9">
        <f>COUNTIF(HorarioUnificado!B9:AF9,"BANTD")+COUNTIF(HorarioUnificado!B9:AF9,"BLPTD")+6*COUNTIF(HorarioUnificado!B9:AF9,"6ND")+6*COUNTIF(HorarioUnificado!B9:AF9,"6SN")+6*COUNTIF(HorarioUnificado!B9:AF9,"6MTD")</f>
        <v>0</v>
      </c>
      <c r="K9">
        <f>3*COUNTIF(HorarioUnificado!B9:AF9,"3D")</f>
        <v>0</v>
      </c>
      <c r="L9">
        <f>6*COUNTIF(HorarioUnificado!B9:AF9,"NLPTD")+6*COUNTIF(HorarioUnificado!B9:AF9,"NLPRD")+6*COUNTIF(HorarioUnificado!B9:AF9,"NANTD")+6*COUNTIF(HorarioUnificado!B9:AF9,"NANRD")</f>
        <v>12</v>
      </c>
    </row>
    <row r="10" spans="1:12" x14ac:dyDescent="0.35">
      <c r="A10" t="s">
        <v>65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1</v>
      </c>
      <c r="E10">
        <f>COUNTIF(HorarioUnificado!B10:AF10,"6TT")+COUNTIF(HorarioUnificado!B10:AF10,"6T")</f>
        <v>3</v>
      </c>
      <c r="F10">
        <f>COUNTIF(HorarioUnificado!B10:AF10,"3")</f>
        <v>2</v>
      </c>
      <c r="G10">
        <f>COUNTIF(HorarioUnificado!B10:AF10,"6S")+COUNTIF(HorarioUnificado!B10:AF10,"MASRAS")+COUNTIF(HorarioUnificado!B10:AF10,"TASRAS")+COUNTIF(HorarioUnificado!B10:AF10,"TSAS")+COUNTIF(HorarioUnificado!B10:AF10,"MSAS")</f>
        <v>2</v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</f>
        <v>2</v>
      </c>
      <c r="I10">
        <f>COUNTIF(HorarioUnificado!B10:AF10,"6S")+COUNTIF(HorarioUnificado!B10:AF10,"6N")</f>
        <v>4</v>
      </c>
      <c r="J10">
        <f>COUNTIF(HorarioUnificado!B10:AF10,"BANTD")+COUNTIF(HorarioUnificado!B10:AF10,"BLPTD")+6*COUNTIF(HorarioUnificado!B10:AF10,"6ND")+6*COUNTIF(HorarioUnificado!B10:AF10,"6SN")+6*COUNTIF(HorarioUnificado!B10:AF10,"6MTD")</f>
        <v>0</v>
      </c>
      <c r="K10">
        <f>3*COUNTIF(HorarioUnificado!B10:AF10,"3D")</f>
        <v>3</v>
      </c>
      <c r="L10">
        <f>6*COUNTIF(HorarioUnificado!B10:AF10,"NLPTD")+6*COUNTIF(HorarioUnificado!B10:AF10,"NLPRD")+6*COUNTIF(HorarioUnificado!B10:AF10,"NANTD")+6*COUNTIF(HorarioUnificado!B10:AF10,"NANRD")</f>
        <v>6</v>
      </c>
    </row>
    <row r="11" spans="1:12" x14ac:dyDescent="0.35">
      <c r="A11" t="s">
        <v>69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>COUNTIF(HorarioUnificado!B11:AF11,"3")</f>
        <v>1</v>
      </c>
      <c r="G11">
        <f>COUNTIF(HorarioUnificado!B11:AF11,"6S")+COUNTIF(HorarioUnificado!B11:AF11,"MASRAS")+COUNTIF(HorarioUnificado!B11:AF11,"TASRAS")+COUNTIF(HorarioUnificado!B11:AF11,"TSAS")+COUNTIF(HorarioUnificado!B11:AF11,"MSAS")</f>
        <v>2</v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</f>
        <v>3</v>
      </c>
      <c r="I11">
        <f>COUNTIF(HorarioUnificado!B11:AF11,"6S")+COUNTIF(HorarioUnificado!B11:AF11,"6N")</f>
        <v>5</v>
      </c>
      <c r="J11">
        <f>COUNTIF(HorarioUnificado!B11:AF11,"BANTD")+COUNTIF(HorarioUnificado!B11:AF11,"BLPTD")+6*COUNTIF(HorarioUnificado!B11:AF11,"6ND")+6*COUNTIF(HorarioUnificado!B11:AF11,"6SN")+6*COUNTIF(HorarioUnificado!B11:AF11,"6MTD")</f>
        <v>1</v>
      </c>
      <c r="K11">
        <f>3*COUNTIF(HorarioUnificado!B11:AF11,"3D")</f>
        <v>0</v>
      </c>
      <c r="L11">
        <f>6*COUNTIF(HorarioUnificado!B11:AF11,"NLPTD")+6*COUNTIF(HorarioUnificado!B11:AF11,"NLPRD")+6*COUNTIF(HorarioUnificado!B11:AF11,"NANTD")+6*COUNTIF(HorarioUnificado!B11:AF11,"NANRD")</f>
        <v>6</v>
      </c>
    </row>
    <row r="12" spans="1:12" x14ac:dyDescent="0.35">
      <c r="A12" t="s">
        <v>73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2</v>
      </c>
      <c r="F12">
        <f>COUNTIF(HorarioUnificado!B12:AF12,"3")</f>
        <v>2</v>
      </c>
      <c r="G12">
        <f>COUNTIF(HorarioUnificado!B12:AF12,"6S")+COUNTIF(HorarioUnificado!B12:AF12,"MASRAS")+COUNTIF(HorarioUnificado!B12:AF12,"TASRAS")+COUNTIF(HorarioUnificado!B12:AF12,"TSAS")+COUNTIF(HorarioUnificado!B12:AF12,"MSAS")</f>
        <v>2</v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</f>
        <v>2</v>
      </c>
      <c r="I12">
        <f>COUNTIF(HorarioUnificado!B12:AF12,"6S")+COUNTIF(HorarioUnificado!B12:AF12,"6N")</f>
        <v>4</v>
      </c>
      <c r="J12">
        <f>COUNTIF(HorarioUnificado!B12:AF12,"BANTD")+COUNTIF(HorarioUnificado!B12:AF12,"BLPTD")+6*COUNTIF(HorarioUnificado!B12:AF12,"6ND")+6*COUNTIF(HorarioUnificado!B12:AF12,"6SN")+6*COUNTIF(HorarioUnificado!B12:AF12,"6MTD")</f>
        <v>0</v>
      </c>
      <c r="K12">
        <f>3*COUNTIF(HorarioUnificado!B12:AF12,"3D")</f>
        <v>3</v>
      </c>
      <c r="L12">
        <f>6*COUNTIF(HorarioUnificado!B12:AF12,"NLPTD")+6*COUNTIF(HorarioUnificado!B12:AF12,"NLPRD")+6*COUNTIF(HorarioUnificado!B12:AF12,"NANTD")+6*COUNTIF(HorarioUnificado!B12:AF12,"NANRD")</f>
        <v>0</v>
      </c>
    </row>
    <row r="13" spans="1:12" x14ac:dyDescent="0.35">
      <c r="A13" t="s">
        <v>74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>COUNTIF(HorarioUnificado!B13:AF13,"3")</f>
        <v>0</v>
      </c>
      <c r="G13">
        <f>COUNTIF(HorarioUnificado!B13:AF13,"6S")+COUNTIF(HorarioUnificado!B13:AF13,"MASRAS")+COUNTIF(HorarioUnificado!B13:AF13,"TASRAS")+COUNTIF(HorarioUnificado!B13:AF13,"TSAS")+COUNTIF(HorarioUnificado!B13:AF13,"MSAS")</f>
        <v>0</v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</f>
        <v>0</v>
      </c>
      <c r="I13">
        <f>COUNTIF(HorarioUnificado!B13:AF13,"6S")+COUNTIF(HorarioUnificado!B13:AF13,"6N")</f>
        <v>0</v>
      </c>
      <c r="J13">
        <f>COUNTIF(HorarioUnificado!B13:AF13,"BANTD")+COUNTIF(HorarioUnificado!B13:AF13,"BLPTD")+6*COUNTIF(HorarioUnificado!B13:AF13,"6ND")+6*COUNTIF(HorarioUnificado!B13:AF13,"6SN")+6*COUNTIF(HorarioUnificado!B13:AF13,"6MTD")</f>
        <v>0</v>
      </c>
      <c r="K13">
        <f>3*COUNTIF(HorarioUnificado!B13:AF13,"3D")</f>
        <v>3</v>
      </c>
      <c r="L13">
        <f>6*COUNTIF(HorarioUnificado!B13:AF13,"NLPTD")+6*COUNTIF(HorarioUnificado!B13:AF13,"NLPRD")+6*COUNTIF(HorarioUnificado!B13:AF13,"NANTD")+6*COUNTIF(HorarioUnificado!B13:AF13,"NANRD")</f>
        <v>6</v>
      </c>
    </row>
    <row r="14" spans="1:12" x14ac:dyDescent="0.35">
      <c r="A14" t="s">
        <v>77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>COUNTIF(HorarioUnificado!B14:AF14,"3")</f>
        <v>2</v>
      </c>
      <c r="G14">
        <f>COUNTIF(HorarioUnificado!B14:AF14,"6S")+COUNTIF(HorarioUnificado!B14:AF14,"MASRAS")+COUNTIF(HorarioUnificado!B14:AF14,"TASRAS")+COUNTIF(HorarioUnificado!B14:AF14,"TSAS")+COUNTIF(HorarioUnificado!B14:AF14,"MSAS")</f>
        <v>2</v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</f>
        <v>2</v>
      </c>
      <c r="I14">
        <f>COUNTIF(HorarioUnificado!B14:AF14,"6S")+COUNTIF(HorarioUnificado!B14:AF14,"6N")</f>
        <v>4</v>
      </c>
      <c r="J14">
        <f>COUNTIF(HorarioUnificado!B14:AF14,"BANTD")+COUNTIF(HorarioUnificado!B14:AF14,"BLPTD")+6*COUNTIF(HorarioUnificado!B14:AF14,"6ND")+6*COUNTIF(HorarioUnificado!B14:AF14,"6SN")+6*COUNTIF(HorarioUnificado!B14:AF14,"6MTD")</f>
        <v>0</v>
      </c>
      <c r="K14">
        <f>3*COUNTIF(HorarioUnificado!B14:AF14,"3D")</f>
        <v>3</v>
      </c>
      <c r="L14">
        <f>6*COUNTIF(HorarioUnificado!B14:AF14,"NLPTD")+6*COUNTIF(HorarioUnificado!B14:AF14,"NLPRD")+6*COUNTIF(HorarioUnificado!B14:AF14,"NANTD")+6*COUNTIF(HorarioUnificado!B14:AF14,"NANRD")</f>
        <v>12</v>
      </c>
    </row>
    <row r="15" spans="1:12" x14ac:dyDescent="0.35">
      <c r="A15" t="s">
        <v>78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2</v>
      </c>
      <c r="E15">
        <f>COUNTIF(HorarioUnificado!B15:AF15,"6TT")+COUNTIF(HorarioUnificado!B15:AF15,"6T")</f>
        <v>3</v>
      </c>
      <c r="F15">
        <f>COUNTIF(HorarioUnificado!B15:AF15,"3")</f>
        <v>2</v>
      </c>
      <c r="G15">
        <f>COUNTIF(HorarioUnificado!B15:AF15,"6S")+COUNTIF(HorarioUnificado!B15:AF15,"MASRAS")+COUNTIF(HorarioUnificado!B15:AF15,"TASRAS")+COUNTIF(HorarioUnificado!B15:AF15,"TSAS")+COUNTIF(HorarioUnificado!B15:AF15,"MSAS")</f>
        <v>1</v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</f>
        <v>2</v>
      </c>
      <c r="I15">
        <f>COUNTIF(HorarioUnificado!B15:AF15,"6S")+COUNTIF(HorarioUnificado!B15:AF15,"6N")</f>
        <v>2</v>
      </c>
      <c r="J15">
        <f>COUNTIF(HorarioUnificado!B15:AF15,"BANTD")+COUNTIF(HorarioUnificado!B15:AF15,"BLPTD")+6*COUNTIF(HorarioUnificado!B15:AF15,"6ND")+6*COUNTIF(HorarioUnificado!B15:AF15,"6SN")+6*COUNTIF(HorarioUnificado!B15:AF15,"6MTD")</f>
        <v>1</v>
      </c>
      <c r="K15">
        <f>3*COUNTIF(HorarioUnificado!B15:AF15,"3D")</f>
        <v>3</v>
      </c>
      <c r="L15">
        <f>6*COUNTIF(HorarioUnificado!B15:AF15,"NLPTD")+6*COUNTIF(HorarioUnificado!B15:AF15,"NLPRD")+6*COUNTIF(HorarioUnificado!B15:AF15,"NANTD")+6*COUNTIF(HorarioUnificado!B15:AF15,"NANRD")</f>
        <v>0</v>
      </c>
    </row>
    <row r="16" spans="1:12" x14ac:dyDescent="0.35">
      <c r="A16" t="s">
        <v>81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>COUNTIF(HorarioUnificado!B16:AF16,"3")</f>
        <v>1</v>
      </c>
      <c r="G16">
        <f>COUNTIF(HorarioUnificado!B16:AF16,"6S")+COUNTIF(HorarioUnificado!B16:AF16,"MASRAS")+COUNTIF(HorarioUnificado!B16:AF16,"TASRAS")+COUNTIF(HorarioUnificado!B16:AF16,"TSAS")+COUNTIF(HorarioUnificado!B16:AF16,"MSAS")</f>
        <v>3</v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</f>
        <v>1</v>
      </c>
      <c r="I16">
        <f>COUNTIF(HorarioUnificado!B16:AF16,"6S")+COUNTIF(HorarioUnificado!B16:AF16,"6N")</f>
        <v>4</v>
      </c>
      <c r="J16">
        <f>COUNTIF(HorarioUnificado!B16:AF16,"BANTD")+COUNTIF(HorarioUnificado!B16:AF16,"BLPTD")+6*COUNTIF(HorarioUnificado!B16:AF16,"6ND")+6*COUNTIF(HorarioUnificado!B16:AF16,"6SN")+6*COUNTIF(HorarioUnificado!B16:AF16,"6MTD")</f>
        <v>1</v>
      </c>
      <c r="K16">
        <f>3*COUNTIF(HorarioUnificado!B16:AF16,"3D")</f>
        <v>0</v>
      </c>
      <c r="L16">
        <f>6*COUNTIF(HorarioUnificado!B16:AF16,"NLPTD")+6*COUNTIF(HorarioUnificado!B16:AF16,"NLPRD")+6*COUNTIF(HorarioUnificado!B16:AF16,"NANTD")+6*COUNTIF(HorarioUnificado!B16:AF16,"NANRD")</f>
        <v>6</v>
      </c>
    </row>
    <row r="17" spans="1:12" x14ac:dyDescent="0.35">
      <c r="A17" t="s">
        <v>82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>COUNTIF(HorarioUnificado!B17:AF17,"3")</f>
        <v>2</v>
      </c>
      <c r="G17">
        <f>COUNTIF(HorarioUnificado!B17:AF17,"6S")+COUNTIF(HorarioUnificado!B17:AF17,"MASRAS")+COUNTIF(HorarioUnificado!B17:AF17,"TASRAS")+COUNTIF(HorarioUnificado!B17:AF17,"TSAS")+COUNTIF(HorarioUnificado!B17:AF17,"MSAS")</f>
        <v>3</v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</f>
        <v>1</v>
      </c>
      <c r="I17">
        <f>COUNTIF(HorarioUnificado!B17:AF17,"6S")+COUNTIF(HorarioUnificado!B17:AF17,"6N")</f>
        <v>4</v>
      </c>
      <c r="J17">
        <f>COUNTIF(HorarioUnificado!B17:AF17,"BANTD")+COUNTIF(HorarioUnificado!B17:AF17,"BLPTD")+6*COUNTIF(HorarioUnificado!B17:AF17,"6ND")+6*COUNTIF(HorarioUnificado!B17:AF17,"6SN")+6*COUNTIF(HorarioUnificado!B17:AF17,"6MTD")</f>
        <v>1</v>
      </c>
      <c r="K17">
        <f>3*COUNTIF(HorarioUnificado!B17:AF17,"3D")</f>
        <v>0</v>
      </c>
      <c r="L17">
        <f>6*COUNTIF(HorarioUnificado!B17:AF17,"NLPTD")+6*COUNTIF(HorarioUnificado!B17:AF17,"NLPRD")+6*COUNTIF(HorarioUnificado!B17:AF17,"NANTD")+6*COUNTIF(HorarioUnificado!B17:AF17,"NANRD")</f>
        <v>6</v>
      </c>
    </row>
    <row r="18" spans="1:12" x14ac:dyDescent="0.35">
      <c r="A18" t="s">
        <v>83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3</v>
      </c>
      <c r="E18">
        <f>COUNTIF(HorarioUnificado!B18:AF18,"6TT")+COUNTIF(HorarioUnificado!B18:AF18,"6T")</f>
        <v>1</v>
      </c>
      <c r="F18">
        <f>COUNTIF(HorarioUnificado!B18:AF18,"3")</f>
        <v>4</v>
      </c>
      <c r="G18">
        <f>COUNTIF(HorarioUnificado!B18:AF18,"6S")+COUNTIF(HorarioUnificado!B18:AF18,"MASRAS")+COUNTIF(HorarioUnificado!B18:AF18,"TASRAS")+COUNTIF(HorarioUnificado!B18:AF18,"TSAS")+COUNTIF(HorarioUnificado!B18:AF18,"MSAS")</f>
        <v>3</v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</f>
        <v>0</v>
      </c>
      <c r="I18">
        <f>COUNTIF(HorarioUnificado!B18:AF18,"6S")+COUNTIF(HorarioUnificado!B18:AF18,"6N")</f>
        <v>3</v>
      </c>
      <c r="J18">
        <f>COUNTIF(HorarioUnificado!B18:AF18,"BANTD")+COUNTIF(HorarioUnificado!B18:AF18,"BLPTD")+6*COUNTIF(HorarioUnificado!B18:AF18,"6ND")+6*COUNTIF(HorarioUnificado!B18:AF18,"6SN")+6*COUNTIF(HorarioUnificado!B18:AF18,"6MTD")</f>
        <v>0</v>
      </c>
      <c r="K18">
        <f>3*COUNTIF(HorarioUnificado!B18:AF18,"3D")</f>
        <v>0</v>
      </c>
      <c r="L18">
        <f>6*COUNTIF(HorarioUnificado!B18:AF18,"NLPTD")+6*COUNTIF(HorarioUnificado!B18:AF18,"NLPRD")+6*COUNTIF(HorarioUnificado!B18:AF18,"NANTD")+6*COUNTIF(HorarioUnificado!B18:AF18,"NANRD")</f>
        <v>0</v>
      </c>
    </row>
    <row r="19" spans="1:12" x14ac:dyDescent="0.35">
      <c r="A19" t="s">
        <v>84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>COUNTIF(HorarioUnificado!B19:AF19,"3")</f>
        <v>3</v>
      </c>
      <c r="G19">
        <f>COUNTIF(HorarioUnificado!B19:AF19,"6S")+COUNTIF(HorarioUnificado!B19:AF19,"MASRAS")+COUNTIF(HorarioUnificado!B19:AF19,"TASRAS")+COUNTIF(HorarioUnificado!B19:AF19,"TSAS")+COUNTIF(HorarioUnificado!B19:AF19,"MSAS")</f>
        <v>2</v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</f>
        <v>1</v>
      </c>
      <c r="I19">
        <f>COUNTIF(HorarioUnificado!B19:AF19,"6S")+COUNTIF(HorarioUnificado!B19:AF19,"6N")</f>
        <v>3</v>
      </c>
      <c r="J19">
        <f>COUNTIF(HorarioUnificado!B19:AF19,"BANTD")+COUNTIF(HorarioUnificado!B19:AF19,"BLPTD")+6*COUNTIF(HorarioUnificado!B19:AF19,"6ND")+6*COUNTIF(HorarioUnificado!B19:AF19,"6SN")+6*COUNTIF(HorarioUnificado!B19:AF19,"6MTD")</f>
        <v>1</v>
      </c>
      <c r="K19">
        <f>3*COUNTIF(HorarioUnificado!B19:AF19,"3D")</f>
        <v>0</v>
      </c>
      <c r="L19">
        <f>6*COUNTIF(HorarioUnificado!B19:AF19,"NLPTD")+6*COUNTIF(HorarioUnificado!B19:AF19,"NLPRD")+6*COUNTIF(HorarioUnificado!B19:AF19,"NANTD")+6*COUNTIF(HorarioUnificado!B19:AF19,"NANRD")</f>
        <v>6</v>
      </c>
    </row>
    <row r="20" spans="1:12" x14ac:dyDescent="0.35">
      <c r="A20" t="s">
        <v>85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5</v>
      </c>
      <c r="F20">
        <f>COUNTIF(HorarioUnificado!B20:AF20,"3")</f>
        <v>0</v>
      </c>
      <c r="G20">
        <f>COUNTIF(HorarioUnificado!B20:AF20,"6S")+COUNTIF(HorarioUnificado!B20:AF20,"MASRAS")+COUNTIF(HorarioUnificado!B20:AF20,"TASRAS")+COUNTIF(HorarioUnificado!B20:AF20,"TSAS")+COUNTIF(HorarioUnificado!B20:AF20,"MSAS")</f>
        <v>0</v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</f>
        <v>0</v>
      </c>
      <c r="I20">
        <f>COUNTIF(HorarioUnificado!B20:AF20,"6S")+COUNTIF(HorarioUnificado!B20:AF20,"6N")</f>
        <v>0</v>
      </c>
      <c r="J20">
        <f>COUNTIF(HorarioUnificado!B20:AF20,"BANTD")+COUNTIF(HorarioUnificado!B20:AF20,"BLPTD")+6*COUNTIF(HorarioUnificado!B20:AF20,"6ND")+6*COUNTIF(HorarioUnificado!B20:AF20,"6SN")+6*COUNTIF(HorarioUnificado!B20:AF20,"6MTD")</f>
        <v>1</v>
      </c>
      <c r="K20">
        <f>3*COUNTIF(HorarioUnificado!B20:AF20,"3D")</f>
        <v>0</v>
      </c>
      <c r="L20">
        <f>6*COUNTIF(HorarioUnificado!B20:AF20,"NLPTD")+6*COUNTIF(HorarioUnificado!B20:AF20,"NLPRD")+6*COUNTIF(HorarioUnificado!B20:AF20,"NANTD")+6*COUNTIF(HorarioUnificado!B20:AF20,"NANRD")</f>
        <v>6</v>
      </c>
    </row>
    <row r="21" spans="1:12" x14ac:dyDescent="0.35">
      <c r="A21" t="s">
        <v>89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>COUNTIF(HorarioUnificado!B21:AF21,"3")</f>
        <v>0</v>
      </c>
      <c r="G21">
        <f>COUNTIF(HorarioUnificado!B21:AF21,"6S")+COUNTIF(HorarioUnificado!B21:AF21,"MASRAS")+COUNTIF(HorarioUnificado!B21:AF21,"TASRAS")+COUNTIF(HorarioUnificado!B21:AF21,"TSAS")+COUNTIF(HorarioUnificado!B21:AF21,"MSAS")</f>
        <v>0</v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</f>
        <v>0</v>
      </c>
      <c r="I21">
        <f>COUNTIF(HorarioUnificado!B21:AF21,"6S")+COUNTIF(HorarioUnificado!B21:AF21,"6N")</f>
        <v>0</v>
      </c>
      <c r="J21">
        <f>COUNTIF(HorarioUnificado!B21:AF21,"BANTD")+COUNTIF(HorarioUnificado!B21:AF21,"BLPTD")+6*COUNTIF(HorarioUnificado!B21:AF21,"6ND")+6*COUNTIF(HorarioUnificado!B21:AF21,"6SN")+6*COUNTIF(HorarioUnificado!B21:AF21,"6MTD")</f>
        <v>1</v>
      </c>
      <c r="K21">
        <f>3*COUNTIF(HorarioUnificado!B21:AF21,"3D")</f>
        <v>0</v>
      </c>
      <c r="L21">
        <f>6*COUNTIF(HorarioUnificado!B21:AF21,"NLPTD")+6*COUNTIF(HorarioUnificado!B21:AF21,"NLPRD")+6*COUNTIF(HorarioUnificado!B21:AF21,"NANTD")+6*COUNTIF(HorarioUnificado!B21:AF21,"NANRD")</f>
        <v>12</v>
      </c>
    </row>
    <row r="22" spans="1:12" x14ac:dyDescent="0.35">
      <c r="A22" t="s">
        <v>92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>COUNTIF(HorarioUnificado!B22:AF22,"3")</f>
        <v>0</v>
      </c>
      <c r="G22">
        <f>COUNTIF(HorarioUnificado!B22:AF22,"6S")+COUNTIF(HorarioUnificado!B22:AF22,"MASRAS")+COUNTIF(HorarioUnificado!B22:AF22,"TASRAS")+COUNTIF(HorarioUnificado!B22:AF22,"TSAS")+COUNTIF(HorarioUnificado!B22:AF22,"MSAS")</f>
        <v>0</v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</f>
        <v>0</v>
      </c>
      <c r="I22">
        <f>COUNTIF(HorarioUnificado!B22:AF22,"6S")+COUNTIF(HorarioUnificado!B22:AF22,"6N")</f>
        <v>0</v>
      </c>
      <c r="J22">
        <f>COUNTIF(HorarioUnificado!B22:AF22,"BANTD")+COUNTIF(HorarioUnificado!B22:AF22,"BLPTD")+6*COUNTIF(HorarioUnificado!B22:AF22,"6ND")+6*COUNTIF(HorarioUnificado!B22:AF22,"6SN")+6*COUNTIF(HorarioUnificado!B22:AF22,"6MTD")</f>
        <v>1</v>
      </c>
      <c r="K22">
        <f>3*COUNTIF(HorarioUnificado!B22:AF22,"3D")</f>
        <v>0</v>
      </c>
      <c r="L22">
        <f>6*COUNTIF(HorarioUnificado!B22:AF22,"NLPTD")+6*COUNTIF(HorarioUnificado!B22:AF22,"NLPRD")+6*COUNTIF(HorarioUnificado!B22:AF22,"NANTD")+6*COUNTIF(HorarioUnificado!B22:AF22,"NANRD")</f>
        <v>12</v>
      </c>
    </row>
    <row r="23" spans="1:12" x14ac:dyDescent="0.35">
      <c r="A23" t="s">
        <v>93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5</v>
      </c>
      <c r="F23">
        <f>COUNTIF(HorarioUnificado!B23:AF23,"3")</f>
        <v>0</v>
      </c>
      <c r="G23">
        <f>COUNTIF(HorarioUnificado!B23:AF23,"6S")+COUNTIF(HorarioUnificado!B23:AF23,"MASRAS")+COUNTIF(HorarioUnificado!B23:AF23,"TASRAS")+COUNTIF(HorarioUnificado!B23:AF23,"TSAS")+COUNTIF(HorarioUnificado!B23:AF23,"MSAS")</f>
        <v>0</v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</f>
        <v>0</v>
      </c>
      <c r="I23">
        <f>COUNTIF(HorarioUnificado!B23:AF23,"6S")+COUNTIF(HorarioUnificado!B23:AF23,"6N")</f>
        <v>0</v>
      </c>
      <c r="J23">
        <f>COUNTIF(HorarioUnificado!B23:AF23,"BANTD")+COUNTIF(HorarioUnificado!B23:AF23,"BLPTD")+6*COUNTIF(HorarioUnificado!B23:AF23,"6ND")+6*COUNTIF(HorarioUnificado!B23:AF23,"6SN")+6*COUNTIF(HorarioUnificado!B23:AF23,"6MTD")</f>
        <v>0</v>
      </c>
      <c r="K23">
        <f>3*COUNTIF(HorarioUnificado!B23:AF23,"3D")</f>
        <v>0</v>
      </c>
      <c r="L23">
        <f>6*COUNTIF(HorarioUnificado!B23:AF23,"NLPTD")+6*COUNTIF(HorarioUnificado!B23:AF23,"NLPRD")+6*COUNTIF(HorarioUnificado!B23:AF23,"NANTD")+6*COUNTIF(HorarioUnificado!B23:AF23,"NANRD")</f>
        <v>12</v>
      </c>
    </row>
    <row r="24" spans="1:12" x14ac:dyDescent="0.35">
      <c r="A24" t="s">
        <v>94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5</v>
      </c>
      <c r="E24">
        <f>COUNTIF(HorarioUnificado!B24:AF24,"6TT")+COUNTIF(HorarioUnificado!B24:AF24,"6T")</f>
        <v>4</v>
      </c>
      <c r="F24">
        <f>COUNTIF(HorarioUnificado!B24:AF24,"3")</f>
        <v>0</v>
      </c>
      <c r="G24">
        <f>COUNTIF(HorarioUnificado!B24:AF24,"6S")+COUNTIF(HorarioUnificado!B24:AF24,"MASRAS")+COUNTIF(HorarioUnificado!B24:AF24,"TASRAS")+COUNTIF(HorarioUnificado!B24:AF24,"TSAS")+COUNTIF(HorarioUnificado!B24:AF24,"MSAS")</f>
        <v>0</v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</f>
        <v>0</v>
      </c>
      <c r="I24">
        <f>COUNTIF(HorarioUnificado!B24:AF24,"6S")+COUNTIF(HorarioUnificado!B24:AF24,"6N")</f>
        <v>0</v>
      </c>
      <c r="J24">
        <f>COUNTIF(HorarioUnificado!B24:AF24,"BANTD")+COUNTIF(HorarioUnificado!B24:AF24,"BLPTD")+6*COUNTIF(HorarioUnificado!B24:AF24,"6ND")+6*COUNTIF(HorarioUnificado!B24:AF24,"6SN")+6*COUNTIF(HorarioUnificado!B24:AF24,"6MTD")</f>
        <v>1</v>
      </c>
      <c r="K24">
        <f>3*COUNTIF(HorarioUnificado!B24:AF24,"3D")</f>
        <v>0</v>
      </c>
      <c r="L24">
        <f>6*COUNTIF(HorarioUnificado!B24:AF24,"NLPTD")+6*COUNTIF(HorarioUnificado!B24:AF24,"NLPRD")+6*COUNTIF(HorarioUnificado!B24:AF24,"NANTD")+6*COUNTIF(HorarioUnificado!B24:AF24,"NANRD")</f>
        <v>12</v>
      </c>
    </row>
    <row r="25" spans="1:12" x14ac:dyDescent="0.35">
      <c r="A25" t="s">
        <v>95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COUNTIF(HorarioUnificado!B25:AF25,"6TT")+COUNTIF(HorarioUnificado!B25:AF25,"6T")</f>
        <v>4</v>
      </c>
      <c r="F25">
        <f>COUNTIF(HorarioUnificado!B25:AF25,"3")</f>
        <v>0</v>
      </c>
      <c r="G25">
        <f>COUNTIF(HorarioUnificado!B25:AF25,"6S")+COUNTIF(HorarioUnificado!B25:AF25,"MASRAS")+COUNTIF(HorarioUnificado!B25:AF25,"TASRAS")+COUNTIF(HorarioUnificado!B25:AF25,"TSAS")+COUNTIF(HorarioUnificado!B25:AF25,"MSAS")</f>
        <v>0</v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</f>
        <v>0</v>
      </c>
      <c r="I25">
        <f>COUNTIF(HorarioUnificado!B25:AF25,"6S")+COUNTIF(HorarioUnificado!B25:AF25,"6N")</f>
        <v>0</v>
      </c>
      <c r="J25">
        <f>COUNTIF(HorarioUnificado!B25:AF25,"BANTD")+COUNTIF(HorarioUnificado!B25:AF25,"BLPTD")+6*COUNTIF(HorarioUnificado!B25:AF25,"6ND")+6*COUNTIF(HorarioUnificado!B25:AF25,"6SN")+6*COUNTIF(HorarioUnificado!B25:AF25,"6MTD")</f>
        <v>1</v>
      </c>
      <c r="K25">
        <f>3*COUNTIF(HorarioUnificado!B25:AF25,"3D")</f>
        <v>0</v>
      </c>
      <c r="L25">
        <f>6*COUNTIF(HorarioUnificado!B25:AF25,"NLPTD")+6*COUNTIF(HorarioUnificado!B25:AF25,"NLPRD")+6*COUNTIF(HorarioUnificado!B25:AF25,"NANTD")+6*COUNTIF(HorarioUnificado!B25:AF25,"NANRD")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2025-09-26T15:29:43Z</dcterms:modified>
</cp:coreProperties>
</file>