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uario1\Desktop\cursor\empezarBLPT\generadorDescFiles\"/>
    </mc:Choice>
  </mc:AlternateContent>
  <bookViews>
    <workbookView xWindow="0" yWindow="0" windowWidth="22260" windowHeight="12650"/>
  </bookViews>
  <sheets>
    <sheet name="HorarioUnificado" sheetId="1" r:id="rId1"/>
    <sheet name="Estadísticas" sheetId="2" r:id="rId2"/>
  </sheets>
  <calcPr calcId="162913"/>
</workbook>
</file>

<file path=xl/calcChain.xml><?xml version="1.0" encoding="utf-8"?>
<calcChain xmlns="http://schemas.openxmlformats.org/spreadsheetml/2006/main">
  <c r="E25" i="2" l="1"/>
  <c r="D25" i="2"/>
  <c r="C25" i="2"/>
  <c r="B25" i="2"/>
  <c r="E24" i="2"/>
  <c r="D24" i="2"/>
  <c r="C24" i="2"/>
  <c r="B24" i="2"/>
  <c r="E23" i="2"/>
  <c r="D23" i="2"/>
  <c r="C23" i="2"/>
  <c r="B23" i="2"/>
  <c r="E22" i="2"/>
  <c r="D22" i="2"/>
  <c r="C22" i="2"/>
  <c r="B22" i="2"/>
  <c r="E21" i="2"/>
  <c r="D21" i="2"/>
  <c r="C21" i="2"/>
  <c r="B21" i="2"/>
  <c r="E20" i="2"/>
  <c r="D20" i="2"/>
  <c r="C20" i="2"/>
  <c r="B20" i="2"/>
  <c r="E19" i="2"/>
  <c r="D19" i="2"/>
  <c r="C19" i="2"/>
  <c r="B19" i="2"/>
  <c r="E18" i="2"/>
  <c r="D18" i="2"/>
  <c r="C18" i="2"/>
  <c r="B18" i="2"/>
  <c r="E17" i="2"/>
  <c r="D17" i="2"/>
  <c r="C17" i="2"/>
  <c r="B17" i="2"/>
  <c r="E16" i="2"/>
  <c r="D16" i="2"/>
  <c r="C16" i="2"/>
  <c r="B16" i="2"/>
  <c r="E15" i="2"/>
  <c r="D15" i="2"/>
  <c r="C15" i="2"/>
  <c r="B15" i="2"/>
  <c r="E14" i="2"/>
  <c r="D14" i="2"/>
  <c r="C14" i="2"/>
  <c r="B14" i="2"/>
  <c r="E13" i="2"/>
  <c r="D13" i="2"/>
  <c r="C13" i="2"/>
  <c r="B13" i="2"/>
  <c r="E12" i="2"/>
  <c r="D12" i="2"/>
  <c r="C12" i="2"/>
  <c r="B12" i="2"/>
  <c r="E11" i="2"/>
  <c r="D11" i="2"/>
  <c r="C11" i="2"/>
  <c r="B11" i="2"/>
  <c r="E10" i="2"/>
  <c r="D10" i="2"/>
  <c r="C10" i="2"/>
  <c r="B10" i="2"/>
  <c r="E9" i="2"/>
  <c r="D9" i="2"/>
  <c r="C9" i="2"/>
  <c r="B9" i="2"/>
  <c r="E8" i="2"/>
  <c r="D8" i="2"/>
  <c r="C8" i="2"/>
  <c r="B8" i="2"/>
  <c r="E7" i="2"/>
  <c r="D7" i="2"/>
  <c r="C7" i="2"/>
  <c r="B7" i="2"/>
  <c r="E6" i="2"/>
  <c r="D6" i="2"/>
  <c r="C6" i="2"/>
  <c r="B6" i="2"/>
  <c r="E5" i="2"/>
  <c r="D5" i="2"/>
  <c r="C5" i="2"/>
  <c r="B5" i="2"/>
  <c r="E4" i="2"/>
  <c r="D4" i="2"/>
  <c r="C4" i="2"/>
  <c r="B4" i="2"/>
  <c r="E3" i="2"/>
  <c r="D3" i="2"/>
  <c r="C3" i="2"/>
  <c r="B3" i="2"/>
  <c r="E2" i="2"/>
  <c r="D2" i="2"/>
  <c r="C2" i="2"/>
  <c r="B2" i="2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</calcChain>
</file>

<file path=xl/sharedStrings.xml><?xml version="1.0" encoding="utf-8"?>
<sst xmlns="http://schemas.openxmlformats.org/spreadsheetml/2006/main" count="530" uniqueCount="84">
  <si>
    <t>SIGLA ATCO</t>
  </si>
  <si>
    <t>WED-01</t>
  </si>
  <si>
    <t>THU-02</t>
  </si>
  <si>
    <t>FRI-03</t>
  </si>
  <si>
    <t>SAT-04</t>
  </si>
  <si>
    <t>SUN-05</t>
  </si>
  <si>
    <t>MON-06</t>
  </si>
  <si>
    <t>TUE-07</t>
  </si>
  <si>
    <t>WED-08</t>
  </si>
  <si>
    <t>THU-09</t>
  </si>
  <si>
    <t>FRI-10</t>
  </si>
  <si>
    <t>SAT-11</t>
  </si>
  <si>
    <t>SUN-12</t>
  </si>
  <si>
    <t>MON-13</t>
  </si>
  <si>
    <t>TUE-14</t>
  </si>
  <si>
    <t>WED-15</t>
  </si>
  <si>
    <t>THU-16</t>
  </si>
  <si>
    <t>FRI-17</t>
  </si>
  <si>
    <t>SAT-18</t>
  </si>
  <si>
    <t>SUN-19</t>
  </si>
  <si>
    <t>MON-20</t>
  </si>
  <si>
    <t>TUE-21</t>
  </si>
  <si>
    <t>WED-22</t>
  </si>
  <si>
    <t>THU-23</t>
  </si>
  <si>
    <t>FRI-24</t>
  </si>
  <si>
    <t>SAT-25</t>
  </si>
  <si>
    <t>SUN-26</t>
  </si>
  <si>
    <t>MON-27</t>
  </si>
  <si>
    <t>TUE-28</t>
  </si>
  <si>
    <t>WED-29</t>
  </si>
  <si>
    <t>THU-30</t>
  </si>
  <si>
    <t>FRI-31</t>
  </si>
  <si>
    <t>PHD</t>
  </si>
  <si>
    <t>DESC</t>
  </si>
  <si>
    <t>X</t>
  </si>
  <si>
    <t>HLG</t>
  </si>
  <si>
    <t>VACA</t>
  </si>
  <si>
    <t>3</t>
  </si>
  <si>
    <t>TROP</t>
  </si>
  <si>
    <t>COME</t>
  </si>
  <si>
    <t>BANTD</t>
  </si>
  <si>
    <t>MEI</t>
  </si>
  <si>
    <t>VCM</t>
  </si>
  <si>
    <t>ROP</t>
  </si>
  <si>
    <t>ECE</t>
  </si>
  <si>
    <t>6T</t>
  </si>
  <si>
    <t>NANRD</t>
  </si>
  <si>
    <t>WEH</t>
  </si>
  <si>
    <t>DFB</t>
  </si>
  <si>
    <t>NANTD</t>
  </si>
  <si>
    <t>BANT</t>
  </si>
  <si>
    <t>MLS</t>
  </si>
  <si>
    <t>LICR</t>
  </si>
  <si>
    <t>3D</t>
  </si>
  <si>
    <t>6R</t>
  </si>
  <si>
    <t>FCE</t>
  </si>
  <si>
    <t>COMS</t>
  </si>
  <si>
    <t>JBV</t>
  </si>
  <si>
    <t>GMT</t>
  </si>
  <si>
    <t>SIND</t>
  </si>
  <si>
    <t>BRS</t>
  </si>
  <si>
    <t>HZG</t>
  </si>
  <si>
    <t>JIS</t>
  </si>
  <si>
    <t>CDT</t>
  </si>
  <si>
    <t>WGG</t>
  </si>
  <si>
    <t>GCE</t>
  </si>
  <si>
    <t>YIS</t>
  </si>
  <si>
    <t>6RT</t>
  </si>
  <si>
    <t>NLPRD</t>
  </si>
  <si>
    <t>BLPTD</t>
  </si>
  <si>
    <t>NLPTD</t>
  </si>
  <si>
    <t>MAQ</t>
  </si>
  <si>
    <t>6TT</t>
  </si>
  <si>
    <t>DJO</t>
  </si>
  <si>
    <t>AFG</t>
  </si>
  <si>
    <t>JLF</t>
  </si>
  <si>
    <t>JMV</t>
  </si>
  <si>
    <t>TORRE (DIN)</t>
  </si>
  <si>
    <t>TURNOS OPERATIVOS (DIN)</t>
  </si>
  <si>
    <t>TURNOS OPERATIVOS</t>
  </si>
  <si>
    <t>Torre</t>
  </si>
  <si>
    <t>SIGLA</t>
  </si>
  <si>
    <t>1D</t>
  </si>
  <si>
    <t>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</si>
</sst>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b/>
      <sz val="11"/>
      <name val="Calibri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F6666"/>
        <bgColor rgb="FFFF6666"/>
      </patternFill>
    </fill>
    <fill>
      <patternFill patternType="solid">
        <fgColor rgb="FF90EE90"/>
        <bgColor rgb="FF90EE90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0"/>
        <bgColor rgb="FFFFFF00"/>
      </patternFill>
    </fill>
    <fill>
      <patternFill patternType="solid">
        <fgColor rgb="FF87CEEB"/>
        <bgColor rgb="FF87CEEB"/>
      </patternFill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5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6" borderId="0" xfId="0" applyFont="1" applyFill="1"/>
    <xf numFmtId="0" fontId="2" fillId="7" borderId="0" xfId="0" applyFont="1" applyFill="1"/>
    <xf numFmtId="0" fontId="0" fillId="8" borderId="0" xfId="0" applyFill="1"/>
    <xf numFmtId="0" fontId="4" fillId="9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F29"/>
  <sheetViews>
    <sheetView tabSelected="1" topLeftCell="J1" zoomScale="80" zoomScaleNormal="80" workbookViewId="0">
      <selection activeCell="AD21" sqref="AD21"/>
    </sheetView>
  </sheetViews>
  <sheetFormatPr baseColWidth="10" defaultColWidth="8.7265625" defaultRowHeight="14.5" x14ac:dyDescent="0.35"/>
  <cols>
    <col min="1" max="546" width="6.6328125" customWidth="1"/>
  </cols>
  <sheetData>
    <row r="1" spans="1:32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5">
      <c r="A2" t="s">
        <v>32</v>
      </c>
      <c r="B2" s="3" t="s">
        <v>34</v>
      </c>
      <c r="C2" s="3" t="s">
        <v>34</v>
      </c>
      <c r="D2" s="3" t="s">
        <v>34</v>
      </c>
      <c r="E2" s="3" t="s">
        <v>34</v>
      </c>
      <c r="F2" s="3" t="s">
        <v>34</v>
      </c>
      <c r="G2" s="3" t="s">
        <v>34</v>
      </c>
      <c r="H2" s="3" t="s">
        <v>34</v>
      </c>
      <c r="I2" s="3" t="s">
        <v>34</v>
      </c>
      <c r="J2" s="3" t="s">
        <v>34</v>
      </c>
      <c r="K2" s="3" t="s">
        <v>34</v>
      </c>
      <c r="L2" s="3" t="s">
        <v>34</v>
      </c>
      <c r="M2" s="3" t="s">
        <v>34</v>
      </c>
      <c r="N2" s="3" t="s">
        <v>34</v>
      </c>
      <c r="O2" s="3" t="s">
        <v>34</v>
      </c>
      <c r="P2" s="3" t="s">
        <v>34</v>
      </c>
      <c r="Q2" s="3" t="s">
        <v>34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34</v>
      </c>
      <c r="W2" s="3" t="s">
        <v>34</v>
      </c>
      <c r="X2" s="3" t="s">
        <v>34</v>
      </c>
      <c r="Y2" s="3" t="s">
        <v>34</v>
      </c>
      <c r="Z2" s="3" t="s">
        <v>34</v>
      </c>
      <c r="AA2" s="3" t="s">
        <v>34</v>
      </c>
      <c r="AB2" s="3" t="s">
        <v>34</v>
      </c>
      <c r="AC2" s="3" t="s">
        <v>34</v>
      </c>
      <c r="AD2" s="3" t="s">
        <v>34</v>
      </c>
      <c r="AE2" s="3" t="s">
        <v>34</v>
      </c>
      <c r="AF2" s="3" t="s">
        <v>34</v>
      </c>
    </row>
    <row r="3" spans="1:32" x14ac:dyDescent="0.35">
      <c r="A3" t="s">
        <v>35</v>
      </c>
      <c r="B3" s="3" t="s">
        <v>36</v>
      </c>
      <c r="C3" s="3" t="s">
        <v>36</v>
      </c>
      <c r="D3" s="3" t="s">
        <v>36</v>
      </c>
      <c r="E3" s="3" t="s">
        <v>36</v>
      </c>
      <c r="F3" s="3" t="s">
        <v>36</v>
      </c>
      <c r="G3" s="3" t="s">
        <v>36</v>
      </c>
      <c r="L3" s="9" t="s">
        <v>37</v>
      </c>
      <c r="P3" s="3" t="s">
        <v>33</v>
      </c>
      <c r="S3" s="3" t="s">
        <v>38</v>
      </c>
      <c r="U3" s="3" t="s">
        <v>39</v>
      </c>
      <c r="V3" s="3" t="s">
        <v>39</v>
      </c>
      <c r="W3" s="3" t="s">
        <v>39</v>
      </c>
      <c r="X3" s="3" t="s">
        <v>39</v>
      </c>
      <c r="Y3" s="3" t="s">
        <v>39</v>
      </c>
      <c r="Z3" s="3" t="s">
        <v>33</v>
      </c>
      <c r="AA3" s="3"/>
      <c r="AB3" s="3" t="s">
        <v>39</v>
      </c>
      <c r="AC3" s="3" t="s">
        <v>39</v>
      </c>
      <c r="AD3" s="3" t="s">
        <v>39</v>
      </c>
      <c r="AE3" s="3" t="s">
        <v>39</v>
      </c>
      <c r="AF3" s="3" t="s">
        <v>39</v>
      </c>
    </row>
    <row r="4" spans="1:32" x14ac:dyDescent="0.35">
      <c r="A4" t="s">
        <v>41</v>
      </c>
      <c r="B4" s="3" t="s">
        <v>34</v>
      </c>
      <c r="C4" s="3" t="s">
        <v>34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34</v>
      </c>
      <c r="AE4" s="3" t="s">
        <v>34</v>
      </c>
      <c r="AF4" s="3" t="s">
        <v>34</v>
      </c>
    </row>
    <row r="5" spans="1:32" x14ac:dyDescent="0.35">
      <c r="A5" t="s">
        <v>42</v>
      </c>
      <c r="B5" s="3" t="s">
        <v>34</v>
      </c>
      <c r="C5" s="3" t="s">
        <v>34</v>
      </c>
      <c r="D5" s="3" t="s">
        <v>34</v>
      </c>
      <c r="E5" s="3" t="s">
        <v>34</v>
      </c>
      <c r="F5" s="3" t="s">
        <v>34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34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34</v>
      </c>
      <c r="AE5" s="3" t="s">
        <v>34</v>
      </c>
      <c r="AF5" s="3" t="s">
        <v>34</v>
      </c>
    </row>
    <row r="6" spans="1:32" x14ac:dyDescent="0.35">
      <c r="A6" t="s">
        <v>43</v>
      </c>
      <c r="B6" s="3" t="s">
        <v>34</v>
      </c>
      <c r="C6" s="3" t="s">
        <v>34</v>
      </c>
      <c r="D6" s="3" t="s">
        <v>34</v>
      </c>
      <c r="E6" s="3" t="s">
        <v>34</v>
      </c>
      <c r="F6" s="3" t="s">
        <v>34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  <c r="O6" s="3" t="s">
        <v>34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34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34</v>
      </c>
      <c r="AE6" s="3" t="s">
        <v>34</v>
      </c>
      <c r="AF6" s="3" t="s">
        <v>34</v>
      </c>
    </row>
    <row r="7" spans="1:32" x14ac:dyDescent="0.35">
      <c r="A7" t="s">
        <v>44</v>
      </c>
      <c r="D7" s="3" t="s">
        <v>33</v>
      </c>
      <c r="E7" s="3" t="s">
        <v>38</v>
      </c>
      <c r="G7" s="3" t="s">
        <v>39</v>
      </c>
      <c r="H7" s="3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  <c r="O7" s="3" t="s">
        <v>39</v>
      </c>
      <c r="P7" s="3" t="s">
        <v>39</v>
      </c>
      <c r="Q7" s="3" t="s">
        <v>39</v>
      </c>
      <c r="R7" s="3" t="s">
        <v>39</v>
      </c>
      <c r="S7" s="3" t="s">
        <v>33</v>
      </c>
      <c r="V7" s="3" t="s">
        <v>33</v>
      </c>
      <c r="X7" s="3" t="s">
        <v>38</v>
      </c>
      <c r="Z7" t="s">
        <v>45</v>
      </c>
      <c r="AF7" s="3" t="s">
        <v>33</v>
      </c>
    </row>
    <row r="8" spans="1:32" x14ac:dyDescent="0.35">
      <c r="A8" t="s">
        <v>47</v>
      </c>
      <c r="B8" s="3" t="s">
        <v>34</v>
      </c>
      <c r="C8" s="3" t="s">
        <v>34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34</v>
      </c>
      <c r="AE8" s="3" t="s">
        <v>34</v>
      </c>
      <c r="AF8" s="3" t="s">
        <v>34</v>
      </c>
    </row>
    <row r="9" spans="1:32" x14ac:dyDescent="0.35">
      <c r="A9" t="s">
        <v>48</v>
      </c>
      <c r="D9" s="3" t="s">
        <v>38</v>
      </c>
      <c r="E9" t="s">
        <v>45</v>
      </c>
      <c r="F9" t="s">
        <v>49</v>
      </c>
      <c r="J9" s="3" t="s">
        <v>33</v>
      </c>
      <c r="L9" s="3" t="s">
        <v>38</v>
      </c>
      <c r="M9" t="s">
        <v>46</v>
      </c>
      <c r="O9" s="3" t="s">
        <v>33</v>
      </c>
      <c r="R9" s="3" t="s">
        <v>38</v>
      </c>
      <c r="S9" t="s">
        <v>37</v>
      </c>
      <c r="X9" s="8" t="s">
        <v>50</v>
      </c>
      <c r="Y9" s="3" t="s">
        <v>33</v>
      </c>
      <c r="Z9" s="3" t="s">
        <v>38</v>
      </c>
      <c r="AE9" s="3" t="s">
        <v>36</v>
      </c>
      <c r="AF9" s="3" t="s">
        <v>36</v>
      </c>
    </row>
    <row r="10" spans="1:32" x14ac:dyDescent="0.35">
      <c r="A10" t="s">
        <v>51</v>
      </c>
      <c r="B10" s="3" t="s">
        <v>52</v>
      </c>
      <c r="C10" s="3" t="s">
        <v>52</v>
      </c>
      <c r="D10" s="3" t="s">
        <v>52</v>
      </c>
      <c r="F10" t="s">
        <v>53</v>
      </c>
      <c r="H10" s="3" t="s">
        <v>33</v>
      </c>
      <c r="K10" s="3" t="s">
        <v>38</v>
      </c>
      <c r="L10" t="s">
        <v>54</v>
      </c>
      <c r="N10" t="s">
        <v>46</v>
      </c>
      <c r="R10" s="3" t="s">
        <v>33</v>
      </c>
      <c r="S10" s="3" t="s">
        <v>38</v>
      </c>
      <c r="U10" s="3" t="s">
        <v>33</v>
      </c>
      <c r="X10" s="3" t="s">
        <v>38</v>
      </c>
      <c r="AC10" s="3" t="s">
        <v>33</v>
      </c>
      <c r="AE10" s="3" t="s">
        <v>38</v>
      </c>
    </row>
    <row r="11" spans="1:32" x14ac:dyDescent="0.35">
      <c r="A11" t="s">
        <v>55</v>
      </c>
      <c r="C11" s="3" t="s">
        <v>38</v>
      </c>
      <c r="E11" t="s">
        <v>54</v>
      </c>
      <c r="F11" t="s">
        <v>46</v>
      </c>
      <c r="I11" s="3" t="s">
        <v>33</v>
      </c>
      <c r="L11" s="3" t="s">
        <v>38</v>
      </c>
      <c r="M11" t="s">
        <v>40</v>
      </c>
      <c r="N11" s="3" t="s">
        <v>56</v>
      </c>
      <c r="O11" s="3" t="s">
        <v>56</v>
      </c>
      <c r="P11" s="3" t="s">
        <v>56</v>
      </c>
      <c r="Q11" s="3" t="s">
        <v>56</v>
      </c>
      <c r="R11" s="3" t="s">
        <v>56</v>
      </c>
      <c r="S11" s="3" t="s">
        <v>33</v>
      </c>
      <c r="W11" s="3" t="s">
        <v>33</v>
      </c>
      <c r="Z11" s="3" t="s">
        <v>38</v>
      </c>
      <c r="AB11" s="3" t="s">
        <v>33</v>
      </c>
      <c r="AD11" s="3" t="s">
        <v>38</v>
      </c>
    </row>
    <row r="12" spans="1:32" x14ac:dyDescent="0.35">
      <c r="A12" t="s">
        <v>57</v>
      </c>
      <c r="B12" s="3" t="s">
        <v>38</v>
      </c>
      <c r="E12" t="s">
        <v>37</v>
      </c>
      <c r="G12" s="3" t="s">
        <v>33</v>
      </c>
      <c r="I12" s="3" t="s">
        <v>38</v>
      </c>
      <c r="O12" s="3" t="s">
        <v>33</v>
      </c>
      <c r="S12" s="3" t="s">
        <v>38</v>
      </c>
      <c r="U12" s="3" t="s">
        <v>33</v>
      </c>
      <c r="W12" s="3" t="s">
        <v>38</v>
      </c>
      <c r="AA12" t="s">
        <v>53</v>
      </c>
      <c r="AB12" s="3" t="s">
        <v>33</v>
      </c>
      <c r="AD12" s="3" t="s">
        <v>38</v>
      </c>
    </row>
    <row r="13" spans="1:32" x14ac:dyDescent="0.35">
      <c r="A13" t="s">
        <v>58</v>
      </c>
      <c r="B13" s="3" t="s">
        <v>36</v>
      </c>
      <c r="C13" s="3" t="s">
        <v>36</v>
      </c>
      <c r="D13" s="3" t="s">
        <v>36</v>
      </c>
      <c r="E13" s="3" t="s">
        <v>36</v>
      </c>
      <c r="F13" s="3" t="s">
        <v>36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t="s">
        <v>45</v>
      </c>
      <c r="N13" t="s">
        <v>53</v>
      </c>
      <c r="O13" s="3" t="s">
        <v>33</v>
      </c>
      <c r="P13" s="3" t="s">
        <v>59</v>
      </c>
      <c r="Q13" s="3" t="s">
        <v>38</v>
      </c>
      <c r="S13" t="s">
        <v>54</v>
      </c>
      <c r="T13" t="s">
        <v>46</v>
      </c>
      <c r="U13" s="3" t="s">
        <v>39</v>
      </c>
      <c r="V13" s="3" t="s">
        <v>39</v>
      </c>
      <c r="W13" s="3" t="s">
        <v>39</v>
      </c>
      <c r="X13" s="3" t="s">
        <v>39</v>
      </c>
      <c r="Y13" s="3" t="s">
        <v>39</v>
      </c>
      <c r="Z13" s="3" t="s">
        <v>33</v>
      </c>
      <c r="AB13" s="3" t="s">
        <v>33</v>
      </c>
      <c r="AD13" s="3" t="s">
        <v>59</v>
      </c>
      <c r="AE13" s="3" t="s">
        <v>38</v>
      </c>
    </row>
    <row r="14" spans="1:32" x14ac:dyDescent="0.35">
      <c r="A14" t="s">
        <v>60</v>
      </c>
      <c r="C14" s="3" t="s">
        <v>38</v>
      </c>
      <c r="K14" s="3" t="s">
        <v>33</v>
      </c>
      <c r="L14" s="3" t="s">
        <v>38</v>
      </c>
      <c r="N14" t="s">
        <v>49</v>
      </c>
      <c r="O14" s="3" t="s">
        <v>33</v>
      </c>
      <c r="Q14" s="3" t="s">
        <v>38</v>
      </c>
      <c r="T14" t="s">
        <v>53</v>
      </c>
      <c r="U14" s="3" t="s">
        <v>33</v>
      </c>
      <c r="W14" s="3" t="s">
        <v>38</v>
      </c>
      <c r="AA14" t="s">
        <v>46</v>
      </c>
      <c r="AF14" s="3" t="s">
        <v>33</v>
      </c>
    </row>
    <row r="15" spans="1:32" x14ac:dyDescent="0.35">
      <c r="A15" t="s">
        <v>61</v>
      </c>
      <c r="B15" s="3" t="s">
        <v>33</v>
      </c>
      <c r="E15" s="3" t="s">
        <v>38</v>
      </c>
      <c r="H15" s="3" t="s">
        <v>33</v>
      </c>
      <c r="K15" s="3" t="s">
        <v>38</v>
      </c>
      <c r="M15" t="s">
        <v>53</v>
      </c>
      <c r="Q15" s="3" t="s">
        <v>33</v>
      </c>
      <c r="S15" s="3" t="s">
        <v>38</v>
      </c>
      <c r="V15" s="3" t="s">
        <v>33</v>
      </c>
      <c r="Y15" s="3" t="s">
        <v>38</v>
      </c>
      <c r="Z15" s="9" t="s">
        <v>37</v>
      </c>
      <c r="AA15" t="s">
        <v>40</v>
      </c>
      <c r="AC15" s="3" t="s">
        <v>33</v>
      </c>
      <c r="AF15" s="3" t="s">
        <v>38</v>
      </c>
    </row>
    <row r="16" spans="1:32" x14ac:dyDescent="0.35">
      <c r="A16" t="s">
        <v>62</v>
      </c>
      <c r="C16" s="3" t="s">
        <v>38</v>
      </c>
      <c r="F16" t="s">
        <v>40</v>
      </c>
      <c r="J16" s="3" t="s">
        <v>33</v>
      </c>
      <c r="L16" s="3" t="s">
        <v>38</v>
      </c>
      <c r="Q16" s="3" t="s">
        <v>33</v>
      </c>
      <c r="R16" s="3" t="s">
        <v>38</v>
      </c>
      <c r="S16" t="s">
        <v>45</v>
      </c>
      <c r="T16" t="s">
        <v>49</v>
      </c>
      <c r="V16" s="3" t="s">
        <v>33</v>
      </c>
      <c r="X16" s="3" t="s">
        <v>38</v>
      </c>
      <c r="AB16" s="3" t="s">
        <v>33</v>
      </c>
      <c r="AD16" s="3" t="s">
        <v>38</v>
      </c>
    </row>
    <row r="17" spans="1:32" x14ac:dyDescent="0.35">
      <c r="A17" t="s">
        <v>63</v>
      </c>
      <c r="D17" s="3" t="s">
        <v>33</v>
      </c>
      <c r="E17" s="3" t="s">
        <v>38</v>
      </c>
      <c r="G17" s="3" t="s">
        <v>33</v>
      </c>
      <c r="L17" s="3" t="s">
        <v>38</v>
      </c>
      <c r="M17" t="s">
        <v>49</v>
      </c>
      <c r="P17" s="3" t="s">
        <v>33</v>
      </c>
      <c r="S17" s="3" t="s">
        <v>38</v>
      </c>
      <c r="T17" t="s">
        <v>40</v>
      </c>
      <c r="U17" s="3" t="s">
        <v>33</v>
      </c>
      <c r="X17" s="3" t="s">
        <v>38</v>
      </c>
      <c r="AF17" s="3" t="s">
        <v>33</v>
      </c>
    </row>
    <row r="18" spans="1:32" x14ac:dyDescent="0.35">
      <c r="A18" t="s">
        <v>64</v>
      </c>
      <c r="B18" s="3" t="s">
        <v>38</v>
      </c>
      <c r="G18" s="3" t="s">
        <v>33</v>
      </c>
      <c r="I18" s="3" t="s">
        <v>38</v>
      </c>
      <c r="P18" s="3" t="s">
        <v>33</v>
      </c>
      <c r="R18" s="3" t="s">
        <v>38</v>
      </c>
      <c r="V18" s="3" t="s">
        <v>33</v>
      </c>
      <c r="Z18" s="3" t="s">
        <v>38</v>
      </c>
      <c r="AC18" s="3" t="s">
        <v>33</v>
      </c>
      <c r="AE18" s="3" t="s">
        <v>38</v>
      </c>
    </row>
    <row r="19" spans="1:32" x14ac:dyDescent="0.35">
      <c r="A19" t="s">
        <v>65</v>
      </c>
      <c r="B19" s="3" t="s">
        <v>59</v>
      </c>
      <c r="E19" s="3" t="s">
        <v>38</v>
      </c>
      <c r="H19" s="3" t="s">
        <v>33</v>
      </c>
      <c r="I19" s="3" t="s">
        <v>59</v>
      </c>
      <c r="J19" s="3" t="s">
        <v>38</v>
      </c>
      <c r="N19" t="s">
        <v>40</v>
      </c>
      <c r="O19" s="3" t="s">
        <v>33</v>
      </c>
      <c r="P19" s="3" t="s">
        <v>59</v>
      </c>
      <c r="Q19" s="3" t="s">
        <v>38</v>
      </c>
      <c r="V19" s="3" t="s">
        <v>33</v>
      </c>
      <c r="W19" s="3" t="s">
        <v>38</v>
      </c>
      <c r="Y19" s="3" t="s">
        <v>59</v>
      </c>
      <c r="Z19" t="s">
        <v>54</v>
      </c>
      <c r="AA19" t="s">
        <v>49</v>
      </c>
      <c r="AD19" s="3" t="s">
        <v>59</v>
      </c>
      <c r="AE19" s="3" t="s">
        <v>33</v>
      </c>
    </row>
    <row r="20" spans="1:32" x14ac:dyDescent="0.35">
      <c r="A20" t="s">
        <v>66</v>
      </c>
      <c r="C20" s="3" t="s">
        <v>38</v>
      </c>
      <c r="E20" t="s">
        <v>67</v>
      </c>
      <c r="F20" t="s">
        <v>68</v>
      </c>
      <c r="H20" s="3" t="s">
        <v>33</v>
      </c>
      <c r="J20" s="3" t="s">
        <v>38</v>
      </c>
      <c r="M20" t="s">
        <v>69</v>
      </c>
      <c r="P20" s="3" t="s">
        <v>33</v>
      </c>
      <c r="S20" s="3" t="s">
        <v>38</v>
      </c>
      <c r="Y20" s="3" t="s">
        <v>33</v>
      </c>
      <c r="Z20" s="3" t="s">
        <v>38</v>
      </c>
      <c r="AC20" s="3" t="s">
        <v>33</v>
      </c>
      <c r="AE20" s="3" t="s">
        <v>38</v>
      </c>
    </row>
    <row r="21" spans="1:32" x14ac:dyDescent="0.35">
      <c r="A21" t="s">
        <v>71</v>
      </c>
      <c r="E21" s="3" t="s">
        <v>38</v>
      </c>
      <c r="F21" t="s">
        <v>69</v>
      </c>
      <c r="G21" s="3" t="s">
        <v>33</v>
      </c>
      <c r="I21" s="3" t="s">
        <v>38</v>
      </c>
      <c r="L21" t="s">
        <v>67</v>
      </c>
      <c r="M21" t="s">
        <v>70</v>
      </c>
      <c r="N21" t="s">
        <v>68</v>
      </c>
      <c r="O21" s="3" t="s">
        <v>33</v>
      </c>
      <c r="Q21" s="3" t="s">
        <v>38</v>
      </c>
      <c r="U21" s="3" t="s">
        <v>33</v>
      </c>
      <c r="X21" s="3" t="s">
        <v>38</v>
      </c>
      <c r="Z21" t="s">
        <v>72</v>
      </c>
      <c r="AC21" s="3" t="s">
        <v>33</v>
      </c>
    </row>
    <row r="22" spans="1:32" x14ac:dyDescent="0.35">
      <c r="A22" t="s">
        <v>73</v>
      </c>
      <c r="B22" s="3" t="s">
        <v>36</v>
      </c>
      <c r="C22" s="3" t="s">
        <v>36</v>
      </c>
      <c r="D22" s="3" t="s">
        <v>36</v>
      </c>
      <c r="E22" s="3" t="s">
        <v>36</v>
      </c>
      <c r="F22" s="3" t="s">
        <v>36</v>
      </c>
      <c r="G22" s="3" t="s">
        <v>36</v>
      </c>
      <c r="H22" s="3" t="s">
        <v>36</v>
      </c>
      <c r="I22" s="3" t="s">
        <v>36</v>
      </c>
      <c r="J22" s="3" t="s">
        <v>36</v>
      </c>
      <c r="K22" s="3" t="s">
        <v>36</v>
      </c>
      <c r="L22" s="9" t="s">
        <v>72</v>
      </c>
      <c r="M22" t="s">
        <v>68</v>
      </c>
      <c r="N22" t="s">
        <v>70</v>
      </c>
      <c r="R22" s="3" t="s">
        <v>33</v>
      </c>
      <c r="S22" s="3" t="s">
        <v>38</v>
      </c>
      <c r="T22" t="s">
        <v>69</v>
      </c>
      <c r="W22" s="3" t="s">
        <v>33</v>
      </c>
      <c r="X22" s="3" t="s">
        <v>56</v>
      </c>
      <c r="Y22" s="3" t="s">
        <v>56</v>
      </c>
      <c r="Z22" s="3" t="s">
        <v>56</v>
      </c>
      <c r="AA22" s="3" t="s">
        <v>56</v>
      </c>
      <c r="AB22" s="3" t="s">
        <v>56</v>
      </c>
      <c r="AC22" s="3" t="s">
        <v>56</v>
      </c>
      <c r="AD22" s="3" t="s">
        <v>56</v>
      </c>
      <c r="AE22" s="3" t="s">
        <v>56</v>
      </c>
      <c r="AF22" s="3" t="s">
        <v>56</v>
      </c>
    </row>
    <row r="23" spans="1:32" x14ac:dyDescent="0.35">
      <c r="A23" t="s">
        <v>74</v>
      </c>
      <c r="D23" s="3" t="s">
        <v>33</v>
      </c>
      <c r="E23" s="3" t="s">
        <v>38</v>
      </c>
      <c r="H23" s="3" t="s">
        <v>33</v>
      </c>
      <c r="J23" s="3" t="s">
        <v>38</v>
      </c>
      <c r="O23" s="3" t="s">
        <v>33</v>
      </c>
      <c r="R23" s="3" t="s">
        <v>38</v>
      </c>
      <c r="S23" t="s">
        <v>67</v>
      </c>
      <c r="T23" t="s">
        <v>70</v>
      </c>
      <c r="V23" s="3" t="s">
        <v>33</v>
      </c>
      <c r="Z23" s="3" t="s">
        <v>38</v>
      </c>
      <c r="AA23" t="s">
        <v>68</v>
      </c>
      <c r="AB23" s="3" t="s">
        <v>33</v>
      </c>
      <c r="AD23" s="3" t="s">
        <v>38</v>
      </c>
    </row>
    <row r="24" spans="1:32" x14ac:dyDescent="0.35">
      <c r="A24" t="s">
        <v>75</v>
      </c>
      <c r="B24" s="3" t="s">
        <v>33</v>
      </c>
      <c r="C24" s="3" t="s">
        <v>38</v>
      </c>
      <c r="E24" s="11" t="s">
        <v>72</v>
      </c>
      <c r="F24" t="s">
        <v>70</v>
      </c>
      <c r="K24" s="3" t="s">
        <v>33</v>
      </c>
      <c r="L24" s="3" t="s">
        <v>38</v>
      </c>
      <c r="O24" s="3" t="s">
        <v>33</v>
      </c>
      <c r="Q24" s="3" t="s">
        <v>38</v>
      </c>
      <c r="T24" t="s">
        <v>68</v>
      </c>
      <c r="V24" s="3" t="s">
        <v>33</v>
      </c>
      <c r="Y24" s="3" t="s">
        <v>38</v>
      </c>
      <c r="AA24" t="s">
        <v>69</v>
      </c>
      <c r="AC24" s="3" t="s">
        <v>33</v>
      </c>
      <c r="AF24" s="3" t="s">
        <v>38</v>
      </c>
    </row>
    <row r="25" spans="1:32" x14ac:dyDescent="0.35">
      <c r="A25" t="s">
        <v>76</v>
      </c>
      <c r="B25" s="3" t="s">
        <v>39</v>
      </c>
      <c r="C25" s="3" t="s">
        <v>39</v>
      </c>
      <c r="D25" s="3" t="s">
        <v>39</v>
      </c>
      <c r="E25" s="3" t="s">
        <v>33</v>
      </c>
      <c r="K25" s="3" t="s">
        <v>33</v>
      </c>
      <c r="L25" s="3" t="s">
        <v>38</v>
      </c>
      <c r="N25" t="s">
        <v>69</v>
      </c>
      <c r="P25" s="3" t="s">
        <v>33</v>
      </c>
      <c r="R25" s="3" t="s">
        <v>38</v>
      </c>
      <c r="S25" s="9" t="s">
        <v>72</v>
      </c>
      <c r="U25" s="3" t="s">
        <v>33</v>
      </c>
      <c r="W25" s="3" t="s">
        <v>38</v>
      </c>
      <c r="Z25" t="s">
        <v>67</v>
      </c>
      <c r="AA25" t="s">
        <v>70</v>
      </c>
      <c r="AB25" s="3" t="s">
        <v>33</v>
      </c>
      <c r="AD25" s="3" t="s">
        <v>38</v>
      </c>
    </row>
    <row r="26" spans="1:32" x14ac:dyDescent="0.35">
      <c r="A26" t="s">
        <v>77</v>
      </c>
      <c r="B26">
        <f t="shared" ref="B26:AF26" si="0">COUNTBLANK(B22)+COUNTIF(B22,"&lt;&gt;")-COUNTIF(B22,"ACHC")-COUNTIF(B22,"AENT")-COUNTIF(B22,"AINS")-COUNTIF(B22,"ATC")-COUNTIF(B22,"CAPA")-COUNTIF(B22,"CERT")-COUNTIF(B22,"CET")-COUNTIF(B22,"CMED")-COUNTIF(B22,"COME")-COUNTIF(B22,"COMS")-COUNTIF(B22,"COMT")-COUNTIF(B22,"DESC")-COUNTIF(B22,"KATC")-COUNTIF(B22,"LICR")-COUNTIF(B22,"MATF")-COUNTIF(B22,"MCAE")-COUNTIF(B22,"MCHC")-COUNTIF(B22,"MCOR")-COUNTIF(B22,"MDBM")-COUNTIF(B22,"MDOC")-COUNTIF(B22,"MENT")-COUNTIF(B22,"MGST")-COUNTIF(B22,"MINS")-COUNTIF(B22,"MOFI")-COUNTIF(B22,"MPRO")-COUNTIF(B22,"MSMS")-COUNTIF(B22,"NCHC")-COUNTIF(B22,"NENT")-COUNTIF(B22,"NINS")-COUNTIF(B22,"SIND")-COUNTIF(B22,"TATF")-COUNTIF(B22,"TCAE")-COUNTIF(B22,"TCHC")-COUNTIF(B22,"TCOR")-COUNTIF(B22,"TDBM")-COUNTIF(B22,"TDOC")-COUNTIF(B22,"TENT")-COUNTIF(B22,"TGST")-COUNTIF(B22,"TINS")-COUNTIF(B22,"TOFI")-COUNTIF(B22,"TPRO")-COUNTIF(B22,"TROP")-COUNTIF(B22,"TSMS")-COUNTIF(B22,"VACA")-COUNTIF(B22,"X")-COUNTIF(B22,"XATC")-COUNTIF(B22,"YATC")-COUNTIF(B22,"ZATC")+COUNTBLANK(B25)+COUNTIF(B25,"&lt;&gt;")-COUNTIF(B25,"ACHC")-COUNTIF(B25,"AENT")-COUNTIF(B25,"AINS")-COUNTIF(B25,"ATC")-COUNTIF(B25,"CAPA")-COUNTIF(B25,"CERT")-COUNTIF(B25,"CET")-COUNTIF(B25,"CMED")-COUNTIF(B25,"COME")-COUNTIF(B25,"COMS")-COUNTIF(B25,"COMT")-COUNTIF(B25,"DESC")-COUNTIF(B25,"KATC")-COUNTIF(B25,"LICR")-COUNTIF(B25,"MATF")-COUNTIF(B25,"MCAE")-COUNTIF(B25,"MCHC")-COUNTIF(B25,"MCOR")-COUNTIF(B25,"MDBM")-COUNTIF(B25,"MDOC")-COUNTIF(B25,"MENT")-COUNTIF(B25,"MGST")-COUNTIF(B25,"MINS")-COUNTIF(B25,"MOFI")-COUNTIF(B25,"MPRO")-COUNTIF(B25,"MSMS")-COUNTIF(B25,"NCHC")-COUNTIF(B25,"NENT")-COUNTIF(B25,"NINS")-COUNTIF(B25,"SIND")-COUNTIF(B25,"TATF")-COUNTIF(B25,"TCAE")-COUNTIF(B25,"TCHC")-COUNTIF(B25,"TCOR")-COUNTIF(B25,"TDBM")-COUNTIF(B25,"TDOC")-COUNTIF(B25,"TENT")-COUNTIF(B25,"TGST")-COUNTIF(B25,"TINS")-COUNTIF(B25,"TOFI")-COUNTIF(B25,"TPRO")-COUNTIF(B25,"TROP")-COUNTIF(B25,"TSMS")-COUNTIF(B25,"VACA")-COUNTIF(B25,"X")-COUNTIF(B25,"XATC")-COUNTIF(B25,"YATC")-COUNTIF(B25,"ZATC")+COUNTBLANK(B20)+COUNTIF(B20,"&lt;&gt;")-COUNTIF(B20,"ACHC")-COUNTIF(B20,"AENT")-COUNTIF(B20,"AINS")-COUNTIF(B20,"ATC")-COUNTIF(B20,"CAPA")-COUNTIF(B20,"CERT")-COUNTIF(B20,"CET")-COUNTIF(B20,"CMED")-COUNTIF(B20,"COME")-COUNTIF(B20,"COMS")-COUNTIF(B20,"COMT")-COUNTIF(B20,"DESC")-COUNTIF(B20,"KATC")-COUNTIF(B20,"LICR")-COUNTIF(B20,"MATF")-COUNTIF(B20,"MCAE")-COUNTIF(B20,"MCHC")-COUNTIF(B20,"MCOR")-COUNTIF(B20,"MDBM")-COUNTIF(B20,"MDOC")-COUNTIF(B20,"MENT")-COUNTIF(B20,"MGST")-COUNTIF(B20,"MINS")-COUNTIF(B20,"MOFI")-COUNTIF(B20,"MPRO")-COUNTIF(B20,"MSMS")-COUNTIF(B20,"NCHC")-COUNTIF(B20,"NENT")-COUNTIF(B20,"NINS")-COUNTIF(B20,"SIND")-COUNTIF(B20,"TATF")-COUNTIF(B20,"TCAE")-COUNTIF(B20,"TCHC")-COUNTIF(B20,"TCOR")-COUNTIF(B20,"TDBM")-COUNTIF(B20,"TDOC")-COUNTIF(B20,"TENT")-COUNTIF(B20,"TGST")-COUNTIF(B20,"TINS")-COUNTIF(B20,"TOFI")-COUNTIF(B20,"TPRO")-COUNTIF(B20,"TROP")-COUNTIF(B20,"TSMS")-COUNTIF(B20,"VACA")-COUNTIF(B20,"X")-COUNTIF(B20,"XATC")-COUNTIF(B20,"YATC")-COUNTIF(B20,"ZATC")+COUNTBLANK(B23)+COUNTIF(B23,"&lt;&gt;")-COUNTIF(B23,"ACHC")-COUNTIF(B23,"AENT")-COUNTIF(B23,"AINS")-COUNTIF(B23,"ATC")-COUNTIF(B23,"CAPA")-COUNTIF(B23,"CERT")-COUNTIF(B23,"CET")-COUNTIF(B23,"CMED")-COUNTIF(B23,"COME")-COUNTIF(B23,"COMS")-COUNTIF(B23,"COMT")-COUNTIF(B23,"DESC")-COUNTIF(B23,"KATC")-COUNTIF(B23,"LICR")-COUNTIF(B23,"MATF")-COUNTIF(B23,"MCAE")-COUNTIF(B23,"MCHC")-COUNTIF(B23,"MCOR")-COUNTIF(B23,"MDBM")-COUNTIF(B23,"MDOC")-COUNTIF(B23,"MENT")-COUNTIF(B23,"MGST")-COUNTIF(B23,"MINS")-COUNTIF(B23,"MOFI")-COUNTIF(B23,"MPRO")-COUNTIF(B23,"MSMS")-COUNTIF(B23,"NCHC")-COUNTIF(B23,"NENT")-COUNTIF(B23,"NINS")-COUNTIF(B23,"SIND")-COUNTIF(B23,"TATF")-COUNTIF(B23,"TCAE")-COUNTIF(B23,"TCHC")-COUNTIF(B23,"TCOR")-COUNTIF(B23,"TDBM")-COUNTIF(B23,"TDOC")-COUNTIF(B23,"TENT")-COUNTIF(B23,"TGST")-COUNTIF(B23,"TINS")-COUNTIF(B23,"TOFI")-COUNTIF(B23,"TPRO")-COUNTIF(B23,"TROP")-COUNTIF(B23,"TSMS")-COUNTIF(B23,"VACA")-COUNTIF(B23,"X")-COUNTIF(B23,"XATC")-COUNTIF(B23,"YATC")-COUNTIF(B23,"ZATC")+COUNTBLANK(B21)+COUNTIF(B21,"&lt;&gt;")-COUNTIF(B21,"ACHC")-COUNTIF(B21,"AENT")-COUNTIF(B21,"AINS")-COUNTIF(B21,"ATC")-COUNTIF(B21,"CAPA")-COUNTIF(B21,"CERT")-COUNTIF(B21,"CET")-COUNTIF(B21,"CMED")-COUNTIF(B21,"COME")-COUNTIF(B21,"COMS")-COUNTIF(B21,"COMT")-COUNTIF(B21,"DESC")-COUNTIF(B21,"KATC")-COUNTIF(B21,"LICR")-COUNTIF(B21,"MATF")-COUNTIF(B21,"MCAE")-COUNTIF(B21,"MCHC")-COUNTIF(B21,"MCOR")-COUNTIF(B21,"MDBM")-COUNTIF(B21,"MDOC")-COUNTIF(B21,"MENT")-COUNTIF(B21,"MGST")-COUNTIF(B21,"MINS")-COUNTIF(B21,"MOFI")-COUNTIF(B21,"MPRO")-COUNTIF(B21,"MSMS")-COUNTIF(B21,"NCHC")-COUNTIF(B21,"NENT")-COUNTIF(B21,"NINS")-COUNTIF(B21,"SIND")-COUNTIF(B21,"TATF")-COUNTIF(B21,"TCAE")-COUNTIF(B21,"TCHC")-COUNTIF(B21,"TCOR")-COUNTIF(B21,"TDBM")-COUNTIF(B21,"TDOC")-COUNTIF(B21,"TENT")-COUNTIF(B21,"TGST")-COUNTIF(B21,"TINS")-COUNTIF(B21,"TOFI")-COUNTIF(B21,"TPRO")-COUNTIF(B21,"TROP")-COUNTIF(B21,"TSMS")-COUNTIF(B21,"VACA")-COUNTIF(B21,"X")-COUNTIF(B21,"XATC")-COUNTIF(B21,"YATC")-COUNTIF(B21,"ZATC")+COUNTBLANK(B24)+COUNTIF(B24,"&lt;&gt;")-COUNTIF(B24,"ACHC")-COUNTIF(B24,"AENT")-COUNTIF(B24,"AINS")-COUNTIF(B24,"ATC")-COUNTIF(B24,"CAPA")-COUNTIF(B24,"CERT")-COUNTIF(B24,"CET")-COUNTIF(B24,"CMED")-COUNTIF(B24,"COME")-COUNTIF(B24,"COMS")-COUNTIF(B24,"COMT")-COUNTIF(B24,"DESC")-COUNTIF(B24,"KATC")-COUNTIF(B24,"LICR")-COUNTIF(B24,"MATF")-COUNTIF(B24,"MCAE")-COUNTIF(B24,"MCHC")-COUNTIF(B24,"MCOR")-COUNTIF(B24,"MDBM")-COUNTIF(B24,"MDOC")-COUNTIF(B24,"MENT")-COUNTIF(B24,"MGST")-COUNTIF(B24,"MINS")-COUNTIF(B24,"MOFI")-COUNTIF(B24,"MPRO")-COUNTIF(B24,"MSMS")-COUNTIF(B24,"NCHC")-COUNTIF(B24,"NENT")-COUNTIF(B24,"NINS")-COUNTIF(B24,"SIND")-COUNTIF(B24,"TATF")-COUNTIF(B24,"TCAE")-COUNTIF(B24,"TCHC")-COUNTIF(B24,"TCOR")-COUNTIF(B24,"TDBM")-COUNTIF(B24,"TDOC")-COUNTIF(B24,"TENT")-COUNTIF(B24,"TGST")-COUNTIF(B24,"TINS")-COUNTIF(B24,"TOFI")-COUNTIF(B24,"TPRO")-COUNTIF(B24,"TROP")-COUNTIF(B24,"TSMS")-COUNTIF(B24,"VACA")-COUNTIF(B24,"X")-COUNTIF(B24,"XATC")-COUNTIF(B24,"YATC")-COUNTIF(B24,"ZATC")</f>
        <v>3</v>
      </c>
      <c r="C26">
        <f t="shared" si="0"/>
        <v>2</v>
      </c>
      <c r="D26">
        <f t="shared" si="0"/>
        <v>3</v>
      </c>
      <c r="E26">
        <f t="shared" si="0"/>
        <v>2</v>
      </c>
      <c r="F26">
        <f t="shared" si="0"/>
        <v>5</v>
      </c>
      <c r="G26">
        <f t="shared" si="0"/>
        <v>4</v>
      </c>
      <c r="H26">
        <f t="shared" si="0"/>
        <v>3</v>
      </c>
      <c r="I26">
        <f t="shared" si="0"/>
        <v>4</v>
      </c>
      <c r="J26">
        <f t="shared" si="0"/>
        <v>3</v>
      </c>
      <c r="K26">
        <f t="shared" si="0"/>
        <v>3</v>
      </c>
      <c r="L26">
        <f t="shared" si="0"/>
        <v>4</v>
      </c>
      <c r="M26">
        <f t="shared" si="0"/>
        <v>6</v>
      </c>
      <c r="N26">
        <f t="shared" si="0"/>
        <v>6</v>
      </c>
      <c r="O26">
        <f t="shared" si="0"/>
        <v>3</v>
      </c>
      <c r="P26">
        <f t="shared" si="0"/>
        <v>4</v>
      </c>
      <c r="Q26">
        <f t="shared" si="0"/>
        <v>4</v>
      </c>
      <c r="R26">
        <f t="shared" si="0"/>
        <v>3</v>
      </c>
      <c r="S26">
        <f t="shared" si="0"/>
        <v>4</v>
      </c>
      <c r="T26">
        <f t="shared" si="0"/>
        <v>6</v>
      </c>
      <c r="U26">
        <f t="shared" si="0"/>
        <v>4</v>
      </c>
      <c r="V26">
        <f t="shared" si="0"/>
        <v>4</v>
      </c>
      <c r="W26">
        <f t="shared" si="0"/>
        <v>4</v>
      </c>
      <c r="X26">
        <f t="shared" si="0"/>
        <v>4</v>
      </c>
      <c r="Y26">
        <f t="shared" si="0"/>
        <v>3</v>
      </c>
      <c r="Z26">
        <f t="shared" si="0"/>
        <v>3</v>
      </c>
      <c r="AA26">
        <f t="shared" si="0"/>
        <v>5</v>
      </c>
      <c r="AB26">
        <f t="shared" si="0"/>
        <v>3</v>
      </c>
      <c r="AC26">
        <f t="shared" si="0"/>
        <v>2</v>
      </c>
      <c r="AD26">
        <f t="shared" si="0"/>
        <v>3</v>
      </c>
      <c r="AE26">
        <f t="shared" si="0"/>
        <v>4</v>
      </c>
      <c r="AF26">
        <f t="shared" si="0"/>
        <v>4</v>
      </c>
    </row>
    <row r="27" spans="1:32" x14ac:dyDescent="0.35">
      <c r="A27" t="s">
        <v>78</v>
      </c>
      <c r="B27">
        <f t="shared" ref="B27:AF27" si="1">COUNTBLANK(B2:B25)+COUNTIF(B2:B25,"&lt;&gt;")-COUNTIF(B2:B25,"ACHC")-COUNTIF(B2:B25,"AENT")-COUNTIF(B2:B25,"AINS")-COUNTIF(B2:B25,"ATC")-COUNTIF(B2:B25,"CAPA")-COUNTIF(B2:B25,"CERT")-COUNTIF(B2:B25,"CET")-COUNTIF(B2:B25,"CMED")-COUNTIF(B2:B25,"COME")-COUNTIF(B2:B25,"COMS")-COUNTIF(B2:B25,"COMT")-COUNTIF(B2:B25,"DESC")-COUNTIF(B2:B25,"KATC")-COUNTIF(B2:B25,"LICR")-COUNTIF(B2:B25,"MATF")-COUNTIF(B2:B25,"MCAE")-COUNTIF(B2:B25,"MCHC")-COUNTIF(B2:B25,"MCOR")-COUNTIF(B2:B25,"MDBM")-COUNTIF(B2:B25,"MDOC")-COUNTIF(B2:B25,"MENT")-COUNTIF(B2:B25,"MGST")-COUNTIF(B2:B25,"MINS")-COUNTIF(B2:B25,"MOFI")-COUNTIF(B2:B25,"MPRO")-COUNTIF(B2:B25,"MSMS")-COUNTIF(B2:B25,"NCHC")-COUNTIF(B2:B25,"NENT")-COUNTIF(B2:B25,"NINS")-COUNTIF(B2:B25,"SIND")-COUNTIF(B2:B25,"TATF")-COUNTIF(B2:B25,"TCAE")-COUNTIF(B2:B25,"TCHC")-COUNTIF(B2:B25,"TCOR")-COUNTIF(B2:B25,"TDBM")-COUNTIF(B2:B25,"TDOC")-COUNTIF(B2:B25,"TENT")-COUNTIF(B2:B25,"TGST")-COUNTIF(B2:B25,"TINS")-COUNTIF(B2:B25,"TOFI")-COUNTIF(B2:B25,"TPRO")-COUNTIF(B2:B25,"TROP")-COUNTIF(B2:B25,"TSMS")-COUNTIF(B2:B25,"VACA")-COUNTIF(B2:B25,"X")-COUNTIF(B2:B25,"XATC")-COUNTIF(B2:B25,"YATC")-COUNTIF(B2:B25,"ZATC")</f>
        <v>9</v>
      </c>
      <c r="C27">
        <f t="shared" si="1"/>
        <v>9</v>
      </c>
      <c r="D27">
        <f t="shared" si="1"/>
        <v>10</v>
      </c>
      <c r="E27">
        <f t="shared" si="1"/>
        <v>9</v>
      </c>
      <c r="F27">
        <f t="shared" si="1"/>
        <v>16</v>
      </c>
      <c r="G27">
        <f t="shared" si="1"/>
        <v>11</v>
      </c>
      <c r="H27">
        <f t="shared" si="1"/>
        <v>11</v>
      </c>
      <c r="I27">
        <f t="shared" si="1"/>
        <v>11</v>
      </c>
      <c r="J27">
        <f t="shared" si="1"/>
        <v>11</v>
      </c>
      <c r="K27">
        <f t="shared" si="1"/>
        <v>11</v>
      </c>
      <c r="L27">
        <f t="shared" si="1"/>
        <v>11</v>
      </c>
      <c r="M27">
        <f t="shared" si="1"/>
        <v>18</v>
      </c>
      <c r="N27">
        <f t="shared" si="1"/>
        <v>17</v>
      </c>
      <c r="O27">
        <f t="shared" si="1"/>
        <v>9</v>
      </c>
      <c r="P27">
        <f t="shared" si="1"/>
        <v>10</v>
      </c>
      <c r="Q27">
        <f t="shared" si="1"/>
        <v>10</v>
      </c>
      <c r="R27">
        <f t="shared" si="1"/>
        <v>10</v>
      </c>
      <c r="S27">
        <f t="shared" si="1"/>
        <v>10</v>
      </c>
      <c r="T27">
        <f t="shared" si="1"/>
        <v>19</v>
      </c>
      <c r="U27">
        <f t="shared" si="1"/>
        <v>11</v>
      </c>
      <c r="V27">
        <f t="shared" si="1"/>
        <v>10</v>
      </c>
      <c r="W27">
        <f t="shared" si="1"/>
        <v>11</v>
      </c>
      <c r="X27">
        <f t="shared" si="1"/>
        <v>11</v>
      </c>
      <c r="Y27">
        <f t="shared" si="1"/>
        <v>11</v>
      </c>
      <c r="Z27">
        <f t="shared" si="1"/>
        <v>11</v>
      </c>
      <c r="AA27">
        <f t="shared" si="1"/>
        <v>18</v>
      </c>
      <c r="AB27">
        <f t="shared" si="1"/>
        <v>11</v>
      </c>
      <c r="AC27">
        <f t="shared" si="1"/>
        <v>11</v>
      </c>
      <c r="AD27">
        <f t="shared" si="1"/>
        <v>10</v>
      </c>
      <c r="AE27">
        <f t="shared" si="1"/>
        <v>11</v>
      </c>
      <c r="AF27">
        <f t="shared" si="1"/>
        <v>11</v>
      </c>
    </row>
    <row r="28" spans="1:32" x14ac:dyDescent="0.35">
      <c r="A28" t="s">
        <v>79</v>
      </c>
      <c r="B28" s="5">
        <v>9</v>
      </c>
      <c r="C28" s="5">
        <v>9</v>
      </c>
      <c r="D28" s="4">
        <v>10</v>
      </c>
      <c r="E28" s="5">
        <v>9</v>
      </c>
      <c r="F28">
        <v>16</v>
      </c>
      <c r="G28" s="4">
        <v>11</v>
      </c>
      <c r="H28" s="4">
        <v>11</v>
      </c>
      <c r="I28" s="4">
        <v>11</v>
      </c>
      <c r="J28" s="6">
        <v>11</v>
      </c>
      <c r="K28" s="6">
        <v>11</v>
      </c>
      <c r="L28">
        <v>11</v>
      </c>
      <c r="M28">
        <v>18</v>
      </c>
      <c r="N28">
        <v>17</v>
      </c>
      <c r="O28" s="5">
        <v>9</v>
      </c>
      <c r="P28" s="4">
        <v>10</v>
      </c>
      <c r="Q28" s="4">
        <v>10</v>
      </c>
      <c r="R28" s="4">
        <v>10</v>
      </c>
      <c r="S28" s="4">
        <v>10</v>
      </c>
      <c r="T28">
        <v>19</v>
      </c>
      <c r="U28" s="6">
        <v>11</v>
      </c>
      <c r="V28" s="4">
        <v>10</v>
      </c>
      <c r="W28" s="6">
        <v>11</v>
      </c>
      <c r="X28" s="6">
        <v>11</v>
      </c>
      <c r="Y28" s="6">
        <v>11</v>
      </c>
      <c r="Z28" s="6">
        <v>11</v>
      </c>
      <c r="AA28">
        <v>17</v>
      </c>
      <c r="AB28" s="6">
        <v>11</v>
      </c>
      <c r="AC28" s="6">
        <v>11</v>
      </c>
      <c r="AD28" s="4">
        <v>10</v>
      </c>
      <c r="AE28" s="6">
        <v>11</v>
      </c>
      <c r="AF28" s="6">
        <v>11</v>
      </c>
    </row>
    <row r="29" spans="1:32" x14ac:dyDescent="0.35">
      <c r="A29" t="s">
        <v>80</v>
      </c>
      <c r="B29">
        <v>3</v>
      </c>
      <c r="C29">
        <v>2</v>
      </c>
      <c r="D29">
        <v>3</v>
      </c>
      <c r="E29">
        <v>2</v>
      </c>
      <c r="F29" s="5">
        <v>5</v>
      </c>
      <c r="G29">
        <v>4</v>
      </c>
      <c r="H29">
        <v>3</v>
      </c>
      <c r="I29">
        <v>4</v>
      </c>
      <c r="J29">
        <v>3</v>
      </c>
      <c r="K29">
        <v>3</v>
      </c>
      <c r="L29">
        <v>4</v>
      </c>
      <c r="M29" s="5">
        <v>6</v>
      </c>
      <c r="N29" s="5">
        <v>6</v>
      </c>
      <c r="O29">
        <v>3</v>
      </c>
      <c r="P29">
        <v>4</v>
      </c>
      <c r="Q29">
        <v>4</v>
      </c>
      <c r="R29">
        <v>3</v>
      </c>
      <c r="S29">
        <v>4</v>
      </c>
      <c r="T29" s="5">
        <v>6</v>
      </c>
      <c r="U29">
        <v>4</v>
      </c>
      <c r="V29">
        <v>4</v>
      </c>
      <c r="W29">
        <v>4</v>
      </c>
      <c r="X29">
        <v>4</v>
      </c>
      <c r="Y29">
        <v>3</v>
      </c>
      <c r="Z29">
        <v>3</v>
      </c>
      <c r="AA29" s="5">
        <v>5</v>
      </c>
      <c r="AB29">
        <v>3</v>
      </c>
      <c r="AC29">
        <v>2</v>
      </c>
      <c r="AD29">
        <v>3</v>
      </c>
      <c r="AE29">
        <v>4</v>
      </c>
      <c r="AF2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G1" sqref="G1"/>
    </sheetView>
  </sheetViews>
  <sheetFormatPr baseColWidth="10" defaultColWidth="8.7265625" defaultRowHeight="14.5" x14ac:dyDescent="0.35"/>
  <cols>
    <col min="1" max="1" width="10" customWidth="1"/>
    <col min="2" max="2" width="6" customWidth="1"/>
  </cols>
  <sheetData>
    <row r="1" spans="1:5" x14ac:dyDescent="0.35">
      <c r="A1" s="7" t="s">
        <v>81</v>
      </c>
      <c r="B1" s="7" t="s">
        <v>33</v>
      </c>
      <c r="C1" s="10" t="s">
        <v>82</v>
      </c>
      <c r="D1" s="10" t="s">
        <v>53</v>
      </c>
      <c r="E1" s="10" t="s">
        <v>83</v>
      </c>
    </row>
    <row r="2" spans="1:5" x14ac:dyDescent="0.35">
      <c r="A2" t="s">
        <v>32</v>
      </c>
      <c r="B2">
        <f>COUNTIF(HorarioUnificado!B2:AA2,"DESC")+COUNTIF(HorarioUnificado!B2:AA2,"TROP")</f>
        <v>0</v>
      </c>
      <c r="C2">
        <f>COUNTIF(HorarioUnificado!B2:AC2,"BANTD")+COUNTIF(HorarioUnificado!B2:AC2,"BLPTD")</f>
        <v>0</v>
      </c>
      <c r="D2">
        <f>COUNTIF(HorarioUnificado!B2:AC2,"3D")</f>
        <v>0</v>
      </c>
      <c r="E2">
        <f>COUNTIF(HorarioUnificado!B2:AC2,"NLPTD")+COUNTIF(HorarioUnificado!B2:AC2,"NLPRD")+COUNTIF(HorarioUnificado!B2:AC2,"NANTD")+COUNTIF(HorarioUnificado!B2:AC2,"NANRD")</f>
        <v>0</v>
      </c>
    </row>
    <row r="3" spans="1:5" x14ac:dyDescent="0.35">
      <c r="A3" t="s">
        <v>35</v>
      </c>
      <c r="B3">
        <f>COUNTIF(HorarioUnificado!B3:AA3,"DESC")+COUNTIF(HorarioUnificado!B3:AA3,"TROP")</f>
        <v>3</v>
      </c>
      <c r="C3">
        <f>COUNTIF(HorarioUnificado!B3:AC3,"BANTD")+COUNTIF(HorarioUnificado!B3:AC3,"BLPTD")</f>
        <v>0</v>
      </c>
      <c r="D3">
        <f>COUNTIF(HorarioUnificado!B3:AC3,"3D")</f>
        <v>0</v>
      </c>
      <c r="E3">
        <f>COUNTIF(HorarioUnificado!B3:AC3,"NLPTD")+COUNTIF(HorarioUnificado!B3:AC3,"NLPRD")+COUNTIF(HorarioUnificado!B3:AC3,"NANTD")+COUNTIF(HorarioUnificado!B3:AC3,"NANRD")</f>
        <v>0</v>
      </c>
    </row>
    <row r="4" spans="1:5" x14ac:dyDescent="0.35">
      <c r="A4" t="s">
        <v>41</v>
      </c>
      <c r="B4">
        <f>COUNTIF(HorarioUnificado!B4:AA4,"DESC")+COUNTIF(HorarioUnificado!B4:AA4,"TROP")</f>
        <v>0</v>
      </c>
      <c r="C4">
        <f>COUNTIF(HorarioUnificado!B4:AC4,"BANTD")+COUNTIF(HorarioUnificado!B4:AC4,"BLPTD")</f>
        <v>0</v>
      </c>
      <c r="D4">
        <f>COUNTIF(HorarioUnificado!B4:AC4,"3D")</f>
        <v>0</v>
      </c>
      <c r="E4">
        <f>COUNTIF(HorarioUnificado!B4:AC4,"NLPTD")+COUNTIF(HorarioUnificado!B4:AC4,"NLPRD")+COUNTIF(HorarioUnificado!B4:AC4,"NANTD")+COUNTIF(HorarioUnificado!B4:AC4,"NANRD")</f>
        <v>0</v>
      </c>
    </row>
    <row r="5" spans="1:5" x14ac:dyDescent="0.35">
      <c r="A5" t="s">
        <v>42</v>
      </c>
      <c r="B5">
        <f>COUNTIF(HorarioUnificado!B5:AA5,"DESC")+COUNTIF(HorarioUnificado!B5:AA5,"TROP")</f>
        <v>0</v>
      </c>
      <c r="C5">
        <f>COUNTIF(HorarioUnificado!B5:AC5,"BANTD")+COUNTIF(HorarioUnificado!B5:AC5,"BLPTD")</f>
        <v>0</v>
      </c>
      <c r="D5">
        <f>COUNTIF(HorarioUnificado!B5:AC5,"3D")</f>
        <v>0</v>
      </c>
      <c r="E5">
        <f>COUNTIF(HorarioUnificado!B5:AC5,"NLPTD")+COUNTIF(HorarioUnificado!B5:AC5,"NLPRD")+COUNTIF(HorarioUnificado!B5:AC5,"NANTD")+COUNTIF(HorarioUnificado!B5:AC5,"NANRD")</f>
        <v>0</v>
      </c>
    </row>
    <row r="6" spans="1:5" x14ac:dyDescent="0.35">
      <c r="A6" t="s">
        <v>43</v>
      </c>
      <c r="B6">
        <f>COUNTIF(HorarioUnificado!B6:AA6,"DESC")+COUNTIF(HorarioUnificado!B6:AA6,"TROP")</f>
        <v>0</v>
      </c>
      <c r="C6">
        <f>COUNTIF(HorarioUnificado!B6:AC6,"BANTD")+COUNTIF(HorarioUnificado!B6:AC6,"BLPTD")</f>
        <v>0</v>
      </c>
      <c r="D6">
        <f>COUNTIF(HorarioUnificado!B6:AC6,"3D")</f>
        <v>0</v>
      </c>
      <c r="E6">
        <f>COUNTIF(HorarioUnificado!B6:AC6,"NLPTD")+COUNTIF(HorarioUnificado!B6:AC6,"NLPRD")+COUNTIF(HorarioUnificado!B6:AC6,"NANTD")+COUNTIF(HorarioUnificado!B6:AC6,"NANRD")</f>
        <v>0</v>
      </c>
    </row>
    <row r="7" spans="1:5" x14ac:dyDescent="0.35">
      <c r="A7" t="s">
        <v>44</v>
      </c>
      <c r="B7">
        <f>COUNTIF(HorarioUnificado!B7:AA7,"DESC")+COUNTIF(HorarioUnificado!B7:AA7,"TROP")</f>
        <v>5</v>
      </c>
      <c r="C7">
        <f>COUNTIF(HorarioUnificado!B7:AC7,"BANTD")+COUNTIF(HorarioUnificado!B7:AC7,"BLPTD")</f>
        <v>0</v>
      </c>
      <c r="D7">
        <f>COUNTIF(HorarioUnificado!B7:AC7,"3D")</f>
        <v>0</v>
      </c>
      <c r="E7">
        <f>COUNTIF(HorarioUnificado!B7:AC7,"NLPTD")+COUNTIF(HorarioUnificado!B7:AC7,"NLPRD")+COUNTIF(HorarioUnificado!B7:AC7,"NANTD")+COUNTIF(HorarioUnificado!B7:AC7,"NANRD")</f>
        <v>0</v>
      </c>
    </row>
    <row r="8" spans="1:5" x14ac:dyDescent="0.35">
      <c r="A8" t="s">
        <v>47</v>
      </c>
      <c r="B8">
        <f>COUNTIF(HorarioUnificado!B8:AA8,"DESC")+COUNTIF(HorarioUnificado!B8:AA8,"TROP")</f>
        <v>0</v>
      </c>
      <c r="C8">
        <f>COUNTIF(HorarioUnificado!B8:AC8,"BANTD")+COUNTIF(HorarioUnificado!B8:AC8,"BLPTD")</f>
        <v>0</v>
      </c>
      <c r="D8">
        <f>COUNTIF(HorarioUnificado!B8:AC8,"3D")</f>
        <v>0</v>
      </c>
      <c r="E8">
        <f>COUNTIF(HorarioUnificado!B8:AC8,"NLPTD")+COUNTIF(HorarioUnificado!B8:AC8,"NLPRD")+COUNTIF(HorarioUnificado!B8:AC8,"NANTD")+COUNTIF(HorarioUnificado!B8:AC8,"NANRD")</f>
        <v>0</v>
      </c>
    </row>
    <row r="9" spans="1:5" x14ac:dyDescent="0.35">
      <c r="A9" t="s">
        <v>48</v>
      </c>
      <c r="B9">
        <f>COUNTIF(HorarioUnificado!B9:AA9,"DESC")+COUNTIF(HorarioUnificado!B9:AA9,"TROP")</f>
        <v>7</v>
      </c>
      <c r="C9">
        <f>COUNTIF(HorarioUnificado!B9:AC9,"BANTD")+COUNTIF(HorarioUnificado!B9:AC9,"BLPTD")</f>
        <v>0</v>
      </c>
      <c r="D9">
        <f>COUNTIF(HorarioUnificado!B9:AC9,"3D")</f>
        <v>0</v>
      </c>
      <c r="E9">
        <f>COUNTIF(HorarioUnificado!B9:AC9,"NLPTD")+COUNTIF(HorarioUnificado!B9:AC9,"NLPRD")+COUNTIF(HorarioUnificado!B9:AC9,"NANTD")+COUNTIF(HorarioUnificado!B9:AC9,"NANRD")</f>
        <v>2</v>
      </c>
    </row>
    <row r="10" spans="1:5" x14ac:dyDescent="0.35">
      <c r="A10" t="s">
        <v>51</v>
      </c>
      <c r="B10">
        <f>COUNTIF(HorarioUnificado!B10:AA10,"DESC")+COUNTIF(HorarioUnificado!B10:AA10,"TROP")</f>
        <v>6</v>
      </c>
      <c r="C10">
        <f>COUNTIF(HorarioUnificado!B10:AC10,"BANTD")+COUNTIF(HorarioUnificado!B10:AC10,"BLPTD")</f>
        <v>0</v>
      </c>
      <c r="D10">
        <f>COUNTIF(HorarioUnificado!B10:AC10,"3D")</f>
        <v>1</v>
      </c>
      <c r="E10">
        <f>COUNTIF(HorarioUnificado!B10:AC10,"NLPTD")+COUNTIF(HorarioUnificado!B10:AC10,"NLPRD")+COUNTIF(HorarioUnificado!B10:AC10,"NANTD")+COUNTIF(HorarioUnificado!B10:AC10,"NANRD")</f>
        <v>1</v>
      </c>
    </row>
    <row r="11" spans="1:5" x14ac:dyDescent="0.35">
      <c r="A11" t="s">
        <v>55</v>
      </c>
      <c r="B11">
        <f>COUNTIF(HorarioUnificado!B11:AA11,"DESC")+COUNTIF(HorarioUnificado!B11:AA11,"TROP")</f>
        <v>6</v>
      </c>
      <c r="C11">
        <f>COUNTIF(HorarioUnificado!B11:AC11,"BANTD")+COUNTIF(HorarioUnificado!B11:AC11,"BLPTD")</f>
        <v>1</v>
      </c>
      <c r="D11">
        <f>COUNTIF(HorarioUnificado!B11:AC11,"3D")</f>
        <v>0</v>
      </c>
      <c r="E11">
        <f>COUNTIF(HorarioUnificado!B11:AC11,"NLPTD")+COUNTIF(HorarioUnificado!B11:AC11,"NLPRD")+COUNTIF(HorarioUnificado!B11:AC11,"NANTD")+COUNTIF(HorarioUnificado!B11:AC11,"NANRD")</f>
        <v>1</v>
      </c>
    </row>
    <row r="12" spans="1:5" x14ac:dyDescent="0.35">
      <c r="A12" t="s">
        <v>57</v>
      </c>
      <c r="B12">
        <f>COUNTIF(HorarioUnificado!B12:AA12,"DESC")+COUNTIF(HorarioUnificado!B12:AA12,"TROP")</f>
        <v>7</v>
      </c>
      <c r="C12">
        <f>COUNTIF(HorarioUnificado!B12:AC12,"BANTD")+COUNTIF(HorarioUnificado!B12:AC12,"BLPTD")</f>
        <v>0</v>
      </c>
      <c r="D12">
        <f>COUNTIF(HorarioUnificado!B12:AC12,"3D")</f>
        <v>1</v>
      </c>
      <c r="E12">
        <f>COUNTIF(HorarioUnificado!B12:AC12,"NLPTD")+COUNTIF(HorarioUnificado!B12:AC12,"NLPRD")+COUNTIF(HorarioUnificado!B12:AC12,"NANTD")+COUNTIF(HorarioUnificado!B12:AC12,"NANRD")</f>
        <v>0</v>
      </c>
    </row>
    <row r="13" spans="1:5" x14ac:dyDescent="0.35">
      <c r="A13" t="s">
        <v>58</v>
      </c>
      <c r="B13">
        <f>COUNTIF(HorarioUnificado!B13:AA13,"DESC")+COUNTIF(HorarioUnificado!B13:AA13,"TROP")</f>
        <v>3</v>
      </c>
      <c r="C13">
        <f>COUNTIF(HorarioUnificado!B13:AC13,"BANTD")+COUNTIF(HorarioUnificado!B13:AC13,"BLPTD")</f>
        <v>0</v>
      </c>
      <c r="D13">
        <f>COUNTIF(HorarioUnificado!B13:AC13,"3D")</f>
        <v>1</v>
      </c>
      <c r="E13">
        <f>COUNTIF(HorarioUnificado!B13:AC13,"NLPTD")+COUNTIF(HorarioUnificado!B13:AC13,"NLPRD")+COUNTIF(HorarioUnificado!B13:AC13,"NANTD")+COUNTIF(HorarioUnificado!B13:AC13,"NANRD")</f>
        <v>1</v>
      </c>
    </row>
    <row r="14" spans="1:5" x14ac:dyDescent="0.35">
      <c r="A14" t="s">
        <v>60</v>
      </c>
      <c r="B14">
        <f>COUNTIF(HorarioUnificado!B14:AA14,"DESC")+COUNTIF(HorarioUnificado!B14:AA14,"TROP")</f>
        <v>7</v>
      </c>
      <c r="C14">
        <f>COUNTIF(HorarioUnificado!B14:AC14,"BANTD")+COUNTIF(HorarioUnificado!B14:AC14,"BLPTD")</f>
        <v>0</v>
      </c>
      <c r="D14">
        <f>COUNTIF(HorarioUnificado!B14:AC14,"3D")</f>
        <v>1</v>
      </c>
      <c r="E14">
        <f>COUNTIF(HorarioUnificado!B14:AC14,"NLPTD")+COUNTIF(HorarioUnificado!B14:AC14,"NLPRD")+COUNTIF(HorarioUnificado!B14:AC14,"NANTD")+COUNTIF(HorarioUnificado!B14:AC14,"NANRD")</f>
        <v>2</v>
      </c>
    </row>
    <row r="15" spans="1:5" x14ac:dyDescent="0.35">
      <c r="A15" t="s">
        <v>61</v>
      </c>
      <c r="B15">
        <f>COUNTIF(HorarioUnificado!B15:AA15,"DESC")+COUNTIF(HorarioUnificado!B15:AA15,"TROP")</f>
        <v>8</v>
      </c>
      <c r="C15">
        <f>COUNTIF(HorarioUnificado!B15:AC15,"BANTD")+COUNTIF(HorarioUnificado!B15:AC15,"BLPTD")</f>
        <v>1</v>
      </c>
      <c r="D15">
        <f>COUNTIF(HorarioUnificado!B15:AC15,"3D")</f>
        <v>1</v>
      </c>
      <c r="E15">
        <f>COUNTIF(HorarioUnificado!B15:AC15,"NLPTD")+COUNTIF(HorarioUnificado!B15:AC15,"NLPRD")+COUNTIF(HorarioUnificado!B15:AC15,"NANTD")+COUNTIF(HorarioUnificado!B15:AC15,"NANRD")</f>
        <v>0</v>
      </c>
    </row>
    <row r="16" spans="1:5" x14ac:dyDescent="0.35">
      <c r="A16" t="s">
        <v>62</v>
      </c>
      <c r="B16">
        <f>COUNTIF(HorarioUnificado!B16:AA16,"DESC")+COUNTIF(HorarioUnificado!B16:AA16,"TROP")</f>
        <v>7</v>
      </c>
      <c r="C16">
        <f>COUNTIF(HorarioUnificado!B16:AC16,"BANTD")+COUNTIF(HorarioUnificado!B16:AC16,"BLPTD")</f>
        <v>1</v>
      </c>
      <c r="D16">
        <f>COUNTIF(HorarioUnificado!B16:AC16,"3D")</f>
        <v>0</v>
      </c>
      <c r="E16">
        <f>COUNTIF(HorarioUnificado!B16:AC16,"NLPTD")+COUNTIF(HorarioUnificado!B16:AC16,"NLPRD")+COUNTIF(HorarioUnificado!B16:AC16,"NANTD")+COUNTIF(HorarioUnificado!B16:AC16,"NANRD")</f>
        <v>1</v>
      </c>
    </row>
    <row r="17" spans="1:5" x14ac:dyDescent="0.35">
      <c r="A17" t="s">
        <v>63</v>
      </c>
      <c r="B17">
        <f>COUNTIF(HorarioUnificado!B17:AA17,"DESC")+COUNTIF(HorarioUnificado!B17:AA17,"TROP")</f>
        <v>8</v>
      </c>
      <c r="C17">
        <f>COUNTIF(HorarioUnificado!B17:AC17,"BANTD")+COUNTIF(HorarioUnificado!B17:AC17,"BLPTD")</f>
        <v>1</v>
      </c>
      <c r="D17">
        <f>COUNTIF(HorarioUnificado!B17:AC17,"3D")</f>
        <v>0</v>
      </c>
      <c r="E17">
        <f>COUNTIF(HorarioUnificado!B17:AC17,"NLPTD")+COUNTIF(HorarioUnificado!B17:AC17,"NLPRD")+COUNTIF(HorarioUnificado!B17:AC17,"NANTD")+COUNTIF(HorarioUnificado!B17:AC17,"NANRD")</f>
        <v>1</v>
      </c>
    </row>
    <row r="18" spans="1:5" x14ac:dyDescent="0.35">
      <c r="A18" t="s">
        <v>64</v>
      </c>
      <c r="B18">
        <f>COUNTIF(HorarioUnificado!B18:AA18,"DESC")+COUNTIF(HorarioUnificado!B18:AA18,"TROP")</f>
        <v>7</v>
      </c>
      <c r="C18">
        <f>COUNTIF(HorarioUnificado!B18:AC18,"BANTD")+COUNTIF(HorarioUnificado!B18:AC18,"BLPTD")</f>
        <v>0</v>
      </c>
      <c r="D18">
        <f>COUNTIF(HorarioUnificado!B18:AC18,"3D")</f>
        <v>0</v>
      </c>
      <c r="E18">
        <f>COUNTIF(HorarioUnificado!B18:AC18,"NLPTD")+COUNTIF(HorarioUnificado!B18:AC18,"NLPRD")+COUNTIF(HorarioUnificado!B18:AC18,"NANTD")+COUNTIF(HorarioUnificado!B18:AC18,"NANRD")</f>
        <v>0</v>
      </c>
    </row>
    <row r="19" spans="1:5" x14ac:dyDescent="0.35">
      <c r="A19" t="s">
        <v>65</v>
      </c>
      <c r="B19">
        <f>COUNTIF(HorarioUnificado!B19:AA19,"DESC")+COUNTIF(HorarioUnificado!B19:AA19,"TROP")</f>
        <v>7</v>
      </c>
      <c r="C19">
        <f>COUNTIF(HorarioUnificado!B19:AC19,"BANTD")+COUNTIF(HorarioUnificado!B19:AC19,"BLPTD")</f>
        <v>1</v>
      </c>
      <c r="D19">
        <f>COUNTIF(HorarioUnificado!B19:AC19,"3D")</f>
        <v>0</v>
      </c>
      <c r="E19">
        <f>COUNTIF(HorarioUnificado!B19:AC19,"NLPTD")+COUNTIF(HorarioUnificado!B19:AC19,"NLPRD")+COUNTIF(HorarioUnificado!B19:AC19,"NANTD")+COUNTIF(HorarioUnificado!B19:AC19,"NANRD")</f>
        <v>1</v>
      </c>
    </row>
    <row r="20" spans="1:5" x14ac:dyDescent="0.35">
      <c r="A20" t="s">
        <v>66</v>
      </c>
      <c r="B20">
        <f>COUNTIF(HorarioUnificado!B20:AA20,"DESC")+COUNTIF(HorarioUnificado!B20:AA20,"TROP")</f>
        <v>7</v>
      </c>
      <c r="C20">
        <f>COUNTIF(HorarioUnificado!B20:AC20,"BANTD")+COUNTIF(HorarioUnificado!B20:AC20,"BLPTD")</f>
        <v>1</v>
      </c>
      <c r="D20">
        <f>COUNTIF(HorarioUnificado!B20:AC20,"3D")</f>
        <v>0</v>
      </c>
      <c r="E20">
        <f>COUNTIF(HorarioUnificado!B20:AC20,"NLPTD")+COUNTIF(HorarioUnificado!B20:AC20,"NLPRD")+COUNTIF(HorarioUnificado!B20:AC20,"NANTD")+COUNTIF(HorarioUnificado!B20:AC20,"NANRD")</f>
        <v>1</v>
      </c>
    </row>
    <row r="21" spans="1:5" x14ac:dyDescent="0.35">
      <c r="A21" t="s">
        <v>71</v>
      </c>
      <c r="B21">
        <f>COUNTIF(HorarioUnificado!B21:AA21,"DESC")+COUNTIF(HorarioUnificado!B21:AA21,"TROP")</f>
        <v>7</v>
      </c>
      <c r="C21">
        <f>COUNTIF(HorarioUnificado!B21:AC21,"BANTD")+COUNTIF(HorarioUnificado!B21:AC21,"BLPTD")</f>
        <v>1</v>
      </c>
      <c r="D21">
        <f>COUNTIF(HorarioUnificado!B21:AC21,"3D")</f>
        <v>0</v>
      </c>
      <c r="E21">
        <f>COUNTIF(HorarioUnificado!B21:AC21,"NLPTD")+COUNTIF(HorarioUnificado!B21:AC21,"NLPRD")+COUNTIF(HorarioUnificado!B21:AC21,"NANTD")+COUNTIF(HorarioUnificado!B21:AC21,"NANRD")</f>
        <v>2</v>
      </c>
    </row>
    <row r="22" spans="1:5" x14ac:dyDescent="0.35">
      <c r="A22" t="s">
        <v>73</v>
      </c>
      <c r="B22">
        <f>COUNTIF(HorarioUnificado!B22:AA22,"DESC")+COUNTIF(HorarioUnificado!B22:AA22,"TROP")</f>
        <v>3</v>
      </c>
      <c r="C22">
        <f>COUNTIF(HorarioUnificado!B22:AC22,"BANTD")+COUNTIF(HorarioUnificado!B22:AC22,"BLPTD")</f>
        <v>1</v>
      </c>
      <c r="D22">
        <f>COUNTIF(HorarioUnificado!B22:AC22,"3D")</f>
        <v>0</v>
      </c>
      <c r="E22">
        <f>COUNTIF(HorarioUnificado!B22:AC22,"NLPTD")+COUNTIF(HorarioUnificado!B22:AC22,"NLPRD")+COUNTIF(HorarioUnificado!B22:AC22,"NANTD")+COUNTIF(HorarioUnificado!B22:AC22,"NANRD")</f>
        <v>2</v>
      </c>
    </row>
    <row r="23" spans="1:5" x14ac:dyDescent="0.35">
      <c r="A23" t="s">
        <v>74</v>
      </c>
      <c r="B23">
        <f>COUNTIF(HorarioUnificado!B23:AA23,"DESC")+COUNTIF(HorarioUnificado!B23:AA23,"TROP")</f>
        <v>8</v>
      </c>
      <c r="C23">
        <f>COUNTIF(HorarioUnificado!B23:AC23,"BANTD")+COUNTIF(HorarioUnificado!B23:AC23,"BLPTD")</f>
        <v>0</v>
      </c>
      <c r="D23">
        <f>COUNTIF(HorarioUnificado!B23:AC23,"3D")</f>
        <v>0</v>
      </c>
      <c r="E23">
        <f>COUNTIF(HorarioUnificado!B23:AC23,"NLPTD")+COUNTIF(HorarioUnificado!B23:AC23,"NLPRD")+COUNTIF(HorarioUnificado!B23:AC23,"NANTD")+COUNTIF(HorarioUnificado!B23:AC23,"NANRD")</f>
        <v>2</v>
      </c>
    </row>
    <row r="24" spans="1:5" x14ac:dyDescent="0.35">
      <c r="A24" t="s">
        <v>75</v>
      </c>
      <c r="B24">
        <f>COUNTIF(HorarioUnificado!B24:AA24,"DESC")+COUNTIF(HorarioUnificado!B24:AA24,"TROP")</f>
        <v>8</v>
      </c>
      <c r="C24">
        <f>COUNTIF(HorarioUnificado!B24:AC24,"BANTD")+COUNTIF(HorarioUnificado!B24:AC24,"BLPTD")</f>
        <v>1</v>
      </c>
      <c r="D24">
        <f>COUNTIF(HorarioUnificado!B24:AC24,"3D")</f>
        <v>0</v>
      </c>
      <c r="E24">
        <f>COUNTIF(HorarioUnificado!B24:AC24,"NLPTD")+COUNTIF(HorarioUnificado!B24:AC24,"NLPRD")+COUNTIF(HorarioUnificado!B24:AC24,"NANTD")+COUNTIF(HorarioUnificado!B24:AC24,"NANRD")</f>
        <v>2</v>
      </c>
    </row>
    <row r="25" spans="1:5" x14ac:dyDescent="0.35">
      <c r="A25" t="s">
        <v>76</v>
      </c>
      <c r="B25">
        <f>COUNTIF(HorarioUnificado!B25:AA25,"DESC")+COUNTIF(HorarioUnificado!B25:AA25,"TROP")</f>
        <v>7</v>
      </c>
      <c r="C25">
        <f>COUNTIF(HorarioUnificado!B25:AC25,"BANTD")+COUNTIF(HorarioUnificado!B25:AC25,"BLPTD")</f>
        <v>1</v>
      </c>
      <c r="D25">
        <f>COUNTIF(HorarioUnificado!B25:AC25,"3D")</f>
        <v>0</v>
      </c>
      <c r="E25">
        <f>COUNTIF(HorarioUnificado!B25:AC25,"NLPTD")+COUNTIF(HorarioUnificado!B25:AC25,"NLPRD")+COUNTIF(HorarioUnificado!B25:AC25,"NANTD")+COUNTIF(HorarioUnificado!B25:AC25,"NANRD")</f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HorarioUnificado</vt:lpstr>
      <vt:lpstr>Estadísticas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Usuario1</cp:lastModifiedBy>
  <dcterms:created xsi:type="dcterms:W3CDTF">2015-06-05T18:19:34Z</dcterms:created>
  <dcterms:modified xsi:type="dcterms:W3CDTF">2025-09-14T03:07:13Z</dcterms:modified>
</cp:coreProperties>
</file>