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<sst xmlns="http://schemas.openxmlformats.org/spreadsheetml/2006/main" count="743" uniqueCount="99">
  <si>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</si>
  <si>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</si>
  <si>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</si>
  <si>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</si>
  <si>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</si>
  <si>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</si>
  <si>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</si>
  <si>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</si>
  <si>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</si>
  <si>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</si>
  <si>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</si>
  <si>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</si>
  <si>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</si>
  <si>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</si>
  <si>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</si>
  <si>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</si>
  <si>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</si>
  <si>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</si>
  <si>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</si>
  <si>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</si>
  <si>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</si>
  <si>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</si>
  <si>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</si>
  <si>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</si>
  <si>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</si>
  <si>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</si>
  <si>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</si>
  <si>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</si>
  <si>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</si>
  <si>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</si>
  <si>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</si>
  <si>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</si>
  <si>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DESC</t>
  </si>
  <si>
    <t>MCOR</t>
  </si>
  <si>
    <t>S</t>
  </si>
  <si>
    <t>TROP</t>
  </si>
  <si>
    <t>LIBR</t>
  </si>
  <si>
    <t>X</t>
  </si>
  <si>
    <t>MCORTS</t>
  </si>
  <si>
    <t>MN</t>
  </si>
  <si>
    <t>HLG</t>
  </si>
  <si>
    <t>6R</t>
  </si>
  <si>
    <t>6T</t>
  </si>
  <si>
    <t>1</t>
  </si>
  <si>
    <t>NANTD</t>
  </si>
  <si>
    <t>VACA</t>
  </si>
  <si>
    <t>MEI</t>
  </si>
  <si>
    <t>MS</t>
  </si>
  <si>
    <t>TN</t>
  </si>
  <si>
    <t>N</t>
  </si>
  <si>
    <t>TS</t>
  </si>
  <si>
    <t>VCM</t>
  </si>
  <si>
    <t>ROP</t>
  </si>
  <si>
    <t>ECE</t>
  </si>
  <si>
    <t>3</t>
  </si>
  <si>
    <t>6S</t>
  </si>
  <si>
    <t>6N</t>
  </si>
  <si>
    <t>WEH</t>
  </si>
  <si>
    <t>DFB</t>
  </si>
  <si>
    <t>3D</t>
  </si>
  <si>
    <t>BANTD</t>
  </si>
  <si>
    <t>MLS</t>
  </si>
  <si>
    <t>FCE</t>
  </si>
  <si>
    <t>COMS</t>
  </si>
  <si>
    <t>6RT</t>
  </si>
  <si>
    <t>6TT</t>
  </si>
  <si>
    <t>JBV</t>
  </si>
  <si>
    <t>1T</t>
  </si>
  <si>
    <t>GMT</t>
  </si>
  <si>
    <t>SIND</t>
  </si>
  <si>
    <t>CMED</t>
  </si>
  <si>
    <t>BRS</t>
  </si>
  <si>
    <t>HZG</t>
  </si>
  <si>
    <t>NANRD</t>
  </si>
  <si>
    <t>JIS</t>
  </si>
  <si>
    <t>CDT</t>
  </si>
  <si>
    <t>WGG</t>
  </si>
  <si>
    <t>GCE</t>
  </si>
  <si>
    <t>YIS</t>
  </si>
  <si>
    <t>NLPTD</t>
  </si>
  <si>
    <t>COME</t>
  </si>
  <si>
    <t>BLPTD</t>
  </si>
  <si>
    <t>NLPRD</t>
  </si>
  <si>
    <t>MAQ</t>
  </si>
  <si>
    <t>TLPR</t>
  </si>
  <si>
    <t>DJO</t>
  </si>
  <si>
    <t>AFG</t>
  </si>
  <si>
    <t>6MT</t>
  </si>
  <si>
    <t>6MTD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</si>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</sst>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800080"/>
        <bgColor rgb="FF800080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0EE90"/>
        <bgColor rgb="FF90EE90"/>
      </patternFill>
    </fill>
    <fill>
      <patternFill patternType="solid">
        <fgColor rgb="FF008000"/>
        <bgColor rgb="FF008000"/>
      </patternFill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8B0000"/>
        <bgColor rgb="FF8B0000"/>
      </patternFill>
    </fill>
    <fill>
      <patternFill patternType="solid">
        <fgColor rgb="FFDC143C"/>
        <bgColor rgb="FFDC143C"/>
      </patternFill>
    </fill>
    <fill>
      <patternFill patternType="solid">
        <fgColor rgb="FFFFFF99"/>
        <bgColor rgb="FFFFFF99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5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3" borderId="0" xfId="0" applyFont="1" applyFill="1"/>
    <xf numFmtId="0" fontId="0" fillId="17" borderId="0" xfId="0" applyFill="1"/>
    <xf numFmtId="0" fontId="2" fillId="17" borderId="0" xfId="0" applyFont="1" applyFill="1"/>
    <xf numFmtId="0" fontId="3" fillId="18" borderId="0" xfId="0" applyFont="1" applyFill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0"/>
  <sheetViews>
    <sheetView tabSelected="1" zoomScale="170" zoomScaleNormal="170" workbookViewId="0">
      <selection activeCell="C3" sqref="C3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18" t="s">
        <v>32</v>
      </c>
      <c r="C2" s="18" t="s">
        <v>33</v>
      </c>
      <c r="D2" s="18" t="s">
        <v>33</v>
      </c>
      <c r="E2" s="18" t="s">
        <v>34</v>
      </c>
      <c r="F2" s="18" t="s">
        <v>33</v>
      </c>
      <c r="G2" s="18" t="s">
        <v>35</v>
      </c>
      <c r="H2" s="18" t="s">
        <v>36</v>
      </c>
      <c r="I2" s="18" t="s">
        <v>33</v>
      </c>
      <c r="J2" s="18" t="s">
        <v>32</v>
      </c>
      <c r="K2" s="18" t="s">
        <v>33</v>
      </c>
      <c r="L2" s="18" t="s">
        <v>33</v>
      </c>
      <c r="M2" s="18" t="s">
        <v>33</v>
      </c>
      <c r="N2" s="18" t="s">
        <v>35</v>
      </c>
      <c r="O2" s="18" t="s">
        <v>36</v>
      </c>
      <c r="P2" s="18" t="s">
        <v>32</v>
      </c>
      <c r="Q2" s="18" t="s">
        <v>33</v>
      </c>
      <c r="R2" s="18" t="s">
        <v>33</v>
      </c>
      <c r="S2" s="18" t="s">
        <v>34</v>
      </c>
      <c r="T2" s="18" t="s">
        <v>33</v>
      </c>
      <c r="U2" s="18" t="s">
        <v>35</v>
      </c>
      <c r="V2" s="18" t="s">
        <v>37</v>
      </c>
      <c r="W2" s="18" t="s">
        <v>33</v>
      </c>
      <c r="X2" s="18" t="s">
        <v>32</v>
      </c>
      <c r="Y2" s="18" t="s">
        <v>38</v>
      </c>
      <c r="Z2" s="18" t="s">
        <v>33</v>
      </c>
      <c r="AA2" s="18" t="s">
        <v>33</v>
      </c>
      <c r="AB2" s="18" t="s">
        <v>35</v>
      </c>
      <c r="AC2" s="20" t="s">
        <v>39</v>
      </c>
      <c r="AD2" s="18" t="s">
        <v>32</v>
      </c>
      <c r="AE2" s="18" t="s">
        <v>38</v>
      </c>
      <c r="AF2" t="s">
        <v>31</v>
      </c>
    </row>
    <row r="3" spans="1:32" x14ac:dyDescent="0.35">
      <c r="A3" t="s">
        <v>40</v>
      </c>
      <c r="B3" s="18" t="s">
        <v>32</v>
      </c>
      <c r="C3" s="8" t="s">
        <v>41</v>
      </c>
      <c r="E3" s="9" t="s">
        <v>42</v>
      </c>
      <c r="F3" s="18" t="s">
        <v>35</v>
      </c>
      <c r="G3" s="7" t="s">
        <v>43</v>
      </c>
      <c r="H3" t="s">
        <v>44</v>
      </c>
      <c r="I3" s="18" t="s">
        <v>32</v>
      </c>
      <c r="J3" s="9" t="s">
        <v>42</v>
      </c>
      <c r="K3" s="18" t="s">
        <v>35</v>
      </c>
      <c r="M3" s="8" t="s">
        <v>41</v>
      </c>
      <c r="N3" t="s">
        <v>42</v>
      </c>
      <c r="Q3" s="18" t="s">
        <v>45</v>
      </c>
      <c r="R3" s="18" t="s">
        <v>45</v>
      </c>
      <c r="S3" s="18" t="s">
        <v>45</v>
      </c>
      <c r="T3" s="18" t="s">
        <v>45</v>
      </c>
      <c r="U3" s="18" t="s">
        <v>45</v>
      </c>
      <c r="V3" s="18" t="s">
        <v>45</v>
      </c>
      <c r="W3" s="18" t="s">
        <v>45</v>
      </c>
      <c r="X3" s="18" t="s">
        <v>45</v>
      </c>
      <c r="Y3" s="18" t="s">
        <v>45</v>
      </c>
      <c r="Z3" s="18" t="s">
        <v>45</v>
      </c>
      <c r="AA3" s="18" t="s">
        <v>45</v>
      </c>
      <c r="AB3" s="18" t="s">
        <v>45</v>
      </c>
      <c r="AC3" s="18" t="s">
        <v>45</v>
      </c>
      <c r="AD3" s="18" t="s">
        <v>45</v>
      </c>
      <c r="AE3" s="18" t="s">
        <v>45</v>
      </c>
      <c r="AF3" t="s">
        <v>40</v>
      </c>
    </row>
    <row r="4" spans="1:32" x14ac:dyDescent="0.35">
      <c r="A4" t="s">
        <v>46</v>
      </c>
      <c r="B4" s="20" t="s">
        <v>47</v>
      </c>
      <c r="C4" s="18" t="s">
        <v>32</v>
      </c>
      <c r="D4" s="20" t="s">
        <v>39</v>
      </c>
      <c r="E4" s="18" t="s">
        <v>35</v>
      </c>
      <c r="F4" s="20" t="s">
        <v>34</v>
      </c>
      <c r="G4" s="20" t="s">
        <v>34</v>
      </c>
      <c r="H4" s="20" t="s">
        <v>48</v>
      </c>
      <c r="I4" s="20" t="s">
        <v>49</v>
      </c>
      <c r="J4" s="18" t="s">
        <v>32</v>
      </c>
      <c r="K4" s="20" t="s">
        <v>49</v>
      </c>
      <c r="L4" s="20" t="s">
        <v>48</v>
      </c>
      <c r="M4" s="18" t="s">
        <v>35</v>
      </c>
      <c r="N4" s="20" t="s">
        <v>48</v>
      </c>
      <c r="O4" s="20" t="s">
        <v>48</v>
      </c>
      <c r="P4" s="20" t="s">
        <v>50</v>
      </c>
      <c r="Q4" s="18" t="s">
        <v>32</v>
      </c>
      <c r="R4" s="18" t="s">
        <v>35</v>
      </c>
      <c r="S4" s="20" t="s">
        <v>50</v>
      </c>
      <c r="T4" s="20" t="s">
        <v>34</v>
      </c>
      <c r="U4" s="20" t="s">
        <v>39</v>
      </c>
      <c r="V4" s="20" t="s">
        <v>34</v>
      </c>
      <c r="W4" s="20" t="s">
        <v>49</v>
      </c>
      <c r="X4" s="18" t="s">
        <v>32</v>
      </c>
      <c r="Y4" s="20" t="s">
        <v>49</v>
      </c>
      <c r="Z4" s="20" t="s">
        <v>48</v>
      </c>
      <c r="AA4" s="20" t="s">
        <v>49</v>
      </c>
      <c r="AB4" s="18" t="s">
        <v>35</v>
      </c>
      <c r="AC4" s="20" t="s">
        <v>48</v>
      </c>
      <c r="AD4" s="20" t="s">
        <v>48</v>
      </c>
      <c r="AE4" s="18" t="s">
        <v>32</v>
      </c>
      <c r="AF4" s="19" t="s">
        <v>48</v>
      </c>
    </row>
    <row r="5" spans="1:32" x14ac:dyDescent="0.35">
      <c r="A5" t="s">
        <v>51</v>
      </c>
      <c r="B5" s="20" t="s">
        <v>48</v>
      </c>
      <c r="C5" s="20" t="s">
        <v>49</v>
      </c>
      <c r="D5" s="20" t="s">
        <v>48</v>
      </c>
      <c r="E5" s="18" t="s">
        <v>32</v>
      </c>
      <c r="F5" s="18" t="s">
        <v>35</v>
      </c>
      <c r="G5" s="20" t="s">
        <v>48</v>
      </c>
      <c r="H5" s="20" t="s">
        <v>39</v>
      </c>
      <c r="I5" s="18" t="s">
        <v>32</v>
      </c>
      <c r="J5" s="20" t="s">
        <v>48</v>
      </c>
      <c r="K5" s="20" t="s">
        <v>34</v>
      </c>
      <c r="L5" s="20" t="s">
        <v>39</v>
      </c>
      <c r="M5" s="20" t="s">
        <v>49</v>
      </c>
      <c r="N5" s="18" t="s">
        <v>35</v>
      </c>
      <c r="P5" s="20" t="s">
        <v>39</v>
      </c>
      <c r="Q5" s="20" t="s">
        <v>49</v>
      </c>
      <c r="R5" s="18" t="s">
        <v>32</v>
      </c>
      <c r="S5" s="20" t="s">
        <v>48</v>
      </c>
      <c r="T5" s="18" t="s">
        <v>35</v>
      </c>
      <c r="U5" s="20" t="s">
        <v>48</v>
      </c>
      <c r="V5" s="18" t="s">
        <v>36</v>
      </c>
      <c r="W5" s="18" t="s">
        <v>32</v>
      </c>
      <c r="X5" s="20" t="s">
        <v>39</v>
      </c>
      <c r="Y5" s="20" t="s">
        <v>47</v>
      </c>
      <c r="Z5" s="20" t="s">
        <v>39</v>
      </c>
      <c r="AA5" s="18" t="s">
        <v>35</v>
      </c>
      <c r="AB5" s="22" t="s">
        <v>48</v>
      </c>
      <c r="AC5" s="18" t="s">
        <v>36</v>
      </c>
      <c r="AD5" s="18" t="s">
        <v>32</v>
      </c>
      <c r="AE5" s="20" t="s">
        <v>47</v>
      </c>
      <c r="AF5" s="19" t="s">
        <v>47</v>
      </c>
    </row>
    <row r="6" spans="1:32" x14ac:dyDescent="0.35">
      <c r="A6" t="s">
        <v>52</v>
      </c>
      <c r="B6" s="20" t="s">
        <v>39</v>
      </c>
      <c r="C6" s="20" t="s">
        <v>34</v>
      </c>
      <c r="D6" s="18" t="s">
        <v>32</v>
      </c>
      <c r="E6" s="22" t="s">
        <v>49</v>
      </c>
      <c r="F6" s="20" t="s">
        <v>39</v>
      </c>
      <c r="G6" s="18" t="s">
        <v>35</v>
      </c>
      <c r="H6" s="20" t="s">
        <v>50</v>
      </c>
      <c r="I6" s="20" t="s">
        <v>34</v>
      </c>
      <c r="J6" s="20" t="s">
        <v>39</v>
      </c>
      <c r="K6" s="18" t="s">
        <v>32</v>
      </c>
      <c r="L6" s="20" t="s">
        <v>50</v>
      </c>
      <c r="M6" s="18" t="s">
        <v>35</v>
      </c>
      <c r="N6" s="20" t="s">
        <v>34</v>
      </c>
      <c r="O6" s="20" t="s">
        <v>39</v>
      </c>
      <c r="P6" s="20" t="s">
        <v>47</v>
      </c>
      <c r="Q6" s="20" t="s">
        <v>34</v>
      </c>
      <c r="R6" s="20" t="s">
        <v>34</v>
      </c>
      <c r="S6" s="18" t="s">
        <v>32</v>
      </c>
      <c r="T6" s="20" t="s">
        <v>48</v>
      </c>
      <c r="U6" s="18" t="s">
        <v>35</v>
      </c>
      <c r="V6" s="20" t="s">
        <v>39</v>
      </c>
      <c r="W6" s="20" t="s">
        <v>34</v>
      </c>
      <c r="X6" s="20" t="s">
        <v>48</v>
      </c>
      <c r="Y6" s="18" t="s">
        <v>32</v>
      </c>
      <c r="Z6" s="20" t="s">
        <v>47</v>
      </c>
      <c r="AA6" s="18" t="s">
        <v>35</v>
      </c>
      <c r="AB6" s="20" t="s">
        <v>34</v>
      </c>
      <c r="AC6" s="20" t="s">
        <v>50</v>
      </c>
      <c r="AD6" s="20" t="s">
        <v>34</v>
      </c>
      <c r="AE6" s="18" t="s">
        <v>32</v>
      </c>
      <c r="AF6" s="19" t="s">
        <v>50</v>
      </c>
    </row>
    <row r="7" spans="1:32" x14ac:dyDescent="0.35">
      <c r="A7" t="s">
        <v>53</v>
      </c>
      <c r="B7" s="18" t="s">
        <v>32</v>
      </c>
      <c r="C7" s="11" t="s">
        <v>54</v>
      </c>
      <c r="D7" s="18" t="s">
        <v>35</v>
      </c>
      <c r="E7" s="8" t="s">
        <v>41</v>
      </c>
      <c r="F7" s="12" t="s">
        <v>55</v>
      </c>
      <c r="I7" s="7" t="s">
        <v>43</v>
      </c>
      <c r="L7" s="18" t="s">
        <v>32</v>
      </c>
      <c r="M7" s="11" t="s">
        <v>54</v>
      </c>
      <c r="N7" s="18" t="s">
        <v>35</v>
      </c>
      <c r="Q7" s="18" t="s">
        <v>32</v>
      </c>
      <c r="S7" s="18" t="s">
        <v>35</v>
      </c>
      <c r="T7" s="9" t="s">
        <v>42</v>
      </c>
      <c r="W7" s="7" t="s">
        <v>43</v>
      </c>
      <c r="X7" s="18" t="s">
        <v>32</v>
      </c>
      <c r="Y7" s="8" t="s">
        <v>41</v>
      </c>
      <c r="Z7" s="18" t="s">
        <v>35</v>
      </c>
      <c r="AA7" s="12" t="s">
        <v>55</v>
      </c>
      <c r="AB7" s="7" t="s">
        <v>43</v>
      </c>
      <c r="AC7" t="s">
        <v>44</v>
      </c>
      <c r="AD7" s="9" t="s">
        <v>42</v>
      </c>
      <c r="AE7" s="13" t="s">
        <v>56</v>
      </c>
      <c r="AF7" t="s">
        <v>53</v>
      </c>
    </row>
    <row r="8" spans="1:32" x14ac:dyDescent="0.35">
      <c r="A8" t="s">
        <v>57</v>
      </c>
      <c r="B8" s="20" t="s">
        <v>50</v>
      </c>
      <c r="C8" s="18" t="s">
        <v>32</v>
      </c>
      <c r="D8" s="20" t="s">
        <v>34</v>
      </c>
      <c r="E8" s="18" t="s">
        <v>35</v>
      </c>
      <c r="F8" s="20" t="s">
        <v>48</v>
      </c>
      <c r="G8" s="20" t="s">
        <v>39</v>
      </c>
      <c r="H8" s="20" t="s">
        <v>47</v>
      </c>
      <c r="I8" s="18" t="s">
        <v>32</v>
      </c>
      <c r="J8" s="20" t="s">
        <v>34</v>
      </c>
      <c r="K8" s="18" t="s">
        <v>35</v>
      </c>
      <c r="L8" s="20" t="s">
        <v>47</v>
      </c>
      <c r="M8" s="20" t="s">
        <v>34</v>
      </c>
      <c r="N8" s="20" t="s">
        <v>39</v>
      </c>
      <c r="O8" s="20" t="s">
        <v>34</v>
      </c>
      <c r="P8" s="20" t="s">
        <v>48</v>
      </c>
      <c r="Q8" s="18" t="s">
        <v>32</v>
      </c>
      <c r="R8" s="20" t="s">
        <v>49</v>
      </c>
      <c r="S8" s="18" t="s">
        <v>35</v>
      </c>
      <c r="T8" s="20" t="s">
        <v>39</v>
      </c>
      <c r="U8" s="20" t="s">
        <v>34</v>
      </c>
      <c r="V8" s="20" t="s">
        <v>48</v>
      </c>
      <c r="W8" s="18" t="s">
        <v>32</v>
      </c>
      <c r="X8" s="20" t="s">
        <v>34</v>
      </c>
      <c r="Y8" s="18" t="s">
        <v>35</v>
      </c>
      <c r="Z8" s="20" t="s">
        <v>50</v>
      </c>
      <c r="AA8" s="20" t="s">
        <v>34</v>
      </c>
      <c r="AB8" s="20" t="s">
        <v>39</v>
      </c>
      <c r="AC8" s="20" t="s">
        <v>47</v>
      </c>
      <c r="AD8" s="20" t="s">
        <v>39</v>
      </c>
      <c r="AE8" s="20" t="s">
        <v>49</v>
      </c>
      <c r="AF8" s="19" t="s">
        <v>39</v>
      </c>
    </row>
    <row r="9" spans="1:32" x14ac:dyDescent="0.35">
      <c r="A9" t="s">
        <v>58</v>
      </c>
      <c r="C9" s="18" t="s">
        <v>32</v>
      </c>
      <c r="D9" s="7">
        <v>1</v>
      </c>
      <c r="E9" s="11" t="s">
        <v>54</v>
      </c>
      <c r="G9" s="18" t="s">
        <v>35</v>
      </c>
      <c r="H9" t="s">
        <v>59</v>
      </c>
      <c r="I9" s="8" t="s">
        <v>41</v>
      </c>
      <c r="J9" s="18" t="s">
        <v>32</v>
      </c>
      <c r="K9" s="9" t="s">
        <v>42</v>
      </c>
      <c r="M9" s="18" t="s">
        <v>35</v>
      </c>
      <c r="N9" s="12" t="s">
        <v>55</v>
      </c>
      <c r="O9" t="s">
        <v>60</v>
      </c>
      <c r="P9" s="12" t="s">
        <v>55</v>
      </c>
      <c r="R9" s="7" t="s">
        <v>43</v>
      </c>
      <c r="S9" s="18" t="s">
        <v>32</v>
      </c>
      <c r="U9" s="18" t="s">
        <v>35</v>
      </c>
      <c r="W9" s="8" t="s">
        <v>41</v>
      </c>
      <c r="X9" s="18" t="s">
        <v>32</v>
      </c>
      <c r="Y9" s="7" t="s">
        <v>43</v>
      </c>
      <c r="Z9" s="9" t="s">
        <v>42</v>
      </c>
      <c r="AA9" s="18" t="s">
        <v>35</v>
      </c>
      <c r="AB9" t="s">
        <v>41</v>
      </c>
      <c r="AD9" s="18" t="s">
        <v>32</v>
      </c>
      <c r="AE9" s="11" t="s">
        <v>54</v>
      </c>
      <c r="AF9" t="s">
        <v>58</v>
      </c>
    </row>
    <row r="10" spans="1:32" x14ac:dyDescent="0.35">
      <c r="A10" t="s">
        <v>61</v>
      </c>
      <c r="B10" s="18" t="s">
        <v>32</v>
      </c>
      <c r="D10" s="11" t="s">
        <v>54</v>
      </c>
      <c r="F10" s="18" t="s">
        <v>35</v>
      </c>
      <c r="G10" t="s">
        <v>54</v>
      </c>
      <c r="I10" s="18" t="s">
        <v>32</v>
      </c>
      <c r="J10" s="8" t="s">
        <v>41</v>
      </c>
      <c r="K10" s="18" t="s">
        <v>35</v>
      </c>
      <c r="M10" s="9" t="s">
        <v>42</v>
      </c>
      <c r="P10" s="7" t="s">
        <v>43</v>
      </c>
      <c r="Q10" s="8" t="s">
        <v>41</v>
      </c>
      <c r="R10" s="18" t="s">
        <v>32</v>
      </c>
      <c r="T10" s="11" t="s">
        <v>54</v>
      </c>
      <c r="U10" s="18" t="s">
        <v>35</v>
      </c>
      <c r="V10" t="s">
        <v>60</v>
      </c>
      <c r="W10" s="9" t="s">
        <v>42</v>
      </c>
      <c r="X10" s="18" t="s">
        <v>32</v>
      </c>
      <c r="Y10" s="13" t="s">
        <v>56</v>
      </c>
      <c r="Z10" s="12" t="s">
        <v>55</v>
      </c>
      <c r="AA10" s="18" t="s">
        <v>35</v>
      </c>
      <c r="AB10" s="12" t="s">
        <v>55</v>
      </c>
      <c r="AD10" s="18" t="s">
        <v>32</v>
      </c>
      <c r="AE10" s="7" t="s">
        <v>43</v>
      </c>
      <c r="AF10" t="s">
        <v>61</v>
      </c>
    </row>
    <row r="11" spans="1:32" x14ac:dyDescent="0.35">
      <c r="A11" t="s">
        <v>62</v>
      </c>
      <c r="B11" s="18" t="s">
        <v>63</v>
      </c>
      <c r="C11" s="18" t="s">
        <v>63</v>
      </c>
      <c r="D11" s="18" t="s">
        <v>63</v>
      </c>
      <c r="E11" s="18" t="s">
        <v>63</v>
      </c>
      <c r="F11" s="18" t="s">
        <v>63</v>
      </c>
      <c r="G11" s="18" t="s">
        <v>32</v>
      </c>
      <c r="I11" s="18" t="s">
        <v>32</v>
      </c>
      <c r="J11" s="7" t="s">
        <v>43</v>
      </c>
      <c r="K11" s="18" t="s">
        <v>35</v>
      </c>
      <c r="M11" s="5" t="s">
        <v>64</v>
      </c>
      <c r="P11" s="8" t="s">
        <v>41</v>
      </c>
      <c r="Q11" s="18" t="s">
        <v>32</v>
      </c>
      <c r="S11" s="11" t="s">
        <v>54</v>
      </c>
      <c r="T11" s="18" t="s">
        <v>35</v>
      </c>
      <c r="U11" t="s">
        <v>42</v>
      </c>
      <c r="W11" s="6" t="s">
        <v>65</v>
      </c>
      <c r="X11" s="12" t="s">
        <v>55</v>
      </c>
      <c r="Y11" s="11" t="s">
        <v>54</v>
      </c>
      <c r="Z11" s="18" t="s">
        <v>32</v>
      </c>
      <c r="AA11" s="7" t="s">
        <v>43</v>
      </c>
      <c r="AB11" s="18" t="s">
        <v>35</v>
      </c>
      <c r="AC11" t="s">
        <v>59</v>
      </c>
      <c r="AD11" s="13" t="s">
        <v>56</v>
      </c>
      <c r="AE11" s="18" t="s">
        <v>32</v>
      </c>
      <c r="AF11" t="s">
        <v>62</v>
      </c>
    </row>
    <row r="12" spans="1:32" x14ac:dyDescent="0.35">
      <c r="A12" t="s">
        <v>66</v>
      </c>
      <c r="C12" s="9" t="s">
        <v>42</v>
      </c>
      <c r="D12" s="8" t="s">
        <v>41</v>
      </c>
      <c r="E12" s="18" t="s">
        <v>32</v>
      </c>
      <c r="F12" s="8" t="s">
        <v>41</v>
      </c>
      <c r="G12" s="18" t="s">
        <v>35</v>
      </c>
      <c r="J12" s="18" t="s">
        <v>32</v>
      </c>
      <c r="K12" s="11" t="s">
        <v>54</v>
      </c>
      <c r="L12" s="18" t="s">
        <v>35</v>
      </c>
      <c r="P12" s="18" t="s">
        <v>32</v>
      </c>
      <c r="Q12" s="12" t="s">
        <v>55</v>
      </c>
      <c r="R12" s="9" t="s">
        <v>42</v>
      </c>
      <c r="T12" s="7" t="s">
        <v>43</v>
      </c>
      <c r="U12" s="18" t="s">
        <v>35</v>
      </c>
      <c r="V12" t="s">
        <v>44</v>
      </c>
      <c r="W12" s="11" t="s">
        <v>54</v>
      </c>
      <c r="X12" s="13" t="s">
        <v>56</v>
      </c>
      <c r="Y12" t="s">
        <v>67</v>
      </c>
      <c r="Z12" s="18" t="s">
        <v>32</v>
      </c>
      <c r="AA12" s="8" t="s">
        <v>41</v>
      </c>
      <c r="AB12" s="18" t="s">
        <v>35</v>
      </c>
      <c r="AC12" t="s">
        <v>60</v>
      </c>
      <c r="AD12" s="18" t="s">
        <v>32</v>
      </c>
      <c r="AE12" t="s">
        <v>67</v>
      </c>
      <c r="AF12" t="s">
        <v>66</v>
      </c>
    </row>
    <row r="13" spans="1:32" x14ac:dyDescent="0.35">
      <c r="A13" t="s">
        <v>68</v>
      </c>
      <c r="B13" s="9" t="s">
        <v>42</v>
      </c>
      <c r="C13" s="18" t="s">
        <v>32</v>
      </c>
      <c r="D13" s="18" t="s">
        <v>69</v>
      </c>
      <c r="E13" s="7" t="s">
        <v>43</v>
      </c>
      <c r="F13" s="18" t="s">
        <v>35</v>
      </c>
      <c r="H13" t="s">
        <v>60</v>
      </c>
      <c r="I13" s="9" t="s">
        <v>42</v>
      </c>
      <c r="J13" s="5" t="s">
        <v>64</v>
      </c>
      <c r="K13" s="18" t="s">
        <v>69</v>
      </c>
      <c r="L13" s="8" t="s">
        <v>41</v>
      </c>
      <c r="M13" s="18" t="s">
        <v>32</v>
      </c>
      <c r="N13" s="18" t="s">
        <v>35</v>
      </c>
      <c r="P13" s="18" t="s">
        <v>32</v>
      </c>
      <c r="Q13" s="11" t="s">
        <v>54</v>
      </c>
      <c r="R13" s="18" t="s">
        <v>69</v>
      </c>
      <c r="S13" s="7" t="s">
        <v>43</v>
      </c>
      <c r="T13" s="18" t="s">
        <v>70</v>
      </c>
      <c r="U13" s="18" t="s">
        <v>35</v>
      </c>
      <c r="W13" s="18" t="s">
        <v>45</v>
      </c>
      <c r="X13" s="18" t="s">
        <v>45</v>
      </c>
      <c r="Y13" s="18" t="s">
        <v>45</v>
      </c>
      <c r="Z13" s="18" t="s">
        <v>45</v>
      </c>
      <c r="AA13" s="18" t="s">
        <v>45</v>
      </c>
      <c r="AB13" s="18" t="s">
        <v>45</v>
      </c>
      <c r="AC13" s="18" t="s">
        <v>45</v>
      </c>
      <c r="AD13" s="18" t="s">
        <v>45</v>
      </c>
      <c r="AE13" s="18" t="s">
        <v>45</v>
      </c>
      <c r="AF13" t="s">
        <v>68</v>
      </c>
    </row>
    <row r="14" spans="1:32" x14ac:dyDescent="0.35">
      <c r="A14" t="s">
        <v>71</v>
      </c>
      <c r="B14" s="8" t="s">
        <v>41</v>
      </c>
      <c r="E14" s="18" t="s">
        <v>32</v>
      </c>
      <c r="F14" s="7" t="s">
        <v>43</v>
      </c>
      <c r="G14" s="18" t="s">
        <v>35</v>
      </c>
      <c r="I14" s="11" t="s">
        <v>54</v>
      </c>
      <c r="J14" s="18" t="s">
        <v>32</v>
      </c>
      <c r="L14" s="18" t="s">
        <v>35</v>
      </c>
      <c r="M14" s="7" t="s">
        <v>43</v>
      </c>
      <c r="N14" t="s">
        <v>41</v>
      </c>
      <c r="P14" s="18" t="s">
        <v>32</v>
      </c>
      <c r="Q14" s="9" t="s">
        <v>42</v>
      </c>
      <c r="S14" s="18" t="s">
        <v>35</v>
      </c>
      <c r="T14" s="12" t="s">
        <v>55</v>
      </c>
      <c r="U14" t="s">
        <v>54</v>
      </c>
      <c r="W14" s="13" t="s">
        <v>56</v>
      </c>
      <c r="X14" s="8" t="s">
        <v>41</v>
      </c>
      <c r="Y14" s="18" t="s">
        <v>32</v>
      </c>
      <c r="Z14" s="7" t="s">
        <v>43</v>
      </c>
      <c r="AA14" s="11" t="s">
        <v>54</v>
      </c>
      <c r="AB14" s="18" t="s">
        <v>35</v>
      </c>
      <c r="AD14" s="18" t="s">
        <v>32</v>
      </c>
      <c r="AE14" s="9" t="s">
        <v>42</v>
      </c>
      <c r="AF14" t="s">
        <v>71</v>
      </c>
    </row>
    <row r="15" spans="1:32" x14ac:dyDescent="0.35">
      <c r="A15" t="s">
        <v>72</v>
      </c>
      <c r="B15" s="18" t="s">
        <v>32</v>
      </c>
      <c r="C15" s="7" t="s">
        <v>43</v>
      </c>
      <c r="E15" s="18" t="s">
        <v>37</v>
      </c>
      <c r="F15" s="18" t="s">
        <v>35</v>
      </c>
      <c r="H15" s="18" t="s">
        <v>36</v>
      </c>
      <c r="I15" s="18" t="s">
        <v>32</v>
      </c>
      <c r="K15" s="12" t="s">
        <v>55</v>
      </c>
      <c r="L15" s="18" t="s">
        <v>35</v>
      </c>
      <c r="N15" s="7" t="s">
        <v>43</v>
      </c>
      <c r="O15" t="s">
        <v>44</v>
      </c>
      <c r="R15" s="8" t="s">
        <v>41</v>
      </c>
      <c r="S15" s="18" t="s">
        <v>32</v>
      </c>
      <c r="T15" s="8" t="s">
        <v>41</v>
      </c>
      <c r="U15" s="18" t="s">
        <v>35</v>
      </c>
      <c r="V15" t="s">
        <v>73</v>
      </c>
      <c r="W15" s="18" t="s">
        <v>32</v>
      </c>
      <c r="X15" s="11" t="s">
        <v>54</v>
      </c>
      <c r="Y15" s="6" t="s">
        <v>65</v>
      </c>
      <c r="Z15" s="11" t="s">
        <v>54</v>
      </c>
      <c r="AA15" s="18" t="s">
        <v>35</v>
      </c>
      <c r="AB15" t="s">
        <v>42</v>
      </c>
      <c r="AD15" s="12" t="s">
        <v>55</v>
      </c>
      <c r="AE15" s="6" t="s">
        <v>65</v>
      </c>
      <c r="AF15" t="s">
        <v>72</v>
      </c>
    </row>
    <row r="16" spans="1:32" x14ac:dyDescent="0.35">
      <c r="A16" t="s">
        <v>74</v>
      </c>
      <c r="B16" s="18" t="s">
        <v>32</v>
      </c>
      <c r="D16" s="9" t="s">
        <v>42</v>
      </c>
      <c r="E16" s="18" t="s">
        <v>35</v>
      </c>
      <c r="F16" s="11" t="s">
        <v>54</v>
      </c>
      <c r="G16" t="s">
        <v>41</v>
      </c>
      <c r="J16" s="18" t="s">
        <v>32</v>
      </c>
      <c r="K16" s="7" t="s">
        <v>43</v>
      </c>
      <c r="L16" s="11" t="s">
        <v>54</v>
      </c>
      <c r="M16" s="18" t="s">
        <v>35</v>
      </c>
      <c r="N16" t="s">
        <v>67</v>
      </c>
      <c r="O16" t="s">
        <v>59</v>
      </c>
      <c r="P16" s="18" t="s">
        <v>70</v>
      </c>
      <c r="Q16" s="18" t="s">
        <v>32</v>
      </c>
      <c r="S16" s="8" t="s">
        <v>41</v>
      </c>
      <c r="T16" s="18" t="s">
        <v>35</v>
      </c>
      <c r="V16" s="18" t="s">
        <v>36</v>
      </c>
      <c r="W16" s="18" t="s">
        <v>32</v>
      </c>
      <c r="X16" s="9" t="s">
        <v>42</v>
      </c>
      <c r="Y16" s="12" t="s">
        <v>55</v>
      </c>
      <c r="Z16" s="13" t="s">
        <v>56</v>
      </c>
      <c r="AA16" s="18" t="s">
        <v>35</v>
      </c>
      <c r="AB16" t="s">
        <v>54</v>
      </c>
      <c r="AC16" t="s">
        <v>73</v>
      </c>
      <c r="AD16" s="18" t="s">
        <v>32</v>
      </c>
      <c r="AE16" s="12" t="s">
        <v>55</v>
      </c>
      <c r="AF16" t="s">
        <v>74</v>
      </c>
    </row>
    <row r="17" spans="1:32" x14ac:dyDescent="0.35">
      <c r="A17" t="s">
        <v>75</v>
      </c>
      <c r="B17" s="7" t="s">
        <v>43</v>
      </c>
      <c r="C17" s="18" t="s">
        <v>32</v>
      </c>
      <c r="E17" s="18" t="s">
        <v>35</v>
      </c>
      <c r="H17" s="18" t="s">
        <v>36</v>
      </c>
      <c r="K17" s="8" t="s">
        <v>41</v>
      </c>
      <c r="L17" s="18" t="s">
        <v>32</v>
      </c>
      <c r="N17" s="18" t="s">
        <v>35</v>
      </c>
      <c r="O17" t="s">
        <v>73</v>
      </c>
      <c r="P17" s="18" t="s">
        <v>32</v>
      </c>
      <c r="Q17" s="7" t="s">
        <v>43</v>
      </c>
      <c r="R17" s="11" t="s">
        <v>54</v>
      </c>
      <c r="S17" s="9" t="s">
        <v>42</v>
      </c>
      <c r="T17" s="18" t="s">
        <v>35</v>
      </c>
      <c r="U17" s="12" t="s">
        <v>55</v>
      </c>
      <c r="W17" s="18" t="s">
        <v>32</v>
      </c>
      <c r="X17" s="7" t="s">
        <v>43</v>
      </c>
      <c r="Y17" s="9" t="s">
        <v>42</v>
      </c>
      <c r="Z17" s="8" t="s">
        <v>41</v>
      </c>
      <c r="AA17" s="18" t="s">
        <v>35</v>
      </c>
      <c r="AB17" s="13" t="s">
        <v>56</v>
      </c>
      <c r="AD17" s="11" t="s">
        <v>54</v>
      </c>
      <c r="AE17" s="8" t="s">
        <v>41</v>
      </c>
      <c r="AF17" t="s">
        <v>75</v>
      </c>
    </row>
    <row r="18" spans="1:32" x14ac:dyDescent="0.35">
      <c r="A18" t="s">
        <v>76</v>
      </c>
      <c r="B18" s="12" t="s">
        <v>55</v>
      </c>
      <c r="D18" s="18" t="s">
        <v>32</v>
      </c>
      <c r="F18" s="9" t="s">
        <v>42</v>
      </c>
      <c r="G18" s="18" t="s">
        <v>35</v>
      </c>
      <c r="H18" t="s">
        <v>73</v>
      </c>
      <c r="I18" s="18" t="s">
        <v>32</v>
      </c>
      <c r="K18" s="18" t="s">
        <v>35</v>
      </c>
      <c r="L18" s="7" t="s">
        <v>43</v>
      </c>
      <c r="N18" t="s">
        <v>54</v>
      </c>
      <c r="O18" s="18" t="s">
        <v>36</v>
      </c>
      <c r="P18" s="11" t="s">
        <v>54</v>
      </c>
      <c r="Q18" s="18" t="s">
        <v>32</v>
      </c>
      <c r="R18" s="18" t="s">
        <v>35</v>
      </c>
      <c r="U18" t="s">
        <v>41</v>
      </c>
      <c r="V18" t="s">
        <v>59</v>
      </c>
      <c r="W18" s="12" t="s">
        <v>55</v>
      </c>
      <c r="X18" t="s">
        <v>67</v>
      </c>
      <c r="Y18" s="5" t="s">
        <v>64</v>
      </c>
      <c r="Z18" s="18" t="s">
        <v>32</v>
      </c>
      <c r="AA18" s="9" t="s">
        <v>42</v>
      </c>
      <c r="AB18" s="18" t="s">
        <v>35</v>
      </c>
      <c r="AD18" s="8" t="s">
        <v>41</v>
      </c>
      <c r="AE18" s="18" t="s">
        <v>32</v>
      </c>
      <c r="AF18" t="s">
        <v>76</v>
      </c>
    </row>
    <row r="19" spans="1:32" x14ac:dyDescent="0.35">
      <c r="A19" t="s">
        <v>77</v>
      </c>
      <c r="B19" s="11" t="s">
        <v>54</v>
      </c>
      <c r="C19" s="18" t="s">
        <v>32</v>
      </c>
      <c r="D19" s="18" t="s">
        <v>69</v>
      </c>
      <c r="E19" s="12" t="s">
        <v>55</v>
      </c>
      <c r="F19" s="18" t="s">
        <v>35</v>
      </c>
      <c r="G19" t="s">
        <v>42</v>
      </c>
      <c r="J19" s="11" t="s">
        <v>54</v>
      </c>
      <c r="K19" s="18" t="s">
        <v>69</v>
      </c>
      <c r="L19" s="9" t="s">
        <v>42</v>
      </c>
      <c r="M19" s="18" t="s">
        <v>32</v>
      </c>
      <c r="N19" s="18" t="s">
        <v>35</v>
      </c>
      <c r="O19" s="18" t="s">
        <v>36</v>
      </c>
      <c r="P19" s="9" t="s">
        <v>42</v>
      </c>
      <c r="Q19" s="18" t="s">
        <v>32</v>
      </c>
      <c r="R19" s="18" t="s">
        <v>69</v>
      </c>
      <c r="T19" s="18" t="s">
        <v>35</v>
      </c>
      <c r="U19" s="7" t="s">
        <v>43</v>
      </c>
      <c r="W19" s="5" t="s">
        <v>64</v>
      </c>
      <c r="X19" s="18" t="s">
        <v>32</v>
      </c>
      <c r="Y19" s="18" t="s">
        <v>69</v>
      </c>
      <c r="Z19" s="18" t="s">
        <v>35</v>
      </c>
      <c r="AA19" s="13" t="s">
        <v>56</v>
      </c>
      <c r="AB19">
        <v>7</v>
      </c>
      <c r="AD19" s="7" t="s">
        <v>43</v>
      </c>
      <c r="AE19" s="18" t="s">
        <v>32</v>
      </c>
      <c r="AF19" t="s">
        <v>77</v>
      </c>
    </row>
    <row r="20" spans="1:32" x14ac:dyDescent="0.35">
      <c r="A20" t="s">
        <v>78</v>
      </c>
      <c r="B20" s="6" t="s">
        <v>65</v>
      </c>
      <c r="C20" s="6" t="s">
        <v>65</v>
      </c>
      <c r="D20" s="5" t="s">
        <v>64</v>
      </c>
      <c r="E20" s="18" t="s">
        <v>32</v>
      </c>
      <c r="F20" t="s">
        <v>67</v>
      </c>
      <c r="G20" s="18" t="s">
        <v>35</v>
      </c>
      <c r="H20" t="s">
        <v>79</v>
      </c>
      <c r="I20" s="18" t="s">
        <v>80</v>
      </c>
      <c r="J20" s="18" t="s">
        <v>80</v>
      </c>
      <c r="K20" s="18" t="s">
        <v>80</v>
      </c>
      <c r="L20" s="18" t="s">
        <v>80</v>
      </c>
      <c r="M20" s="18" t="s">
        <v>80</v>
      </c>
      <c r="N20" s="18" t="s">
        <v>32</v>
      </c>
      <c r="O20" t="s">
        <v>81</v>
      </c>
      <c r="P20" s="18" t="s">
        <v>32</v>
      </c>
      <c r="Q20" s="6" t="s">
        <v>65</v>
      </c>
      <c r="R20" s="18" t="s">
        <v>35</v>
      </c>
      <c r="S20" t="s">
        <v>67</v>
      </c>
      <c r="U20" s="5" t="s">
        <v>64</v>
      </c>
      <c r="V20" s="18" t="s">
        <v>36</v>
      </c>
      <c r="W20" t="s">
        <v>67</v>
      </c>
      <c r="X20" s="5" t="s">
        <v>64</v>
      </c>
      <c r="Y20" s="18" t="s">
        <v>32</v>
      </c>
      <c r="Z20" t="s">
        <v>67</v>
      </c>
      <c r="AA20" s="6" t="s">
        <v>65</v>
      </c>
      <c r="AB20" s="18" t="s">
        <v>35</v>
      </c>
      <c r="AC20" t="s">
        <v>82</v>
      </c>
      <c r="AD20" s="5" t="s">
        <v>64</v>
      </c>
      <c r="AE20" s="18" t="s">
        <v>32</v>
      </c>
      <c r="AF20" t="s">
        <v>78</v>
      </c>
    </row>
    <row r="21" spans="1:32" x14ac:dyDescent="0.35">
      <c r="A21" t="s">
        <v>83</v>
      </c>
      <c r="B21" s="18" t="s">
        <v>32</v>
      </c>
      <c r="C21" t="s">
        <v>67</v>
      </c>
      <c r="D21" s="18" t="s">
        <v>35</v>
      </c>
      <c r="E21" s="5" t="s">
        <v>64</v>
      </c>
      <c r="F21" s="10" t="s">
        <v>84</v>
      </c>
      <c r="G21" s="6" t="s">
        <v>65</v>
      </c>
      <c r="H21" t="s">
        <v>81</v>
      </c>
      <c r="I21" s="5" t="s">
        <v>64</v>
      </c>
      <c r="J21" s="18" t="s">
        <v>32</v>
      </c>
      <c r="K21" t="s">
        <v>67</v>
      </c>
      <c r="L21" s="5" t="s">
        <v>64</v>
      </c>
      <c r="M21" s="18" t="s">
        <v>35</v>
      </c>
      <c r="N21" s="5" t="s">
        <v>64</v>
      </c>
      <c r="O21" t="s">
        <v>82</v>
      </c>
      <c r="P21" s="6" t="s">
        <v>65</v>
      </c>
      <c r="R21" s="18" t="s">
        <v>32</v>
      </c>
      <c r="S21" s="6" t="s">
        <v>65</v>
      </c>
      <c r="T21" t="s">
        <v>67</v>
      </c>
      <c r="U21" s="18" t="s">
        <v>35</v>
      </c>
      <c r="V21" t="s">
        <v>79</v>
      </c>
      <c r="W21" s="18" t="s">
        <v>32</v>
      </c>
      <c r="X21" s="6" t="s">
        <v>65</v>
      </c>
      <c r="Y21" s="10" t="s">
        <v>84</v>
      </c>
      <c r="AA21" t="s">
        <v>67</v>
      </c>
      <c r="AB21" s="18" t="s">
        <v>35</v>
      </c>
      <c r="AC21" t="s">
        <v>81</v>
      </c>
      <c r="AE21" s="18" t="s">
        <v>32</v>
      </c>
      <c r="AF21" t="s">
        <v>83</v>
      </c>
    </row>
    <row r="22" spans="1:32" x14ac:dyDescent="0.35">
      <c r="A22" t="s">
        <v>85</v>
      </c>
      <c r="B22" s="18" t="s">
        <v>32</v>
      </c>
      <c r="C22" s="5" t="s">
        <v>64</v>
      </c>
      <c r="D22" s="6" t="s">
        <v>65</v>
      </c>
      <c r="E22" t="s">
        <v>67</v>
      </c>
      <c r="F22" s="5" t="s">
        <v>64</v>
      </c>
      <c r="G22" s="18" t="s">
        <v>35</v>
      </c>
      <c r="H22" t="s">
        <v>82</v>
      </c>
      <c r="I22" s="18" t="s">
        <v>32</v>
      </c>
      <c r="J22" t="s">
        <v>67</v>
      </c>
      <c r="K22" s="6" t="s">
        <v>65</v>
      </c>
      <c r="L22" t="s">
        <v>67</v>
      </c>
      <c r="M22" s="18" t="s">
        <v>35</v>
      </c>
      <c r="N22" t="s">
        <v>65</v>
      </c>
      <c r="O22" s="18" t="s">
        <v>36</v>
      </c>
      <c r="P22" t="s">
        <v>67</v>
      </c>
      <c r="Q22" s="5" t="s">
        <v>64</v>
      </c>
      <c r="R22" s="5" t="s">
        <v>64</v>
      </c>
      <c r="S22" s="18" t="s">
        <v>32</v>
      </c>
      <c r="T22" s="5" t="s">
        <v>64</v>
      </c>
      <c r="U22" s="18" t="s">
        <v>35</v>
      </c>
      <c r="W22" s="18" t="s">
        <v>45</v>
      </c>
      <c r="X22" s="18" t="s">
        <v>45</v>
      </c>
      <c r="Y22" s="18" t="s">
        <v>45</v>
      </c>
      <c r="Z22" s="18" t="s">
        <v>45</v>
      </c>
      <c r="AA22" s="18" t="s">
        <v>45</v>
      </c>
      <c r="AB22" s="18" t="s">
        <v>45</v>
      </c>
      <c r="AC22" s="18" t="s">
        <v>45</v>
      </c>
      <c r="AD22" s="18" t="s">
        <v>45</v>
      </c>
      <c r="AE22" s="18" t="s">
        <v>45</v>
      </c>
      <c r="AF22" t="s">
        <v>85</v>
      </c>
    </row>
    <row r="23" spans="1:32" x14ac:dyDescent="0.35">
      <c r="A23" t="s">
        <v>86</v>
      </c>
      <c r="B23" t="s">
        <v>67</v>
      </c>
      <c r="C23" s="10" t="s">
        <v>84</v>
      </c>
      <c r="D23" s="18" t="s">
        <v>32</v>
      </c>
      <c r="E23" s="18" t="s">
        <v>35</v>
      </c>
      <c r="F23" s="6" t="s">
        <v>65</v>
      </c>
      <c r="G23" t="s">
        <v>67</v>
      </c>
      <c r="H23" s="18" t="s">
        <v>36</v>
      </c>
      <c r="I23" s="6" t="s">
        <v>65</v>
      </c>
      <c r="J23" s="10" t="s">
        <v>84</v>
      </c>
      <c r="K23" s="18" t="s">
        <v>32</v>
      </c>
      <c r="L23" s="6" t="s">
        <v>65</v>
      </c>
      <c r="M23" s="6" t="s">
        <v>65</v>
      </c>
      <c r="N23" s="18" t="s">
        <v>35</v>
      </c>
      <c r="O23" t="s">
        <v>79</v>
      </c>
      <c r="P23" s="5" t="s">
        <v>64</v>
      </c>
      <c r="Q23" s="18" t="s">
        <v>32</v>
      </c>
      <c r="R23" t="s">
        <v>67</v>
      </c>
      <c r="S23" s="18" t="s">
        <v>35</v>
      </c>
      <c r="T23" s="6" t="s">
        <v>65</v>
      </c>
      <c r="U23" t="s">
        <v>67</v>
      </c>
      <c r="V23" t="s">
        <v>82</v>
      </c>
      <c r="W23" s="18" t="s">
        <v>32</v>
      </c>
      <c r="Y23" s="18" t="s">
        <v>35</v>
      </c>
      <c r="Z23" s="5" t="s">
        <v>64</v>
      </c>
      <c r="AB23" s="10" t="s">
        <v>87</v>
      </c>
      <c r="AC23" s="10" t="s">
        <v>88</v>
      </c>
      <c r="AD23" t="s">
        <v>67</v>
      </c>
      <c r="AF23" t="s">
        <v>86</v>
      </c>
    </row>
    <row r="24" spans="1:32" x14ac:dyDescent="0.35">
      <c r="A24" t="s">
        <v>89</v>
      </c>
      <c r="B24" s="10" t="s">
        <v>84</v>
      </c>
      <c r="C24" s="18" t="s">
        <v>32</v>
      </c>
      <c r="D24" s="10" t="s">
        <v>84</v>
      </c>
      <c r="E24" s="10" t="s">
        <v>84</v>
      </c>
      <c r="F24" s="18" t="s">
        <v>35</v>
      </c>
      <c r="G24" s="10" t="s">
        <v>84</v>
      </c>
      <c r="H24" s="10"/>
      <c r="I24" s="10" t="s">
        <v>84</v>
      </c>
      <c r="J24" s="18" t="s">
        <v>32</v>
      </c>
      <c r="K24" s="10" t="s">
        <v>84</v>
      </c>
      <c r="L24" s="10" t="s">
        <v>84</v>
      </c>
      <c r="M24" s="10" t="s">
        <v>84</v>
      </c>
      <c r="N24" s="18" t="s">
        <v>35</v>
      </c>
      <c r="P24" s="10" t="s">
        <v>84</v>
      </c>
      <c r="Q24" s="18" t="s">
        <v>32</v>
      </c>
      <c r="R24" s="10" t="s">
        <v>84</v>
      </c>
      <c r="S24" s="10" t="s">
        <v>84</v>
      </c>
      <c r="T24" s="18" t="s">
        <v>35</v>
      </c>
      <c r="U24" s="10" t="s">
        <v>84</v>
      </c>
      <c r="V24" s="18" t="s">
        <v>37</v>
      </c>
      <c r="W24" s="10" t="s">
        <v>84</v>
      </c>
      <c r="X24" s="18" t="s">
        <v>32</v>
      </c>
      <c r="Y24" s="18" t="s">
        <v>35</v>
      </c>
      <c r="Z24" s="6" t="s">
        <v>65</v>
      </c>
      <c r="AA24" s="5" t="s">
        <v>64</v>
      </c>
      <c r="AB24" s="6" t="s">
        <v>65</v>
      </c>
      <c r="AC24" t="s">
        <v>79</v>
      </c>
      <c r="AD24" s="6" t="s">
        <v>65</v>
      </c>
      <c r="AE24" s="5" t="s">
        <v>64</v>
      </c>
      <c r="AF24" t="s">
        <v>89</v>
      </c>
    </row>
    <row r="25" spans="1:32" x14ac:dyDescent="0.35">
      <c r="A25" t="s">
        <v>90</v>
      </c>
      <c r="B25" s="5" t="s">
        <v>64</v>
      </c>
      <c r="C25" s="18" t="s">
        <v>32</v>
      </c>
      <c r="D25" t="s">
        <v>67</v>
      </c>
      <c r="E25" s="6" t="s">
        <v>65</v>
      </c>
      <c r="F25" s="18" t="s">
        <v>35</v>
      </c>
      <c r="G25" s="5" t="s">
        <v>64</v>
      </c>
      <c r="I25" t="s">
        <v>67</v>
      </c>
      <c r="J25" s="6" t="s">
        <v>65</v>
      </c>
      <c r="K25" s="5" t="s">
        <v>64</v>
      </c>
      <c r="L25" s="18" t="s">
        <v>32</v>
      </c>
      <c r="M25" t="s">
        <v>67</v>
      </c>
      <c r="N25" s="18" t="s">
        <v>35</v>
      </c>
      <c r="P25" s="18" t="s">
        <v>32</v>
      </c>
      <c r="Q25" t="s">
        <v>67</v>
      </c>
      <c r="R25" s="6" t="s">
        <v>65</v>
      </c>
      <c r="S25" s="5" t="s">
        <v>64</v>
      </c>
      <c r="T25" s="18" t="s">
        <v>35</v>
      </c>
      <c r="U25" s="4" t="s">
        <v>65</v>
      </c>
      <c r="V25" t="s">
        <v>81</v>
      </c>
      <c r="W25" s="18" t="s">
        <v>80</v>
      </c>
      <c r="X25" s="18" t="s">
        <v>80</v>
      </c>
      <c r="Y25" s="18" t="s">
        <v>80</v>
      </c>
      <c r="Z25" s="18" t="s">
        <v>80</v>
      </c>
      <c r="AA25" s="18" t="s">
        <v>80</v>
      </c>
      <c r="AB25" s="18" t="s">
        <v>80</v>
      </c>
      <c r="AC25" s="18" t="s">
        <v>80</v>
      </c>
      <c r="AD25" s="18" t="s">
        <v>80</v>
      </c>
      <c r="AE25" s="18" t="s">
        <v>80</v>
      </c>
      <c r="AF25" t="s">
        <v>90</v>
      </c>
    </row>
    <row r="26" spans="1:32" x14ac:dyDescent="0.35">
      <c r="A26" t="s">
        <v>91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4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#REF!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 t="e">
        <f>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#REF!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#REF!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13)+COUNTIF(J13,"&lt;&gt;")-COUNTIF(J13,"ACHC")-COUNTIF(J13,"AENT")-COUNTIF(J13,"AINS")-COUNTIF(J13,"ATC")-COUNTIF(J13,"CAPA")-COUNTIF(J13,"CERT")-COUNTIF(J13,"CET")-COUNTIF(J13,"CMED")-COUNTIF(J13,"COME")-COUNTIF(J13,"COMS")-COUNTIF(J13,"COMT")-COUNTIF(J13,"DESC")-COUNTIF(J13,"KATC")-COUNTIF(J13,"MATF")-COUNTIF(J13,"MCAE")-COUNTIF(J13,"MCHC")-COUNTIF(J13,"MCOR")-COUNTIF(J13,"MDBM")-COUNTIF(J13,"MDOC")-COUNTIF(J13,"MENT")-COUNTIF(J13,"MGST")-COUNTIF(J13,"MINS")-COUNTIF(J13,"MOFI")-COUNTIF(J13,"MPRO")-COUNTIF(J13,"MSMS")-COUNTIF(J13,"NCHC")-COUNTIF(J13,"NENT")-COUNTIF(J13,"NINS")-COUNTIF(J13,"SIND")-COUNTIF(J13,"TATF")-COUNTIF(J13,"TCAE")-COUNTIF(J13,"TCHC")-COUNTIF(J13,"TCOR")-COUNTIF(J13,"TDBM")-COUNTIF(J13,"TDOC")-COUNTIF(J13,"TENT")-COUNTIF(J13,"TGST")-COUNTIF(J13,"TINS")-COUNTIF(J13,"TOFI")-COUNTIF(J13,"TPRO")-COUNTIF(J13,"TROP")-COUNTIF(J13,"TSMS")-COUNTIF(J13,"VACA")-COUNTIF(J13,"X")-COUNTIF(J13,"XATC")-COUNTIF(J13,"YATC")-COUNTIF(J13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>4</v>
      </c>
      <c r="L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>#REF!</v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11)+COUNTIF(M11,"&lt;&gt;")-COUNTIF(M11,"ACHC")-COUNTIF(M11,"AENT")-COUNTIF(M11,"AINS")-COUNTIF(M11,"ATC")-COUNTIF(M11,"CAPA")-COUNTIF(M11,"CERT")-COUNTIF(M11,"CET")-COUNTIF(M11,"CMED")-COUNTIF(M11,"COME")-COUNTIF(M11,"COMS")-COUNTIF(M11,"COMT")-COUNTIF(M11,"DESC")-COUNTIF(M11,"KATC")-COUNTIF(M11,"MATF")-COUNTIF(M11,"MCAE")-COUNTIF(M11,"MCHC")-COUNTIF(M11,"MCOR")-COUNTIF(M11,"MDBM")-COUNTIF(M11,"MDOC")-COUNTIF(M11,"MENT")-COUNTIF(M11,"MGST")-COUNTIF(M11,"MINS")-COUNTIF(M11,"MOFI")-COUNTIF(M11,"MPRO")-COUNTIF(M11,"MSMS")-COUNTIF(M11,"NCHC")-COUNTIF(M11,"NENT")-COUNTIF(M11,"NINS")-COUNTIF(M11,"SIND")-COUNTIF(M11,"TATF")-COUNTIF(M11,"TCAE")-COUNTIF(M11,"TCHC")-COUNTIF(M11,"TCOR")-COUNTIF(M11,"TDBM")-COUNTIF(M11,"TDOC")-COUNTIF(M11,"TENT")-COUNTIF(M11,"TGST")-COUNTIF(M11,"TINS")-COUNTIF(M11,"TOFI")-COUNTIF(M11,"TPRO")-COUNTIF(M11,"TROP")-COUNTIF(M11,"TSMS")-COUNTIF(M11,"VACA")-COUNTIF(M11,"X")-COUNTIF(M11,"XATC")-COUNTIF(M11,"YATC")-COUNTIF(M11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>3</v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>2</v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>6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#REF!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>4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 t="e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18)+COUNTIF(X18,"&lt;&gt;")-COUNTIF(X18,"ACHC")-COUNTIF(X18,"AENT")-COUNTIF(X18,"AINS")-COUNTIF(X18,"ATC")-COUNTIF(X18,"CAPA")-COUNTIF(X18,"CERT")-COUNTIF(X18,"CET")-COUNTIF(X18,"CMED")-COUNTIF(X18,"COME")-COUNTIF(X18,"COMS")-COUNTIF(X18,"COMT")-COUNTIF(X18,"DESC")-COUNTIF(X18,"KATC")-COUNTIF(X18,"MATF")-COUNTIF(X18,"MCAE")-COUNTIF(X18,"MCHC")-COUNTIF(X18,"MCOR")-COUNTIF(X18,"MDBM")-COUNTIF(X18,"MDOC")-COUNTIF(X18,"MENT")-COUNTIF(X18,"MGST")-COUNTIF(X18,"MINS")-COUNTIF(X18,"MOFI")-COUNTIF(X18,"MPRO")-COUNTIF(X18,"MSMS")-COUNTIF(X18,"NCHC")-COUNTIF(X18,"NENT")-COUNTIF(X18,"NINS")-COUNTIF(X18,"SIND")-COUNTIF(X18,"TATF")-COUNTIF(X18,"TCAE")-COUNTIF(X18,"TCHC")-COUNTIF(X18,"TCOR")-COUNTIF(X18,"TDBM")-COUNTIF(X18,"TDOC")-COUNTIF(X18,"TENT")-COUNTIF(X18,"TGST")-COUNTIF(X18,"TINS")-COUNTIF(X18,"TOFI")-COUNTIF(X18,"TPRO")-COUNTIF(X18,"TROP")-COUNTIF(X18,"TSMS")-COUNTIF(X18,"VACA")-COUNTIF(X18,"X")-COUNTIF(X18,"XATC")-COUNTIF(X18,"YATC")-COUNTIF(X18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4</v>
      </c>
      <c r="AA26" t="e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>#REF!</v>
      </c>
      <c r="AB26" t="e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>#REF!</v>
      </c>
      <c r="AC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>#REF!</v>
      </c>
      <c r="AD26" t="e">
        <f>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>#REF!</v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1</v>
      </c>
      <c r="AF26" t="s">
        <v>91</v>
      </c>
    </row>
    <row r="27" spans="1:32" x14ac:dyDescent="0.35">
      <c r="A27" t="s">
        <v>92</v>
      </c>
      <c r="B27">
        <f t="shared" ref="B27:AE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15</v>
      </c>
      <c r="C27">
        <f t="shared" si="0"/>
        <v>14</v>
      </c>
      <c r="D27">
        <f t="shared" si="0"/>
        <v>15</v>
      </c>
      <c r="E27">
        <f t="shared" si="0"/>
        <v>13</v>
      </c>
      <c r="F27">
        <f t="shared" si="0"/>
        <v>14</v>
      </c>
      <c r="G27">
        <f t="shared" si="0"/>
        <v>15</v>
      </c>
      <c r="H27">
        <f t="shared" si="0"/>
        <v>24</v>
      </c>
      <c r="I27">
        <f t="shared" si="0"/>
        <v>14</v>
      </c>
      <c r="J27">
        <f t="shared" si="0"/>
        <v>15</v>
      </c>
      <c r="K27">
        <f t="shared" si="0"/>
        <v>13</v>
      </c>
      <c r="L27">
        <f t="shared" si="0"/>
        <v>16</v>
      </c>
      <c r="M27">
        <f t="shared" si="0"/>
        <v>14</v>
      </c>
      <c r="N27">
        <f t="shared" si="0"/>
        <v>14</v>
      </c>
      <c r="O27">
        <f t="shared" si="0"/>
        <v>24</v>
      </c>
      <c r="P27">
        <f t="shared" si="0"/>
        <v>16</v>
      </c>
      <c r="Q27">
        <f t="shared" si="0"/>
        <v>13</v>
      </c>
      <c r="R27">
        <f t="shared" si="0"/>
        <v>14</v>
      </c>
      <c r="S27">
        <f t="shared" si="0"/>
        <v>15</v>
      </c>
      <c r="T27">
        <f t="shared" si="0"/>
        <v>14</v>
      </c>
      <c r="U27">
        <f t="shared" si="0"/>
        <v>14</v>
      </c>
      <c r="V27">
        <f t="shared" si="0"/>
        <v>21</v>
      </c>
      <c r="W27">
        <f t="shared" si="0"/>
        <v>12</v>
      </c>
      <c r="X27">
        <f t="shared" si="0"/>
        <v>13</v>
      </c>
      <c r="Y27">
        <f t="shared" si="0"/>
        <v>13</v>
      </c>
      <c r="Z27">
        <f t="shared" si="0"/>
        <v>14</v>
      </c>
      <c r="AA27">
        <f t="shared" si="0"/>
        <v>12</v>
      </c>
      <c r="AB27">
        <f t="shared" si="0"/>
        <v>12</v>
      </c>
      <c r="AC27">
        <f t="shared" si="0"/>
        <v>20</v>
      </c>
      <c r="AD27">
        <f t="shared" si="0"/>
        <v>13</v>
      </c>
      <c r="AE27">
        <f t="shared" si="0"/>
        <v>13</v>
      </c>
      <c r="AF27" t="s">
        <v>92</v>
      </c>
    </row>
    <row r="28" spans="1:32" x14ac:dyDescent="0.35">
      <c r="A28" t="s">
        <v>93</v>
      </c>
      <c r="B28" s="14">
        <v>11</v>
      </c>
      <c r="C28" s="15">
        <v>12</v>
      </c>
      <c r="D28" s="15">
        <v>12</v>
      </c>
      <c r="E28" s="14">
        <v>11</v>
      </c>
      <c r="F28" s="14">
        <v>11</v>
      </c>
      <c r="G28" s="15">
        <v>12</v>
      </c>
      <c r="H28">
        <v>19</v>
      </c>
      <c r="I28" s="15">
        <v>12</v>
      </c>
      <c r="J28" s="15">
        <v>12</v>
      </c>
      <c r="K28" s="14">
        <v>11</v>
      </c>
      <c r="L28" s="15">
        <v>12</v>
      </c>
      <c r="M28" s="15">
        <v>12</v>
      </c>
      <c r="N28" s="14">
        <v>11</v>
      </c>
      <c r="O28">
        <v>19</v>
      </c>
      <c r="P28" s="14">
        <v>11</v>
      </c>
      <c r="Q28" s="14">
        <v>11</v>
      </c>
      <c r="R28" s="15">
        <v>12</v>
      </c>
      <c r="S28" s="15">
        <v>12</v>
      </c>
      <c r="T28" s="14">
        <v>11</v>
      </c>
      <c r="U28" s="14">
        <v>11</v>
      </c>
      <c r="V28">
        <v>17</v>
      </c>
      <c r="W28" s="16">
        <v>10</v>
      </c>
      <c r="X28" s="16">
        <v>10</v>
      </c>
      <c r="Y28" s="16">
        <v>10</v>
      </c>
      <c r="Z28" s="16">
        <v>10</v>
      </c>
      <c r="AA28" s="16">
        <v>10</v>
      </c>
      <c r="AB28" s="17">
        <v>9</v>
      </c>
      <c r="AC28">
        <v>15</v>
      </c>
      <c r="AD28" s="16">
        <v>10</v>
      </c>
      <c r="AE28" s="16">
        <v>10</v>
      </c>
      <c r="AF28">
        <v>24</v>
      </c>
    </row>
    <row r="29" spans="1:32" x14ac:dyDescent="0.35">
      <c r="A29" t="s">
        <v>94</v>
      </c>
      <c r="B29">
        <v>4</v>
      </c>
      <c r="C29">
        <v>4</v>
      </c>
      <c r="D29" s="3">
        <v>4</v>
      </c>
      <c r="E29">
        <v>4</v>
      </c>
      <c r="F29" s="3">
        <v>4</v>
      </c>
      <c r="G29">
        <v>4</v>
      </c>
      <c r="H29" s="3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3">
        <v>6</v>
      </c>
      <c r="P29">
        <v>4</v>
      </c>
      <c r="Q29">
        <v>4</v>
      </c>
      <c r="R29">
        <v>4</v>
      </c>
      <c r="S29">
        <v>4</v>
      </c>
      <c r="T29" s="3">
        <v>4</v>
      </c>
      <c r="U29">
        <v>4</v>
      </c>
      <c r="V29" s="3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  <row r="30" spans="1:32" x14ac:dyDescent="0.35">
      <c r="B30">
        <f t="shared" ref="B30:AE30" si="1">COUNTBLANK(B20:B25)+COUNTIF(B20:B25,"&lt;&gt;")-COUNTIF(B20:B25,"ACHC")-COUNTIF(B20:B25,"AENT")-COUNTIF(B20:B25,"AINS")-COUNTIF(B20:B25,"ATC")-COUNTIF(B20:B25,"CAPA")-COUNTIF(B20:B25,"CERT")-COUNTIF(B20:B25,"CET")-COUNTIF(B20:B25,"CMED")-COUNTIF(B20:B25,"COME")-COUNTIF(B20:B25,"COMS")-COUNTIF(B20:B25,"COMT")-COUNTIF(B20:B25,"DESC")-COUNTIF(B20:B25,"KATC")-COUNTIF(B20:B25,"MATF")-COUNTIF(B20:B25,"MCAE")-COUNTIF(B20:B25,"MCHC")-COUNTIF(B20:B25,"MCOR")-COUNTIF(B20:B25,"MDBM")-COUNTIF(B20:B25,"MDOC")-COUNTIF(B20:B25,"MENT")-COUNTIF(B20:B25,"MGST")-COUNTIF(B20:B25,"MINS")-COUNTIF(B20:B25,"MOFI")-COUNTIF(B20:B25,"MPRO")-COUNTIF(B20:B25,"MSMS")-COUNTIF(B20:B25,"NCHC")-COUNTIF(B20:B25,"NENT")-COUNTIF(B20:B25,"NINS")-COUNTIF(B20:B25,"SIND")-COUNTIF(B20:B25,"TATF")-COUNTIF(B20:B25,"TCAE")-COUNTIF(B20:B25,"TCHC")-COUNTIF(B20:B25,"TCOR")-COUNTIF(B20:B25,"TDBM")-COUNTIF(B20:B25,"TDOC")-COUNTIF(B20:B25,"TENT")-COUNTIF(B20:B25,"TGST")-COUNTIF(B20:B25,"TINS")-COUNTIF(B20:B25,"TOFI")-COUNTIF(B20:B25,"TPRO")-COUNTIF(B20:B25,"TROP")-COUNTIF(B20:B25,"TSMS")-COUNTIF(B20:B25,"VACA")-COUNTIF(B20:B25,"X")-COUNTIF(B20:B25,"XATC")-COUNTIF(B20:B25,"YATC")-COUNTIF(B20:B25,"ZATC")</f>
        <v>4</v>
      </c>
      <c r="C30">
        <f t="shared" si="1"/>
        <v>4</v>
      </c>
      <c r="D30">
        <f t="shared" si="1"/>
        <v>4</v>
      </c>
      <c r="E30">
        <f t="shared" si="1"/>
        <v>4</v>
      </c>
      <c r="F30">
        <f t="shared" si="1"/>
        <v>4</v>
      </c>
      <c r="G30">
        <f t="shared" si="1"/>
        <v>4</v>
      </c>
      <c r="H30">
        <f t="shared" si="1"/>
        <v>6</v>
      </c>
      <c r="I30">
        <f t="shared" si="1"/>
        <v>4</v>
      </c>
      <c r="J30">
        <f t="shared" si="1"/>
        <v>3</v>
      </c>
      <c r="K30">
        <f t="shared" si="1"/>
        <v>4</v>
      </c>
      <c r="L30">
        <f t="shared" si="1"/>
        <v>4</v>
      </c>
      <c r="M30">
        <f t="shared" si="1"/>
        <v>3</v>
      </c>
      <c r="N30">
        <f t="shared" si="1"/>
        <v>2</v>
      </c>
      <c r="O30">
        <f t="shared" si="1"/>
        <v>6</v>
      </c>
      <c r="P30">
        <f t="shared" si="1"/>
        <v>4</v>
      </c>
      <c r="Q30">
        <f t="shared" si="1"/>
        <v>4</v>
      </c>
      <c r="R30">
        <f t="shared" si="1"/>
        <v>4</v>
      </c>
      <c r="S30">
        <f t="shared" si="1"/>
        <v>4</v>
      </c>
      <c r="T30">
        <f t="shared" si="1"/>
        <v>4</v>
      </c>
      <c r="U30">
        <f t="shared" si="1"/>
        <v>4</v>
      </c>
      <c r="V30">
        <f t="shared" si="1"/>
        <v>5</v>
      </c>
      <c r="W30">
        <f t="shared" si="1"/>
        <v>2</v>
      </c>
      <c r="X30">
        <f t="shared" si="1"/>
        <v>3</v>
      </c>
      <c r="Y30">
        <f t="shared" si="1"/>
        <v>1</v>
      </c>
      <c r="Z30">
        <f t="shared" si="1"/>
        <v>4</v>
      </c>
      <c r="AA30">
        <f t="shared" si="1"/>
        <v>4</v>
      </c>
      <c r="AB30">
        <f t="shared" si="1"/>
        <v>2</v>
      </c>
      <c r="AC30">
        <f t="shared" si="1"/>
        <v>4</v>
      </c>
      <c r="AD30">
        <f t="shared" si="1"/>
        <v>4</v>
      </c>
      <c r="AE30">
        <f t="shared" si="1"/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" sqref="H3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21" t="s">
        <v>95</v>
      </c>
      <c r="B1" s="21" t="s">
        <v>32</v>
      </c>
      <c r="C1" s="21" t="s">
        <v>67</v>
      </c>
      <c r="D1" s="21" t="s">
        <v>64</v>
      </c>
      <c r="E1" s="21" t="s">
        <v>42</v>
      </c>
      <c r="F1" s="21" t="s">
        <v>54</v>
      </c>
      <c r="G1" s="21" t="s">
        <v>55</v>
      </c>
      <c r="H1" s="21" t="s">
        <v>56</v>
      </c>
      <c r="I1" s="21" t="s">
        <v>96</v>
      </c>
      <c r="J1" s="21" t="s">
        <v>97</v>
      </c>
      <c r="K1" s="21" t="s">
        <v>59</v>
      </c>
      <c r="L1" s="21" t="s">
        <v>98</v>
      </c>
    </row>
    <row r="2" spans="1:12" x14ac:dyDescent="0.35">
      <c r="A2" t="s">
        <v>31</v>
      </c>
      <c r="B2">
        <f>COUNTIF(HorarioUnificado!B2:AE2,"DESC")+COUNTIF(HorarioUnificado!B2:AE2,"TROP")</f>
        <v>9</v>
      </c>
      <c r="C2">
        <f>COUNTIF(HorarioUnificado!B2:AE2,"1T")+COUNTIF(HorarioUnificado!B2:AE2,"7")+COUNTIF(HorarioUnificado!B2:AE2,"1")</f>
        <v>0</v>
      </c>
      <c r="D2">
        <f>COUNTIF(HorarioUnificado!B2:AE2,"6RT")+COUNTIF(HorarioUnificado!B2:AE2,"7")+COUNTIF(HorarioUnificado!B2:AE2,"6R")</f>
        <v>0</v>
      </c>
      <c r="E2">
        <f>COUNTIF(HorarioUnificado!B2:AE2,"6TT")+COUNTIF(HorarioUnificado!B2:AE2,"6T")</f>
        <v>0</v>
      </c>
      <c r="F2">
        <f>COUNTIF(HorarioUnificado!B2:AE2,"3")</f>
        <v>0</v>
      </c>
      <c r="G2">
        <f>COUNTIF(HorarioUnificado!B2:AE2,"6S")</f>
        <v>0</v>
      </c>
      <c r="H2">
        <f>COUNTIF(HorarioUnificado!B2:AE2,"6N")+COUNTIF(HorarioUnificado!B2:AE2,"S")+COUNTIF(HorarioUnificado!B2:AE2,"N")+COUNTIF(HorarioUnificado!B2:AE2,"MCORTS")+COUNTIF(HorarioUnificado!B2:AE2,"MCORTN")</f>
        <v>4</v>
      </c>
      <c r="I2">
        <f>COUNTIF(HorarioUnificado!B2:AE2,"6S")+COUNTIF(HorarioUnificado!B2:AE2,"6N")</f>
        <v>0</v>
      </c>
      <c r="J2">
        <f>COUNTIF(HorarioUnificado!B2:AE2,"BANTD")+COUNTIF(HorarioUnificado!B2:AE2,"BLPTD")+6*COUNTIF(HorarioUnificado!B2:AE2,"6ND")+6*COUNTIF(HorarioUnificado!B2:AE2,"6SN")+6*COUNTIF(HorarioUnificado!B2:AE2,"6MTD")</f>
        <v>0</v>
      </c>
      <c r="K2">
        <f>COUNTIF(HorarioUnificado!B2:AE2,"3D")</f>
        <v>0</v>
      </c>
      <c r="L2">
        <f>6*COUNTIF(HorarioUnificado!B2:AE2,"NLPTD")+6*COUNTIF(HorarioUnificado!B2:AE2,"NLPRD")+6*COUNTIF(HorarioUnificado!B2:AE2,"NANTD")+6*COUNTIF(HorarioUnificado!B2:AE2,"NANRD")</f>
        <v>0</v>
      </c>
    </row>
    <row r="3" spans="1:12" x14ac:dyDescent="0.35">
      <c r="A3" t="s">
        <v>40</v>
      </c>
      <c r="B3">
        <f>COUNTIF(HorarioUnificado!B3:AE3,"DESC")+COUNTIF(HorarioUnificado!B3:AE3,"TROP")</f>
        <v>4</v>
      </c>
      <c r="C3">
        <f>COUNTIF(HorarioUnificado!B3:AE3,"1T")+COUNTIF(HorarioUnificado!B3:AE3,"7")+COUNTIF(HorarioUnificado!B3:AE3,"1")</f>
        <v>1</v>
      </c>
      <c r="D3">
        <f>COUNTIF(HorarioUnificado!B3:AE3,"6RT")+COUNTIF(HorarioUnificado!B3:AE3,"7")+COUNTIF(HorarioUnificado!B3:AE3,"6R")</f>
        <v>2</v>
      </c>
      <c r="E3">
        <f>COUNTIF(HorarioUnificado!B3:AE3,"6TT")+COUNTIF(HorarioUnificado!B3:AE3,"6T")</f>
        <v>3</v>
      </c>
      <c r="F3">
        <f>COUNTIF(HorarioUnificado!B3:AE3,"3")</f>
        <v>0</v>
      </c>
      <c r="G3">
        <f>COUNTIF(HorarioUnificado!B3:AE3,"6S")</f>
        <v>0</v>
      </c>
      <c r="H3">
        <f>COUNTIF(HorarioUnificado!B3:AE3,"6N")+COUNTIF(HorarioUnificado!B3:AE3,"S")+COUNTIF(HorarioUnificado!B3:AE3,"N")+COUNTIF(HorarioUnificado!B3:AE3,"MCORTS")+COUNTIF(HorarioUnificado!B3:AE3,"MCORTN")</f>
        <v>0</v>
      </c>
      <c r="I3">
        <f>COUNTIF(HorarioUnificado!B3:AE3,"6S")+COUNTIF(HorarioUnificado!B3:AE3,"6N")</f>
        <v>0</v>
      </c>
      <c r="J3">
        <f>COUNTIF(HorarioUnificado!B3:AE3,"BANTD")+COUNTIF(HorarioUnificado!B3:AE3,"BLPTD")+6*COUNTIF(HorarioUnificado!B3:AE3,"6ND")+6*COUNTIF(HorarioUnificado!B3:AE3,"6SN")+6*COUNTIF(HorarioUnificado!B3:AE3,"6MTD")</f>
        <v>0</v>
      </c>
      <c r="K3">
        <f>COUNTIF(HorarioUnificado!B3:AE3,"3D")</f>
        <v>0</v>
      </c>
      <c r="L3">
        <f>6*COUNTIF(HorarioUnificado!B3:AE3,"NLPTD")+6*COUNTIF(HorarioUnificado!B3:AE3,"NLPRD")+6*COUNTIF(HorarioUnificado!B3:AE3,"NANTD")+6*COUNTIF(HorarioUnificado!B3:AE3,"NANRD")</f>
        <v>6</v>
      </c>
    </row>
    <row r="4" spans="1:12" x14ac:dyDescent="0.35">
      <c r="A4" t="s">
        <v>46</v>
      </c>
      <c r="B4">
        <f>COUNTIF(HorarioUnificado!B4:AE4,"DESC")+COUNTIF(HorarioUnificado!B4:AE4,"TROP")</f>
        <v>9</v>
      </c>
      <c r="C4">
        <f>COUNTIF(HorarioUnificado!B4:AE4,"1T")+COUNTIF(HorarioUnificado!B4:AE4,"7")+COUNTIF(HorarioUnificado!B4:AE4,"1")</f>
        <v>0</v>
      </c>
      <c r="D4">
        <f>COUNTIF(HorarioUnificado!B4:AE4,"6RT")+COUNTIF(HorarioUnificado!B4:AE4,"7")+COUNTIF(HorarioUnificado!B4:AE4,"6R")</f>
        <v>0</v>
      </c>
      <c r="E4">
        <f>COUNTIF(HorarioUnificado!B4:AE4,"6TT")+COUNTIF(HorarioUnificado!B4:AE4,"6T")</f>
        <v>0</v>
      </c>
      <c r="F4">
        <f>COUNTIF(HorarioUnificado!B4:AE4,"3")</f>
        <v>0</v>
      </c>
      <c r="G4">
        <f>COUNTIF(HorarioUnificado!B4:AE4,"6S")</f>
        <v>0</v>
      </c>
      <c r="H4">
        <f>COUNTIF(HorarioUnificado!B4:AE4,"6N")+COUNTIF(HorarioUnificado!B4:AE4,"S")+COUNTIF(HorarioUnificado!B4:AE4,"N")+COUNTIF(HorarioUnificado!B4:AE4,"MCORTS")+COUNTIF(HorarioUnificado!B4:AE4,"MCORTN")</f>
        <v>9</v>
      </c>
      <c r="I4">
        <f>COUNTIF(HorarioUnificado!B4:AE4,"6S")+COUNTIF(HorarioUnificado!B4:AE4,"6N")</f>
        <v>0</v>
      </c>
      <c r="J4">
        <f>COUNTIF(HorarioUnificado!B4:AE4,"BANTD")+COUNTIF(HorarioUnificado!B4:AE4,"BLPTD")+6*COUNTIF(HorarioUnificado!B4:AE4,"6ND")+6*COUNTIF(HorarioUnificado!B4:AE4,"6SN")+6*COUNTIF(HorarioUnificado!B4:AE4,"6MTD")</f>
        <v>0</v>
      </c>
      <c r="K4">
        <f>COUNTIF(HorarioUnificado!B4:AE4,"3D")</f>
        <v>0</v>
      </c>
      <c r="L4">
        <f>6*COUNTIF(HorarioUnificado!B4:AE4,"NLPTD")+6*COUNTIF(HorarioUnificado!B4:AE4,"NLPRD")+6*COUNTIF(HorarioUnificado!B4:AE4,"NANTD")+6*COUNTIF(HorarioUnificado!B4:AE4,"NANRD")</f>
        <v>0</v>
      </c>
    </row>
    <row r="5" spans="1:12" x14ac:dyDescent="0.35">
      <c r="A5" t="s">
        <v>51</v>
      </c>
      <c r="B5">
        <f>COUNTIF(HorarioUnificado!B5:AE5,"DESC")+COUNTIF(HorarioUnificado!B5:AE5,"TROP")</f>
        <v>9</v>
      </c>
      <c r="C5">
        <f>COUNTIF(HorarioUnificado!B5:AE5,"1T")+COUNTIF(HorarioUnificado!B5:AE5,"7")+COUNTIF(HorarioUnificado!B5:AE5,"1")</f>
        <v>0</v>
      </c>
      <c r="D5">
        <f>COUNTIF(HorarioUnificado!B5:AE5,"6RT")+COUNTIF(HorarioUnificado!B5:AE5,"7")+COUNTIF(HorarioUnificado!B5:AE5,"6R")</f>
        <v>0</v>
      </c>
      <c r="E5">
        <f>COUNTIF(HorarioUnificado!B5:AE5,"6TT")+COUNTIF(HorarioUnificado!B5:AE5,"6T")</f>
        <v>0</v>
      </c>
      <c r="F5">
        <f>COUNTIF(HorarioUnificado!B5:AE5,"3")</f>
        <v>0</v>
      </c>
      <c r="G5">
        <f>COUNTIF(HorarioUnificado!B5:AE5,"6S")</f>
        <v>0</v>
      </c>
      <c r="H5">
        <f>COUNTIF(HorarioUnificado!B5:AE5,"6N")+COUNTIF(HorarioUnificado!B5:AE5,"S")+COUNTIF(HorarioUnificado!B5:AE5,"N")+COUNTIF(HorarioUnificado!B5:AE5,"MCORTS")+COUNTIF(HorarioUnificado!B5:AE5,"MCORTN")</f>
        <v>4</v>
      </c>
      <c r="I5">
        <f>COUNTIF(HorarioUnificado!B5:AE5,"6S")+COUNTIF(HorarioUnificado!B5:AE5,"6N")</f>
        <v>0</v>
      </c>
      <c r="J5">
        <f>COUNTIF(HorarioUnificado!B5:AE5,"BANTD")+COUNTIF(HorarioUnificado!B5:AE5,"BLPTD")+6*COUNTIF(HorarioUnificado!B5:AE5,"6ND")+6*COUNTIF(HorarioUnificado!B5:AE5,"6SN")+6*COUNTIF(HorarioUnificado!B5:AE5,"6MTD")</f>
        <v>0</v>
      </c>
      <c r="K5">
        <f>COUNTIF(HorarioUnificado!B5:AE5,"3D")</f>
        <v>0</v>
      </c>
      <c r="L5">
        <f>6*COUNTIF(HorarioUnificado!B5:AE5,"NLPTD")+6*COUNTIF(HorarioUnificado!B5:AE5,"NLPRD")+6*COUNTIF(HorarioUnificado!B5:AE5,"NANTD")+6*COUNTIF(HorarioUnificado!B5:AE5,"NANRD")</f>
        <v>0</v>
      </c>
    </row>
    <row r="6" spans="1:12" x14ac:dyDescent="0.35">
      <c r="A6" t="s">
        <v>52</v>
      </c>
      <c r="B6">
        <f>COUNTIF(HorarioUnificado!B6:AE6,"DESC")+COUNTIF(HorarioUnificado!B6:AE6,"TROP")</f>
        <v>9</v>
      </c>
      <c r="C6">
        <f>COUNTIF(HorarioUnificado!B6:AE6,"1T")+COUNTIF(HorarioUnificado!B6:AE6,"7")+COUNTIF(HorarioUnificado!B6:AE6,"1")</f>
        <v>0</v>
      </c>
      <c r="D6">
        <f>COUNTIF(HorarioUnificado!B6:AE6,"6RT")+COUNTIF(HorarioUnificado!B6:AE6,"7")+COUNTIF(HorarioUnificado!B6:AE6,"6R")</f>
        <v>0</v>
      </c>
      <c r="E6">
        <f>COUNTIF(HorarioUnificado!B6:AE6,"6TT")+COUNTIF(HorarioUnificado!B6:AE6,"6T")</f>
        <v>0</v>
      </c>
      <c r="F6">
        <f>COUNTIF(HorarioUnificado!B6:AE6,"3")</f>
        <v>0</v>
      </c>
      <c r="G6">
        <f>COUNTIF(HorarioUnificado!B6:AE6,"6S")</f>
        <v>0</v>
      </c>
      <c r="H6">
        <f>COUNTIF(HorarioUnificado!B6:AE6,"6N")+COUNTIF(HorarioUnificado!B6:AE6,"S")+COUNTIF(HorarioUnificado!B6:AE6,"N")+COUNTIF(HorarioUnificado!B6:AE6,"MCORTS")+COUNTIF(HorarioUnificado!B6:AE6,"MCORTN")</f>
        <v>9</v>
      </c>
      <c r="I6">
        <f>COUNTIF(HorarioUnificado!B6:AE6,"6S")+COUNTIF(HorarioUnificado!B6:AE6,"6N")</f>
        <v>0</v>
      </c>
      <c r="J6">
        <f>COUNTIF(HorarioUnificado!B6:AE6,"BANTD")+COUNTIF(HorarioUnificado!B6:AE6,"BLPTD")+6*COUNTIF(HorarioUnificado!B6:AE6,"6ND")+6*COUNTIF(HorarioUnificado!B6:AE6,"6SN")+6*COUNTIF(HorarioUnificado!B6:AE6,"6MTD")</f>
        <v>0</v>
      </c>
      <c r="K6">
        <f>COUNTIF(HorarioUnificado!B6:AE6,"3D")</f>
        <v>0</v>
      </c>
      <c r="L6">
        <f>6*COUNTIF(HorarioUnificado!B6:AE6,"NLPTD")+6*COUNTIF(HorarioUnificado!B6:AE6,"NLPRD")+6*COUNTIF(HorarioUnificado!B6:AE6,"NANTD")+6*COUNTIF(HorarioUnificado!B6:AE6,"NANRD")</f>
        <v>0</v>
      </c>
    </row>
    <row r="7" spans="1:12" x14ac:dyDescent="0.35">
      <c r="A7" t="s">
        <v>53</v>
      </c>
      <c r="B7">
        <f>COUNTIF(HorarioUnificado!B7:AE7,"DESC")+COUNTIF(HorarioUnificado!B7:AE7,"TROP")</f>
        <v>8</v>
      </c>
      <c r="C7">
        <f>COUNTIF(HorarioUnificado!B7:AE7,"1T")+COUNTIF(HorarioUnificado!B7:AE7,"7")+COUNTIF(HorarioUnificado!B7:AE7,"1")</f>
        <v>3</v>
      </c>
      <c r="D7">
        <f>COUNTIF(HorarioUnificado!B7:AE7,"6RT")+COUNTIF(HorarioUnificado!B7:AE7,"7")+COUNTIF(HorarioUnificado!B7:AE7,"6R")</f>
        <v>2</v>
      </c>
      <c r="E7">
        <f>COUNTIF(HorarioUnificado!B7:AE7,"6TT")+COUNTIF(HorarioUnificado!B7:AE7,"6T")</f>
        <v>2</v>
      </c>
      <c r="F7">
        <f>COUNTIF(HorarioUnificado!B7:AE7,"3")</f>
        <v>2</v>
      </c>
      <c r="G7">
        <f>COUNTIF(HorarioUnificado!B7:AE7,"6S")</f>
        <v>2</v>
      </c>
      <c r="H7">
        <f>COUNTIF(HorarioUnificado!B7:AE7,"6N")+COUNTIF(HorarioUnificado!B7:AE7,"S")+COUNTIF(HorarioUnificado!B7:AE7,"N")+COUNTIF(HorarioUnificado!B7:AE7,"MCORTS")+COUNTIF(HorarioUnificado!B7:AE7,"MCORTN")</f>
        <v>1</v>
      </c>
      <c r="I7">
        <f>COUNTIF(HorarioUnificado!B7:AE7,"6S")+COUNTIF(HorarioUnificado!B7:AE7,"6N")</f>
        <v>3</v>
      </c>
      <c r="J7">
        <f>COUNTIF(HorarioUnificado!B7:AE7,"BANTD")+COUNTIF(HorarioUnificado!B7:AE7,"BLPTD")+6*COUNTIF(HorarioUnificado!B7:AE7,"6ND")+6*COUNTIF(HorarioUnificado!B7:AE7,"6SN")+6*COUNTIF(HorarioUnificado!B7:AE7,"6MTD")</f>
        <v>0</v>
      </c>
      <c r="K7">
        <f>COUNTIF(HorarioUnificado!B7:AE7,"3D")</f>
        <v>0</v>
      </c>
      <c r="L7">
        <f>6*COUNTIF(HorarioUnificado!B7:AE7,"NLPTD")+6*COUNTIF(HorarioUnificado!B7:AE7,"NLPRD")+6*COUNTIF(HorarioUnificado!B7:AE7,"NANTD")+6*COUNTIF(HorarioUnificado!B7:AE7,"NANRD")</f>
        <v>6</v>
      </c>
    </row>
    <row r="8" spans="1:12" x14ac:dyDescent="0.35">
      <c r="A8" t="s">
        <v>57</v>
      </c>
      <c r="B8">
        <f>COUNTIF(HorarioUnificado!B8:AE8,"DESC")+COUNTIF(HorarioUnificado!B8:AE8,"TROP")</f>
        <v>8</v>
      </c>
      <c r="C8">
        <f>COUNTIF(HorarioUnificado!B8:AE8,"1T")+COUNTIF(HorarioUnificado!B8:AE8,"7")+COUNTIF(HorarioUnificado!B8:AE8,"1")</f>
        <v>0</v>
      </c>
      <c r="D8">
        <f>COUNTIF(HorarioUnificado!B8:AE8,"6RT")+COUNTIF(HorarioUnificado!B8:AE8,"7")+COUNTIF(HorarioUnificado!B8:AE8,"6R")</f>
        <v>0</v>
      </c>
      <c r="E8">
        <f>COUNTIF(HorarioUnificado!B8:AE8,"6TT")+COUNTIF(HorarioUnificado!B8:AE8,"6T")</f>
        <v>0</v>
      </c>
      <c r="F8">
        <f>COUNTIF(HorarioUnificado!B8:AE8,"3")</f>
        <v>0</v>
      </c>
      <c r="G8">
        <f>COUNTIF(HorarioUnificado!B8:AE8,"6S")</f>
        <v>0</v>
      </c>
      <c r="H8">
        <f>COUNTIF(HorarioUnificado!B8:AE8,"6N")+COUNTIF(HorarioUnificado!B8:AE8,"S")+COUNTIF(HorarioUnificado!B8:AE8,"N")+COUNTIF(HorarioUnificado!B8:AE8,"MCORTS")+COUNTIF(HorarioUnificado!B8:AE8,"MCORTN")</f>
        <v>9</v>
      </c>
      <c r="I8">
        <f>COUNTIF(HorarioUnificado!B8:AE8,"6S")+COUNTIF(HorarioUnificado!B8:AE8,"6N")</f>
        <v>0</v>
      </c>
      <c r="J8">
        <f>COUNTIF(HorarioUnificado!B8:AE8,"BANTD")+COUNTIF(HorarioUnificado!B8:AE8,"BLPTD")+6*COUNTIF(HorarioUnificado!B8:AE8,"6ND")+6*COUNTIF(HorarioUnificado!B8:AE8,"6SN")+6*COUNTIF(HorarioUnificado!B8:AE8,"6MTD")</f>
        <v>0</v>
      </c>
      <c r="K8">
        <f>COUNTIF(HorarioUnificado!B8:AE8,"3D")</f>
        <v>0</v>
      </c>
      <c r="L8">
        <f>6*COUNTIF(HorarioUnificado!B8:AE8,"NLPTD")+6*COUNTIF(HorarioUnificado!B8:AE8,"NLPRD")+6*COUNTIF(HorarioUnificado!B8:AE8,"NANTD")+6*COUNTIF(HorarioUnificado!B8:AE8,"NANRD")</f>
        <v>0</v>
      </c>
    </row>
    <row r="9" spans="1:12" x14ac:dyDescent="0.35">
      <c r="A9" t="s">
        <v>58</v>
      </c>
      <c r="B9">
        <f>COUNTIF(HorarioUnificado!B9:AE9,"DESC")+COUNTIF(HorarioUnificado!B9:AE9,"TROP")</f>
        <v>9</v>
      </c>
      <c r="C9">
        <f>COUNTIF(HorarioUnificado!B9:AE9,"1T")+COUNTIF(HorarioUnificado!B9:AE9,"7")+COUNTIF(HorarioUnificado!B9:AE9,"1")</f>
        <v>3</v>
      </c>
      <c r="D9">
        <f>COUNTIF(HorarioUnificado!B9:AE9,"6RT")+COUNTIF(HorarioUnificado!B9:AE9,"7")+COUNTIF(HorarioUnificado!B9:AE9,"6R")</f>
        <v>3</v>
      </c>
      <c r="E9">
        <f>COUNTIF(HorarioUnificado!B9:AE9,"6TT")+COUNTIF(HorarioUnificado!B9:AE9,"6T")</f>
        <v>2</v>
      </c>
      <c r="F9">
        <f>COUNTIF(HorarioUnificado!B9:AE9,"3")</f>
        <v>2</v>
      </c>
      <c r="G9">
        <f>COUNTIF(HorarioUnificado!B9:AE9,"6S")</f>
        <v>2</v>
      </c>
      <c r="H9">
        <f>COUNTIF(HorarioUnificado!B9:AE9,"6N")+COUNTIF(HorarioUnificado!B9:AE9,"S")+COUNTIF(HorarioUnificado!B9:AE9,"N")+COUNTIF(HorarioUnificado!B9:AE9,"MCORTS")+COUNTIF(HorarioUnificado!B9:AE9,"MCORTN")</f>
        <v>0</v>
      </c>
      <c r="I9">
        <f>COUNTIF(HorarioUnificado!B9:AE9,"6S")+COUNTIF(HorarioUnificado!B9:AE9,"6N")</f>
        <v>2</v>
      </c>
      <c r="J9">
        <f>COUNTIF(HorarioUnificado!B9:AE9,"BANTD")+COUNTIF(HorarioUnificado!B9:AE9,"BLPTD")+6*COUNTIF(HorarioUnificado!B9:AE9,"6ND")+6*COUNTIF(HorarioUnificado!B9:AE9,"6SN")+6*COUNTIF(HorarioUnificado!B9:AE9,"6MTD")</f>
        <v>1</v>
      </c>
      <c r="K9">
        <f>COUNTIF(HorarioUnificado!B9:AE9,"3D")</f>
        <v>1</v>
      </c>
      <c r="L9">
        <f>6*COUNTIF(HorarioUnificado!B9:AE9,"NLPTD")+6*COUNTIF(HorarioUnificado!B9:AE9,"NLPRD")+6*COUNTIF(HorarioUnificado!B9:AE9,"NANTD")+6*COUNTIF(HorarioUnificado!B9:AE9,"NANRD")</f>
        <v>0</v>
      </c>
    </row>
    <row r="10" spans="1:12" x14ac:dyDescent="0.35">
      <c r="A10" t="s">
        <v>61</v>
      </c>
      <c r="B10">
        <f>COUNTIF(HorarioUnificado!B10:AE10,"DESC")+COUNTIF(HorarioUnificado!B10:AE10,"TROP")</f>
        <v>9</v>
      </c>
      <c r="C10">
        <f>COUNTIF(HorarioUnificado!B10:AE10,"1T")+COUNTIF(HorarioUnificado!B10:AE10,"7")+COUNTIF(HorarioUnificado!B10:AE10,"1")</f>
        <v>2</v>
      </c>
      <c r="D10">
        <f>COUNTIF(HorarioUnificado!B10:AE10,"6RT")+COUNTIF(HorarioUnificado!B10:AE10,"7")+COUNTIF(HorarioUnificado!B10:AE10,"6R")</f>
        <v>2</v>
      </c>
      <c r="E10">
        <f>COUNTIF(HorarioUnificado!B10:AE10,"6TT")+COUNTIF(HorarioUnificado!B10:AE10,"6T")</f>
        <v>2</v>
      </c>
      <c r="F10">
        <f>COUNTIF(HorarioUnificado!B10:AE10,"3")</f>
        <v>3</v>
      </c>
      <c r="G10">
        <f>COUNTIF(HorarioUnificado!B10:AE10,"6S")</f>
        <v>2</v>
      </c>
      <c r="H10">
        <f>COUNTIF(HorarioUnificado!B10:AE10,"6N")+COUNTIF(HorarioUnificado!B10:AE10,"S")+COUNTIF(HorarioUnificado!B10:AE10,"N")+COUNTIF(HorarioUnificado!B10:AE10,"MCORTS")+COUNTIF(HorarioUnificado!B10:AE10,"MCORTN")</f>
        <v>1</v>
      </c>
      <c r="I10">
        <f>COUNTIF(HorarioUnificado!B10:AE10,"6S")+COUNTIF(HorarioUnificado!B10:AE10,"6N")</f>
        <v>3</v>
      </c>
      <c r="J10">
        <f>COUNTIF(HorarioUnificado!B10:AE10,"BANTD")+COUNTIF(HorarioUnificado!B10:AE10,"BLPTD")+6*COUNTIF(HorarioUnificado!B10:AE10,"6ND")+6*COUNTIF(HorarioUnificado!B10:AE10,"6SN")+6*COUNTIF(HorarioUnificado!B10:AE10,"6MTD")</f>
        <v>1</v>
      </c>
      <c r="K10">
        <f>COUNTIF(HorarioUnificado!B10:AE10,"3D")</f>
        <v>0</v>
      </c>
      <c r="L10">
        <f>6*COUNTIF(HorarioUnificado!B10:AE10,"NLPTD")+6*COUNTIF(HorarioUnificado!B10:AE10,"NLPRD")+6*COUNTIF(HorarioUnificado!B10:AE10,"NANTD")+6*COUNTIF(HorarioUnificado!B10:AE10,"NANRD")</f>
        <v>0</v>
      </c>
    </row>
    <row r="11" spans="1:12" x14ac:dyDescent="0.35">
      <c r="A11" t="s">
        <v>62</v>
      </c>
      <c r="B11">
        <f>COUNTIF(HorarioUnificado!B11:AE11,"DESC")+COUNTIF(HorarioUnificado!B11:AE11,"TROP")</f>
        <v>8</v>
      </c>
      <c r="C11">
        <f>COUNTIF(HorarioUnificado!B11:AE11,"1T")+COUNTIF(HorarioUnificado!B11:AE11,"7")+COUNTIF(HorarioUnificado!B11:AE11,"1")</f>
        <v>2</v>
      </c>
      <c r="D11">
        <f>COUNTIF(HorarioUnificado!B11:AE11,"6RT")+COUNTIF(HorarioUnificado!B11:AE11,"7")+COUNTIF(HorarioUnificado!B11:AE11,"6R")</f>
        <v>2</v>
      </c>
      <c r="E11">
        <f>COUNTIF(HorarioUnificado!B11:AE11,"6TT")+COUNTIF(HorarioUnificado!B11:AE11,"6T")</f>
        <v>2</v>
      </c>
      <c r="F11">
        <f>COUNTIF(HorarioUnificado!B11:AE11,"3")</f>
        <v>2</v>
      </c>
      <c r="G11">
        <f>COUNTIF(HorarioUnificado!B11:AE11,"6S")</f>
        <v>1</v>
      </c>
      <c r="H11">
        <f>COUNTIF(HorarioUnificado!B11:AE11,"6N")+COUNTIF(HorarioUnificado!B11:AE11,"S")+COUNTIF(HorarioUnificado!B11:AE11,"N")+COUNTIF(HorarioUnificado!B11:AE11,"MCORTS")+COUNTIF(HorarioUnificado!B11:AE11,"MCORTN")</f>
        <v>1</v>
      </c>
      <c r="I11">
        <f>COUNTIF(HorarioUnificado!B11:AE11,"6S")+COUNTIF(HorarioUnificado!B11:AE11,"6N")</f>
        <v>2</v>
      </c>
      <c r="J11">
        <f>COUNTIF(HorarioUnificado!B11:AE11,"BANTD")+COUNTIF(HorarioUnificado!B11:AE11,"BLPTD")+6*COUNTIF(HorarioUnificado!B11:AE11,"6ND")+6*COUNTIF(HorarioUnificado!B11:AE11,"6SN")+6*COUNTIF(HorarioUnificado!B11:AE11,"6MTD")</f>
        <v>0</v>
      </c>
      <c r="K11">
        <f>COUNTIF(HorarioUnificado!B11:AE11,"3D")</f>
        <v>1</v>
      </c>
      <c r="L11">
        <f>6*COUNTIF(HorarioUnificado!B11:AE11,"NLPTD")+6*COUNTIF(HorarioUnificado!B11:AE11,"NLPRD")+6*COUNTIF(HorarioUnificado!B11:AE11,"NANTD")+6*COUNTIF(HorarioUnificado!B11:AE11,"NANRD")</f>
        <v>0</v>
      </c>
    </row>
    <row r="12" spans="1:12" x14ac:dyDescent="0.35">
      <c r="A12" t="s">
        <v>66</v>
      </c>
      <c r="B12">
        <f>COUNTIF(HorarioUnificado!B12:AE12,"DESC")+COUNTIF(HorarioUnificado!B12:AE12,"TROP")</f>
        <v>9</v>
      </c>
      <c r="C12">
        <f>COUNTIF(HorarioUnificado!B12:AE12,"1T")+COUNTIF(HorarioUnificado!B12:AE12,"7")+COUNTIF(HorarioUnificado!B12:AE12,"1")</f>
        <v>3</v>
      </c>
      <c r="D12">
        <f>COUNTIF(HorarioUnificado!B12:AE12,"6RT")+COUNTIF(HorarioUnificado!B12:AE12,"7")+COUNTIF(HorarioUnificado!B12:AE12,"6R")</f>
        <v>3</v>
      </c>
      <c r="E12">
        <f>COUNTIF(HorarioUnificado!B12:AE12,"6TT")+COUNTIF(HorarioUnificado!B12:AE12,"6T")</f>
        <v>2</v>
      </c>
      <c r="F12">
        <f>COUNTIF(HorarioUnificado!B12:AE12,"3")</f>
        <v>2</v>
      </c>
      <c r="G12">
        <f>COUNTIF(HorarioUnificado!B12:AE12,"6S")</f>
        <v>1</v>
      </c>
      <c r="H12">
        <f>COUNTIF(HorarioUnificado!B12:AE12,"6N")+COUNTIF(HorarioUnificado!B12:AE12,"S")+COUNTIF(HorarioUnificado!B12:AE12,"N")+COUNTIF(HorarioUnificado!B12:AE12,"MCORTS")+COUNTIF(HorarioUnificado!B12:AE12,"MCORTN")</f>
        <v>1</v>
      </c>
      <c r="I12">
        <f>COUNTIF(HorarioUnificado!B12:AE12,"6S")+COUNTIF(HorarioUnificado!B12:AE12,"6N")</f>
        <v>2</v>
      </c>
      <c r="J12">
        <f>COUNTIF(HorarioUnificado!B12:AE12,"BANTD")+COUNTIF(HorarioUnificado!B12:AE12,"BLPTD")+6*COUNTIF(HorarioUnificado!B12:AE12,"6ND")+6*COUNTIF(HorarioUnificado!B12:AE12,"6SN")+6*COUNTIF(HorarioUnificado!B12:AE12,"6MTD")</f>
        <v>1</v>
      </c>
      <c r="K12">
        <f>COUNTIF(HorarioUnificado!B12:AE12,"3D")</f>
        <v>0</v>
      </c>
      <c r="L12">
        <f>6*COUNTIF(HorarioUnificado!B12:AE12,"NLPTD")+6*COUNTIF(HorarioUnificado!B12:AE12,"NLPRD")+6*COUNTIF(HorarioUnificado!B12:AE12,"NANTD")+6*COUNTIF(HorarioUnificado!B12:AE12,"NANRD")</f>
        <v>6</v>
      </c>
    </row>
    <row r="13" spans="1:12" x14ac:dyDescent="0.35">
      <c r="A13" t="s">
        <v>68</v>
      </c>
      <c r="B13">
        <f>COUNTIF(HorarioUnificado!B13:AE13,"DESC")+COUNTIF(HorarioUnificado!B13:AE13,"TROP")</f>
        <v>6</v>
      </c>
      <c r="C13">
        <f>COUNTIF(HorarioUnificado!B13:AE13,"1T")+COUNTIF(HorarioUnificado!B13:AE13,"7")+COUNTIF(HorarioUnificado!B13:AE13,"1")</f>
        <v>2</v>
      </c>
      <c r="D13">
        <f>COUNTIF(HorarioUnificado!B13:AE13,"6RT")+COUNTIF(HorarioUnificado!B13:AE13,"7")+COUNTIF(HorarioUnificado!B13:AE13,"6R")</f>
        <v>2</v>
      </c>
      <c r="E13">
        <f>COUNTIF(HorarioUnificado!B13:AE13,"6TT")+COUNTIF(HorarioUnificado!B13:AE13,"6T")</f>
        <v>2</v>
      </c>
      <c r="F13">
        <f>COUNTIF(HorarioUnificado!B13:AE13,"3")</f>
        <v>1</v>
      </c>
      <c r="G13">
        <f>COUNTIF(HorarioUnificado!B13:AE13,"6S")</f>
        <v>0</v>
      </c>
      <c r="H13">
        <f>COUNTIF(HorarioUnificado!B13:AE13,"6N")+COUNTIF(HorarioUnificado!B13:AE13,"S")+COUNTIF(HorarioUnificado!B13:AE13,"N")+COUNTIF(HorarioUnificado!B13:AE13,"MCORTS")+COUNTIF(HorarioUnificado!B13:AE13,"MCORTN")</f>
        <v>0</v>
      </c>
      <c r="I13">
        <f>COUNTIF(HorarioUnificado!B13:AE13,"6S")+COUNTIF(HorarioUnificado!B13:AE13,"6N")</f>
        <v>0</v>
      </c>
      <c r="J13">
        <f>COUNTIF(HorarioUnificado!B13:AE13,"BANTD")+COUNTIF(HorarioUnificado!B13:AE13,"BLPTD")+6*COUNTIF(HorarioUnificado!B13:AE13,"6ND")+6*COUNTIF(HorarioUnificado!B13:AE13,"6SN")+6*COUNTIF(HorarioUnificado!B13:AE13,"6MTD")</f>
        <v>1</v>
      </c>
      <c r="K13">
        <f>COUNTIF(HorarioUnificado!B13:AE13,"3D")</f>
        <v>0</v>
      </c>
      <c r="L13">
        <f>6*COUNTIF(HorarioUnificado!B13:AE13,"NLPTD")+6*COUNTIF(HorarioUnificado!B13:AE13,"NLPRD")+6*COUNTIF(HorarioUnificado!B13:AE13,"NANTD")+6*COUNTIF(HorarioUnificado!B13:AE13,"NANRD")</f>
        <v>0</v>
      </c>
    </row>
    <row r="14" spans="1:12" x14ac:dyDescent="0.35">
      <c r="A14" t="s">
        <v>71</v>
      </c>
      <c r="B14">
        <f>COUNTIF(HorarioUnificado!B14:AE14,"DESC")+COUNTIF(HorarioUnificado!B14:AE14,"TROP")</f>
        <v>9</v>
      </c>
      <c r="C14">
        <f>COUNTIF(HorarioUnificado!B14:AE14,"1T")+COUNTIF(HorarioUnificado!B14:AE14,"7")+COUNTIF(HorarioUnificado!B14:AE14,"1")</f>
        <v>3</v>
      </c>
      <c r="D14">
        <f>COUNTIF(HorarioUnificado!B14:AE14,"6RT")+COUNTIF(HorarioUnificado!B14:AE14,"7")+COUNTIF(HorarioUnificado!B14:AE14,"6R")</f>
        <v>3</v>
      </c>
      <c r="E14">
        <f>COUNTIF(HorarioUnificado!B14:AE14,"6TT")+COUNTIF(HorarioUnificado!B14:AE14,"6T")</f>
        <v>2</v>
      </c>
      <c r="F14">
        <f>COUNTIF(HorarioUnificado!B14:AE14,"3")</f>
        <v>3</v>
      </c>
      <c r="G14">
        <f>COUNTIF(HorarioUnificado!B14:AE14,"6S")</f>
        <v>1</v>
      </c>
      <c r="H14">
        <f>COUNTIF(HorarioUnificado!B14:AE14,"6N")+COUNTIF(HorarioUnificado!B14:AE14,"S")+COUNTIF(HorarioUnificado!B14:AE14,"N")+COUNTIF(HorarioUnificado!B14:AE14,"MCORTS")+COUNTIF(HorarioUnificado!B14:AE14,"MCORTN")</f>
        <v>1</v>
      </c>
      <c r="I14">
        <f>COUNTIF(HorarioUnificado!B14:AE14,"6S")+COUNTIF(HorarioUnificado!B14:AE14,"6N")</f>
        <v>2</v>
      </c>
      <c r="J14">
        <f>COUNTIF(HorarioUnificado!B14:AE14,"BANTD")+COUNTIF(HorarioUnificado!B14:AE14,"BLPTD")+6*COUNTIF(HorarioUnificado!B14:AE14,"6ND")+6*COUNTIF(HorarioUnificado!B14:AE14,"6SN")+6*COUNTIF(HorarioUnificado!B14:AE14,"6MTD")</f>
        <v>0</v>
      </c>
      <c r="K14">
        <f>COUNTIF(HorarioUnificado!B14:AE14,"3D")</f>
        <v>0</v>
      </c>
      <c r="L14">
        <f>6*COUNTIF(HorarioUnificado!B14:AE14,"NLPTD")+6*COUNTIF(HorarioUnificado!B14:AE14,"NLPRD")+6*COUNTIF(HorarioUnificado!B14:AE14,"NANTD")+6*COUNTIF(HorarioUnificado!B14:AE14,"NANRD")</f>
        <v>0</v>
      </c>
    </row>
    <row r="15" spans="1:12" x14ac:dyDescent="0.35">
      <c r="A15" t="s">
        <v>72</v>
      </c>
      <c r="B15">
        <f>COUNTIF(HorarioUnificado!B15:AE15,"DESC")+COUNTIF(HorarioUnificado!B15:AE15,"TROP")</f>
        <v>8</v>
      </c>
      <c r="C15">
        <f>COUNTIF(HorarioUnificado!B15:AE15,"1T")+COUNTIF(HorarioUnificado!B15:AE15,"7")+COUNTIF(HorarioUnificado!B15:AE15,"1")</f>
        <v>2</v>
      </c>
      <c r="D15">
        <f>COUNTIF(HorarioUnificado!B15:AE15,"6RT")+COUNTIF(HorarioUnificado!B15:AE15,"7")+COUNTIF(HorarioUnificado!B15:AE15,"6R")</f>
        <v>2</v>
      </c>
      <c r="E15">
        <f>COUNTIF(HorarioUnificado!B15:AE15,"6TT")+COUNTIF(HorarioUnificado!B15:AE15,"6T")</f>
        <v>3</v>
      </c>
      <c r="F15">
        <f>COUNTIF(HorarioUnificado!B15:AE15,"3")</f>
        <v>2</v>
      </c>
      <c r="G15">
        <f>COUNTIF(HorarioUnificado!B15:AE15,"6S")</f>
        <v>2</v>
      </c>
      <c r="H15">
        <f>COUNTIF(HorarioUnificado!B15:AE15,"6N")+COUNTIF(HorarioUnificado!B15:AE15,"S")+COUNTIF(HorarioUnificado!B15:AE15,"N")+COUNTIF(HorarioUnificado!B15:AE15,"MCORTS")+COUNTIF(HorarioUnificado!B15:AE15,"MCORTN")</f>
        <v>0</v>
      </c>
      <c r="I15">
        <f>COUNTIF(HorarioUnificado!B15:AE15,"6S")+COUNTIF(HorarioUnificado!B15:AE15,"6N")</f>
        <v>2</v>
      </c>
      <c r="J15">
        <f>COUNTIF(HorarioUnificado!B15:AE15,"BANTD")+COUNTIF(HorarioUnificado!B15:AE15,"BLPTD")+6*COUNTIF(HorarioUnificado!B15:AE15,"6ND")+6*COUNTIF(HorarioUnificado!B15:AE15,"6SN")+6*COUNTIF(HorarioUnificado!B15:AE15,"6MTD")</f>
        <v>0</v>
      </c>
      <c r="K15">
        <f>COUNTIF(HorarioUnificado!B15:AE15,"3D")</f>
        <v>0</v>
      </c>
      <c r="L15">
        <f>6*COUNTIF(HorarioUnificado!B15:AE15,"NLPTD")+6*COUNTIF(HorarioUnificado!B15:AE15,"NLPRD")+6*COUNTIF(HorarioUnificado!B15:AE15,"NANTD")+6*COUNTIF(HorarioUnificado!B15:AE15,"NANRD")</f>
        <v>12</v>
      </c>
    </row>
    <row r="16" spans="1:12" x14ac:dyDescent="0.35">
      <c r="A16" t="s">
        <v>74</v>
      </c>
      <c r="B16">
        <f>COUNTIF(HorarioUnificado!B16:AE16,"DESC")+COUNTIF(HorarioUnificado!B16:AE16,"TROP")</f>
        <v>9</v>
      </c>
      <c r="C16">
        <f>COUNTIF(HorarioUnificado!B16:AE16,"1T")+COUNTIF(HorarioUnificado!B16:AE16,"7")+COUNTIF(HorarioUnificado!B16:AE16,"1")</f>
        <v>2</v>
      </c>
      <c r="D16">
        <f>COUNTIF(HorarioUnificado!B16:AE16,"6RT")+COUNTIF(HorarioUnificado!B16:AE16,"7")+COUNTIF(HorarioUnificado!B16:AE16,"6R")</f>
        <v>2</v>
      </c>
      <c r="E16">
        <f>COUNTIF(HorarioUnificado!B16:AE16,"6TT")+COUNTIF(HorarioUnificado!B16:AE16,"6T")</f>
        <v>2</v>
      </c>
      <c r="F16">
        <f>COUNTIF(HorarioUnificado!B16:AE16,"3")</f>
        <v>3</v>
      </c>
      <c r="G16">
        <f>COUNTIF(HorarioUnificado!B16:AE16,"6S")</f>
        <v>2</v>
      </c>
      <c r="H16">
        <f>COUNTIF(HorarioUnificado!B16:AE16,"6N")+COUNTIF(HorarioUnificado!B16:AE16,"S")+COUNTIF(HorarioUnificado!B16:AE16,"N")+COUNTIF(HorarioUnificado!B16:AE16,"MCORTS")+COUNTIF(HorarioUnificado!B16:AE16,"MCORTN")</f>
        <v>1</v>
      </c>
      <c r="I16">
        <f>COUNTIF(HorarioUnificado!B16:AE16,"6S")+COUNTIF(HorarioUnificado!B16:AE16,"6N")</f>
        <v>3</v>
      </c>
      <c r="J16">
        <f>COUNTIF(HorarioUnificado!B16:AE16,"BANTD")+COUNTIF(HorarioUnificado!B16:AE16,"BLPTD")+6*COUNTIF(HorarioUnificado!B16:AE16,"6ND")+6*COUNTIF(HorarioUnificado!B16:AE16,"6SN")+6*COUNTIF(HorarioUnificado!B16:AE16,"6MTD")</f>
        <v>0</v>
      </c>
      <c r="K16">
        <f>COUNTIF(HorarioUnificado!B16:AE16,"3D")</f>
        <v>1</v>
      </c>
      <c r="L16">
        <f>6*COUNTIF(HorarioUnificado!B16:AE16,"NLPTD")+6*COUNTIF(HorarioUnificado!B16:AE16,"NLPRD")+6*COUNTIF(HorarioUnificado!B16:AE16,"NANTD")+6*COUNTIF(HorarioUnificado!B16:AE16,"NANRD")</f>
        <v>6</v>
      </c>
    </row>
    <row r="17" spans="1:12" x14ac:dyDescent="0.35">
      <c r="A17" t="s">
        <v>75</v>
      </c>
      <c r="B17">
        <f>COUNTIF(HorarioUnificado!B17:AE17,"DESC")+COUNTIF(HorarioUnificado!B17:AE17,"TROP")</f>
        <v>8</v>
      </c>
      <c r="C17">
        <f>COUNTIF(HorarioUnificado!B17:AE17,"1T")+COUNTIF(HorarioUnificado!B17:AE17,"7")+COUNTIF(HorarioUnificado!B17:AE17,"1")</f>
        <v>3</v>
      </c>
      <c r="D17">
        <f>COUNTIF(HorarioUnificado!B17:AE17,"6RT")+COUNTIF(HorarioUnificado!B17:AE17,"7")+COUNTIF(HorarioUnificado!B17:AE17,"6R")</f>
        <v>3</v>
      </c>
      <c r="E17">
        <f>COUNTIF(HorarioUnificado!B17:AE17,"6TT")+COUNTIF(HorarioUnificado!B17:AE17,"6T")</f>
        <v>2</v>
      </c>
      <c r="F17">
        <f>COUNTIF(HorarioUnificado!B17:AE17,"3")</f>
        <v>2</v>
      </c>
      <c r="G17">
        <f>COUNTIF(HorarioUnificado!B17:AE17,"6S")</f>
        <v>1</v>
      </c>
      <c r="H17">
        <f>COUNTIF(HorarioUnificado!B17:AE17,"6N")+COUNTIF(HorarioUnificado!B17:AE17,"S")+COUNTIF(HorarioUnificado!B17:AE17,"N")+COUNTIF(HorarioUnificado!B17:AE17,"MCORTS")+COUNTIF(HorarioUnificado!B17:AE17,"MCORTN")</f>
        <v>1</v>
      </c>
      <c r="I17">
        <f>COUNTIF(HorarioUnificado!B17:AE17,"6S")+COUNTIF(HorarioUnificado!B17:AE17,"6N")</f>
        <v>2</v>
      </c>
      <c r="J17">
        <f>COUNTIF(HorarioUnificado!B17:AE17,"BANTD")+COUNTIF(HorarioUnificado!B17:AE17,"BLPTD")+6*COUNTIF(HorarioUnificado!B17:AE17,"6ND")+6*COUNTIF(HorarioUnificado!B17:AE17,"6SN")+6*COUNTIF(HorarioUnificado!B17:AE17,"6MTD")</f>
        <v>0</v>
      </c>
      <c r="K17">
        <f>COUNTIF(HorarioUnificado!B17:AE17,"3D")</f>
        <v>0</v>
      </c>
      <c r="L17">
        <f>6*COUNTIF(HorarioUnificado!B17:AE17,"NLPTD")+6*COUNTIF(HorarioUnificado!B17:AE17,"NLPRD")+6*COUNTIF(HorarioUnificado!B17:AE17,"NANTD")+6*COUNTIF(HorarioUnificado!B17:AE17,"NANRD")</f>
        <v>6</v>
      </c>
    </row>
    <row r="18" spans="1:12" x14ac:dyDescent="0.35">
      <c r="A18" t="s">
        <v>76</v>
      </c>
      <c r="B18">
        <f>COUNTIF(HorarioUnificado!B18:AE18,"DESC")+COUNTIF(HorarioUnificado!B18:AE18,"TROP")</f>
        <v>9</v>
      </c>
      <c r="C18">
        <f>COUNTIF(HorarioUnificado!B18:AE18,"1T")+COUNTIF(HorarioUnificado!B18:AE18,"7")+COUNTIF(HorarioUnificado!B18:AE18,"1")</f>
        <v>2</v>
      </c>
      <c r="D18">
        <f>COUNTIF(HorarioUnificado!B18:AE18,"6RT")+COUNTIF(HorarioUnificado!B18:AE18,"7")+COUNTIF(HorarioUnificado!B18:AE18,"6R")</f>
        <v>3</v>
      </c>
      <c r="E18">
        <f>COUNTIF(HorarioUnificado!B18:AE18,"6TT")+COUNTIF(HorarioUnificado!B18:AE18,"6T")</f>
        <v>2</v>
      </c>
      <c r="F18">
        <f>COUNTIF(HorarioUnificado!B18:AE18,"3")</f>
        <v>2</v>
      </c>
      <c r="G18">
        <f>COUNTIF(HorarioUnificado!B18:AE18,"6S")</f>
        <v>2</v>
      </c>
      <c r="H18">
        <f>COUNTIF(HorarioUnificado!B18:AE18,"6N")+COUNTIF(HorarioUnificado!B18:AE18,"S")+COUNTIF(HorarioUnificado!B18:AE18,"N")+COUNTIF(HorarioUnificado!B18:AE18,"MCORTS")+COUNTIF(HorarioUnificado!B18:AE18,"MCORTN")</f>
        <v>0</v>
      </c>
      <c r="I18">
        <f>COUNTIF(HorarioUnificado!B18:AE18,"6S")+COUNTIF(HorarioUnificado!B18:AE18,"6N")</f>
        <v>2</v>
      </c>
      <c r="J18">
        <f>COUNTIF(HorarioUnificado!B18:AE18,"BANTD")+COUNTIF(HorarioUnificado!B18:AE18,"BLPTD")+6*COUNTIF(HorarioUnificado!B18:AE18,"6ND")+6*COUNTIF(HorarioUnificado!B18:AE18,"6SN")+6*COUNTIF(HorarioUnificado!B18:AE18,"6MTD")</f>
        <v>0</v>
      </c>
      <c r="K18">
        <f>COUNTIF(HorarioUnificado!B18:AE18,"3D")</f>
        <v>1</v>
      </c>
      <c r="L18">
        <f>6*COUNTIF(HorarioUnificado!B18:AE18,"NLPTD")+6*COUNTIF(HorarioUnificado!B18:AE18,"NLPRD")+6*COUNTIF(HorarioUnificado!B18:AE18,"NANTD")+6*COUNTIF(HorarioUnificado!B18:AE18,"NANRD")</f>
        <v>6</v>
      </c>
    </row>
    <row r="19" spans="1:12" x14ac:dyDescent="0.35">
      <c r="A19" t="s">
        <v>77</v>
      </c>
      <c r="B19">
        <f>COUNTIF(HorarioUnificado!B19:AE19,"DESC")+COUNTIF(HorarioUnificado!B19:AE19,"TROP")</f>
        <v>9</v>
      </c>
      <c r="C19">
        <f>COUNTIF(HorarioUnificado!B19:AE19,"1T")+COUNTIF(HorarioUnificado!B19:AE19,"7")+COUNTIF(HorarioUnificado!B19:AE19,"1")</f>
        <v>3</v>
      </c>
      <c r="D19">
        <f>COUNTIF(HorarioUnificado!B19:AE19,"6RT")+COUNTIF(HorarioUnificado!B19:AE19,"7")+COUNTIF(HorarioUnificado!B19:AE19,"6R")</f>
        <v>2</v>
      </c>
      <c r="E19">
        <f>COUNTIF(HorarioUnificado!B19:AE19,"6TT")+COUNTIF(HorarioUnificado!B19:AE19,"6T")</f>
        <v>3</v>
      </c>
      <c r="F19">
        <f>COUNTIF(HorarioUnificado!B19:AE19,"3")</f>
        <v>2</v>
      </c>
      <c r="G19">
        <f>COUNTIF(HorarioUnificado!B19:AE19,"6S")</f>
        <v>1</v>
      </c>
      <c r="H19">
        <f>COUNTIF(HorarioUnificado!B19:AE19,"6N")+COUNTIF(HorarioUnificado!B19:AE19,"S")+COUNTIF(HorarioUnificado!B19:AE19,"N")+COUNTIF(HorarioUnificado!B19:AE19,"MCORTS")+COUNTIF(HorarioUnificado!B19:AE19,"MCORTN")</f>
        <v>1</v>
      </c>
      <c r="I19">
        <f>COUNTIF(HorarioUnificado!B19:AE19,"6S")+COUNTIF(HorarioUnificado!B19:AE19,"6N")</f>
        <v>2</v>
      </c>
      <c r="J19">
        <f>COUNTIF(HorarioUnificado!B19:AE19,"BANTD")+COUNTIF(HorarioUnificado!B19:AE19,"BLPTD")+6*COUNTIF(HorarioUnificado!B19:AE19,"6ND")+6*COUNTIF(HorarioUnificado!B19:AE19,"6SN")+6*COUNTIF(HorarioUnificado!B19:AE19,"6MTD")</f>
        <v>0</v>
      </c>
      <c r="K19">
        <f>COUNTIF(HorarioUnificado!B19:AE19,"3D")</f>
        <v>0</v>
      </c>
      <c r="L19">
        <f>6*COUNTIF(HorarioUnificado!B19:AE19,"NLPTD")+6*COUNTIF(HorarioUnificado!B19:AE19,"NLPRD")+6*COUNTIF(HorarioUnificado!B19:AE19,"NANTD")+6*COUNTIF(HorarioUnificado!B19:AE19,"NANRD")</f>
        <v>0</v>
      </c>
    </row>
    <row r="20" spans="1:12" x14ac:dyDescent="0.35">
      <c r="A20" t="s">
        <v>78</v>
      </c>
      <c r="B20">
        <f>COUNTIF(HorarioUnificado!B20:AE20,"DESC")+COUNTIF(HorarioUnificado!B20:AE20,"TROP")</f>
        <v>8</v>
      </c>
      <c r="C20">
        <f>COUNTIF(HorarioUnificado!B20:AE20,"1T")+COUNTIF(HorarioUnificado!B20:AE20,"7")+COUNTIF(HorarioUnificado!B20:AE20,"1")</f>
        <v>4</v>
      </c>
      <c r="D20">
        <f>COUNTIF(HorarioUnificado!B20:AE20,"6RT")+COUNTIF(HorarioUnificado!B20:AE20,"7")+COUNTIF(HorarioUnificado!B20:AE20,"6R")</f>
        <v>4</v>
      </c>
      <c r="E20">
        <f>COUNTIF(HorarioUnificado!B20:AE20,"6TT")+COUNTIF(HorarioUnificado!B20:AE20,"6T")</f>
        <v>4</v>
      </c>
      <c r="F20">
        <f>COUNTIF(HorarioUnificado!B20:AE20,"3")</f>
        <v>0</v>
      </c>
      <c r="G20">
        <f>COUNTIF(HorarioUnificado!B20:AE20,"6S")</f>
        <v>0</v>
      </c>
      <c r="H20">
        <f>COUNTIF(HorarioUnificado!B20:AE20,"6N")+COUNTIF(HorarioUnificado!B20:AE20,"S")+COUNTIF(HorarioUnificado!B20:AE20,"N")+COUNTIF(HorarioUnificado!B20:AE20,"MCORTS")+COUNTIF(HorarioUnificado!B20:AE20,"MCORTN")</f>
        <v>0</v>
      </c>
      <c r="I20">
        <f>COUNTIF(HorarioUnificado!B20:AE20,"6S")+COUNTIF(HorarioUnificado!B20:AE20,"6N")</f>
        <v>0</v>
      </c>
      <c r="J20">
        <f>COUNTIF(HorarioUnificado!B20:AE20,"BANTD")+COUNTIF(HorarioUnificado!B20:AE20,"BLPTD")+6*COUNTIF(HorarioUnificado!B20:AE20,"6ND")+6*COUNTIF(HorarioUnificado!B20:AE20,"6SN")+6*COUNTIF(HorarioUnificado!B20:AE20,"6MTD")</f>
        <v>1</v>
      </c>
      <c r="K20">
        <f>COUNTIF(HorarioUnificado!B20:AE20,"3D")</f>
        <v>0</v>
      </c>
      <c r="L20">
        <f>6*COUNTIF(HorarioUnificado!B20:AE20,"NLPTD")+6*COUNTIF(HorarioUnificado!B20:AE20,"NLPRD")+6*COUNTIF(HorarioUnificado!B20:AE20,"NANTD")+6*COUNTIF(HorarioUnificado!B20:AE20,"NANRD")</f>
        <v>12</v>
      </c>
    </row>
    <row r="21" spans="1:12" x14ac:dyDescent="0.35">
      <c r="A21" t="s">
        <v>83</v>
      </c>
      <c r="B21">
        <f>COUNTIF(HorarioUnificado!B21:AE21,"DESC")+COUNTIF(HorarioUnificado!B21:AE21,"TROP")</f>
        <v>9</v>
      </c>
      <c r="C21">
        <f>COUNTIF(HorarioUnificado!B21:AE21,"1T")+COUNTIF(HorarioUnificado!B21:AE21,"7")+COUNTIF(HorarioUnificado!B21:AE21,"1")</f>
        <v>4</v>
      </c>
      <c r="D21">
        <f>COUNTIF(HorarioUnificado!B21:AE21,"6RT")+COUNTIF(HorarioUnificado!B21:AE21,"7")+COUNTIF(HorarioUnificado!B21:AE21,"6R")</f>
        <v>4</v>
      </c>
      <c r="E21">
        <f>COUNTIF(HorarioUnificado!B21:AE21,"6TT")+COUNTIF(HorarioUnificado!B21:AE21,"6T")</f>
        <v>4</v>
      </c>
      <c r="F21">
        <f>COUNTIF(HorarioUnificado!B21:AE21,"3")</f>
        <v>0</v>
      </c>
      <c r="G21">
        <f>COUNTIF(HorarioUnificado!B21:AE21,"6S")</f>
        <v>0</v>
      </c>
      <c r="H21">
        <f>COUNTIF(HorarioUnificado!B21:AE21,"6N")+COUNTIF(HorarioUnificado!B21:AE21,"S")+COUNTIF(HorarioUnificado!B21:AE21,"N")+COUNTIF(HorarioUnificado!B21:AE21,"MCORTS")+COUNTIF(HorarioUnificado!B21:AE21,"MCORTN")</f>
        <v>0</v>
      </c>
      <c r="I21">
        <f>COUNTIF(HorarioUnificado!B21:AE21,"6S")+COUNTIF(HorarioUnificado!B21:AE21,"6N")</f>
        <v>0</v>
      </c>
      <c r="J21">
        <f>COUNTIF(HorarioUnificado!B21:AE21,"BANTD")+COUNTIF(HorarioUnificado!B21:AE21,"BLPTD")+6*COUNTIF(HorarioUnificado!B21:AE21,"6ND")+6*COUNTIF(HorarioUnificado!B21:AE21,"6SN")+6*COUNTIF(HorarioUnificado!B21:AE21,"6MTD")</f>
        <v>2</v>
      </c>
      <c r="K21">
        <f>COUNTIF(HorarioUnificado!B21:AE21,"3D")</f>
        <v>0</v>
      </c>
      <c r="L21">
        <f>6*COUNTIF(HorarioUnificado!B21:AE21,"NLPTD")+6*COUNTIF(HorarioUnificado!B21:AE21,"NLPRD")+6*COUNTIF(HorarioUnificado!B21:AE21,"NANTD")+6*COUNTIF(HorarioUnificado!B21:AE21,"NANRD")</f>
        <v>12</v>
      </c>
    </row>
    <row r="22" spans="1:12" x14ac:dyDescent="0.35">
      <c r="A22" t="s">
        <v>85</v>
      </c>
      <c r="B22">
        <f>COUNTIF(HorarioUnificado!B22:AE22,"DESC")+COUNTIF(HorarioUnificado!B22:AE22,"TROP")</f>
        <v>6</v>
      </c>
      <c r="C22">
        <f>COUNTIF(HorarioUnificado!B22:AE22,"1T")+COUNTIF(HorarioUnificado!B22:AE22,"7")+COUNTIF(HorarioUnificado!B22:AE22,"1")</f>
        <v>4</v>
      </c>
      <c r="D22">
        <f>COUNTIF(HorarioUnificado!B22:AE22,"6RT")+COUNTIF(HorarioUnificado!B22:AE22,"7")+COUNTIF(HorarioUnificado!B22:AE22,"6R")</f>
        <v>5</v>
      </c>
      <c r="E22">
        <f>COUNTIF(HorarioUnificado!B22:AE22,"6TT")+COUNTIF(HorarioUnificado!B22:AE22,"6T")</f>
        <v>3</v>
      </c>
      <c r="F22">
        <f>COUNTIF(HorarioUnificado!B22:AE22,"3")</f>
        <v>0</v>
      </c>
      <c r="G22">
        <f>COUNTIF(HorarioUnificado!B22:AE22,"6S")</f>
        <v>0</v>
      </c>
      <c r="H22">
        <f>COUNTIF(HorarioUnificado!B22:AE22,"6N")+COUNTIF(HorarioUnificado!B22:AE22,"S")+COUNTIF(HorarioUnificado!B22:AE22,"N")+COUNTIF(HorarioUnificado!B22:AE22,"MCORTS")+COUNTIF(HorarioUnificado!B22:AE22,"MCORTN")</f>
        <v>0</v>
      </c>
      <c r="I22">
        <f>COUNTIF(HorarioUnificado!B22:AE22,"6S")+COUNTIF(HorarioUnificado!B22:AE22,"6N")</f>
        <v>0</v>
      </c>
      <c r="J22">
        <f>COUNTIF(HorarioUnificado!B22:AE22,"BANTD")+COUNTIF(HorarioUnificado!B22:AE22,"BLPTD")+6*COUNTIF(HorarioUnificado!B22:AE22,"6ND")+6*COUNTIF(HorarioUnificado!B22:AE22,"6SN")+6*COUNTIF(HorarioUnificado!B22:AE22,"6MTD")</f>
        <v>0</v>
      </c>
      <c r="K22">
        <f>COUNTIF(HorarioUnificado!B22:AE22,"3D")</f>
        <v>0</v>
      </c>
      <c r="L22">
        <f>6*COUNTIF(HorarioUnificado!B22:AE22,"NLPTD")+6*COUNTIF(HorarioUnificado!B22:AE22,"NLPRD")+6*COUNTIF(HorarioUnificado!B22:AE22,"NANTD")+6*COUNTIF(HorarioUnificado!B22:AE22,"NANRD")</f>
        <v>6</v>
      </c>
    </row>
    <row r="23" spans="1:12" x14ac:dyDescent="0.35">
      <c r="A23" t="s">
        <v>86</v>
      </c>
      <c r="B23">
        <f>COUNTIF(HorarioUnificado!B23:AE23,"DESC")+COUNTIF(HorarioUnificado!B23:AE23,"TROP")</f>
        <v>8</v>
      </c>
      <c r="C23">
        <f>COUNTIF(HorarioUnificado!B23:AE23,"1T")+COUNTIF(HorarioUnificado!B23:AE23,"7")+COUNTIF(HorarioUnificado!B23:AE23,"1")</f>
        <v>5</v>
      </c>
      <c r="D23">
        <f>COUNTIF(HorarioUnificado!B23:AE23,"6RT")+COUNTIF(HorarioUnificado!B23:AE23,"7")+COUNTIF(HorarioUnificado!B23:AE23,"6R")</f>
        <v>2</v>
      </c>
      <c r="E23">
        <f>COUNTIF(HorarioUnificado!B23:AE23,"6TT")+COUNTIF(HorarioUnificado!B23:AE23,"6T")</f>
        <v>5</v>
      </c>
      <c r="F23">
        <f>COUNTIF(HorarioUnificado!B23:AE23,"3")</f>
        <v>0</v>
      </c>
      <c r="G23">
        <f>COUNTIF(HorarioUnificado!B23:AE23,"6S")</f>
        <v>0</v>
      </c>
      <c r="H23">
        <f>COUNTIF(HorarioUnificado!B23:AE23,"6N")+COUNTIF(HorarioUnificado!B23:AE23,"S")+COUNTIF(HorarioUnificado!B23:AE23,"N")+COUNTIF(HorarioUnificado!B23:AE23,"MCORTS")+COUNTIF(HorarioUnificado!B23:AE23,"MCORTN")</f>
        <v>0</v>
      </c>
      <c r="I23">
        <f>COUNTIF(HorarioUnificado!B23:AE23,"6S")+COUNTIF(HorarioUnificado!B23:AE23,"6N")</f>
        <v>0</v>
      </c>
      <c r="J23">
        <f>COUNTIF(HorarioUnificado!B23:AE23,"BANTD")+COUNTIF(HorarioUnificado!B23:AE23,"BLPTD")+6*COUNTIF(HorarioUnificado!B23:AE23,"6ND")+6*COUNTIF(HorarioUnificado!B23:AE23,"6SN")+6*COUNTIF(HorarioUnificado!B23:AE23,"6MTD")</f>
        <v>6</v>
      </c>
      <c r="K23">
        <f>COUNTIF(HorarioUnificado!B23:AE23,"3D")</f>
        <v>0</v>
      </c>
      <c r="L23">
        <f>6*COUNTIF(HorarioUnificado!B23:AE23,"NLPTD")+6*COUNTIF(HorarioUnificado!B23:AE23,"NLPRD")+6*COUNTIF(HorarioUnificado!B23:AE23,"NANTD")+6*COUNTIF(HorarioUnificado!B23:AE23,"NANRD")</f>
        <v>12</v>
      </c>
    </row>
    <row r="24" spans="1:12" x14ac:dyDescent="0.35">
      <c r="A24" t="s">
        <v>89</v>
      </c>
      <c r="B24">
        <f>COUNTIF(HorarioUnificado!B24:AE24,"DESC")+COUNTIF(HorarioUnificado!B24:AE24,"TROP")</f>
        <v>8</v>
      </c>
      <c r="C24">
        <f>COUNTIF(HorarioUnificado!B24:AE24,"1T")+COUNTIF(HorarioUnificado!B24:AE24,"7")+COUNTIF(HorarioUnificado!B24:AE24,"1")</f>
        <v>0</v>
      </c>
      <c r="D24">
        <f>COUNTIF(HorarioUnificado!B24:AE24,"6RT")+COUNTIF(HorarioUnificado!B24:AE24,"7")+COUNTIF(HorarioUnificado!B24:AE24,"6R")</f>
        <v>2</v>
      </c>
      <c r="E24">
        <f>COUNTIF(HorarioUnificado!B24:AE24,"6TT")+COUNTIF(HorarioUnificado!B24:AE24,"6T")</f>
        <v>3</v>
      </c>
      <c r="F24">
        <f>COUNTIF(HorarioUnificado!B24:AE24,"3")</f>
        <v>0</v>
      </c>
      <c r="G24">
        <f>COUNTIF(HorarioUnificado!B24:AE24,"6S")</f>
        <v>0</v>
      </c>
      <c r="H24">
        <f>COUNTIF(HorarioUnificado!B24:AE24,"6N")+COUNTIF(HorarioUnificado!B24:AE24,"S")+COUNTIF(HorarioUnificado!B24:AE24,"N")+COUNTIF(HorarioUnificado!B24:AE24,"MCORTS")+COUNTIF(HorarioUnificado!B24:AE24,"MCORTN")</f>
        <v>0</v>
      </c>
      <c r="I24">
        <f>COUNTIF(HorarioUnificado!B24:AE24,"6S")+COUNTIF(HorarioUnificado!B24:AE24,"6N")</f>
        <v>0</v>
      </c>
      <c r="J24">
        <f>COUNTIF(HorarioUnificado!B24:AE24,"BANTD")+COUNTIF(HorarioUnificado!B24:AE24,"BLPTD")+6*COUNTIF(HorarioUnificado!B24:AE24,"6ND")+6*COUNTIF(HorarioUnificado!B24:AE24,"6SN")+6*COUNTIF(HorarioUnificado!B24:AE24,"6MTD")</f>
        <v>0</v>
      </c>
      <c r="K24">
        <f>COUNTIF(HorarioUnificado!B24:AE24,"3D")</f>
        <v>0</v>
      </c>
      <c r="L24">
        <f>6*COUNTIF(HorarioUnificado!B24:AE24,"NLPTD")+6*COUNTIF(HorarioUnificado!B24:AE24,"NLPRD")+6*COUNTIF(HorarioUnificado!B24:AE24,"NANTD")+6*COUNTIF(HorarioUnificado!B24:AE24,"NANRD")</f>
        <v>6</v>
      </c>
    </row>
    <row r="25" spans="1:12" x14ac:dyDescent="0.35">
      <c r="A25" t="s">
        <v>90</v>
      </c>
      <c r="B25">
        <f>COUNTIF(HorarioUnificado!B25:AE25,"DESC")+COUNTIF(HorarioUnificado!B25:AE25,"TROP")</f>
        <v>6</v>
      </c>
      <c r="C25">
        <f>COUNTIF(HorarioUnificado!B25:AE25,"1T")+COUNTIF(HorarioUnificado!B25:AE25,"7")+COUNTIF(HorarioUnificado!B25:AE25,"1")</f>
        <v>4</v>
      </c>
      <c r="D25">
        <f>COUNTIF(HorarioUnificado!B25:AE25,"6RT")+COUNTIF(HorarioUnificado!B25:AE25,"7")+COUNTIF(HorarioUnificado!B25:AE25,"6R")</f>
        <v>4</v>
      </c>
      <c r="E25">
        <f>COUNTIF(HorarioUnificado!B25:AE25,"6TT")+COUNTIF(HorarioUnificado!B25:AE25,"6T")</f>
        <v>4</v>
      </c>
      <c r="F25">
        <f>COUNTIF(HorarioUnificado!B25:AE25,"3")</f>
        <v>0</v>
      </c>
      <c r="G25">
        <f>COUNTIF(HorarioUnificado!B25:AE25,"6S")</f>
        <v>0</v>
      </c>
      <c r="H25">
        <f>COUNTIF(HorarioUnificado!B25:AE25,"6N")+COUNTIF(HorarioUnificado!B25:AE25,"S")+COUNTIF(HorarioUnificado!B25:AE25,"N")+COUNTIF(HorarioUnificado!B25:AE25,"MCORTS")+COUNTIF(HorarioUnificado!B25:AE25,"MCORTN")</f>
        <v>0</v>
      </c>
      <c r="I25">
        <f>COUNTIF(HorarioUnificado!B25:AE25,"6S")+COUNTIF(HorarioUnificado!B25:AE25,"6N")</f>
        <v>0</v>
      </c>
      <c r="J25">
        <f>COUNTIF(HorarioUnificado!B25:AE25,"BANTD")+COUNTIF(HorarioUnificado!B25:AE25,"BLPTD")+6*COUNTIF(HorarioUnificado!B25:AE25,"6ND")+6*COUNTIF(HorarioUnificado!B25:AE25,"6SN")+6*COUNTIF(HorarioUnificado!B25:AE25,"6MTD")</f>
        <v>1</v>
      </c>
      <c r="K25">
        <f>COUNTIF(HorarioUnificado!B25:AE25,"3D")</f>
        <v>0</v>
      </c>
      <c r="L25">
        <f>6*COUNTIF(HorarioUnificado!B25:AE25,"NLPTD")+6*COUNTIF(HorarioUnificado!B25:AE25,"NLPRD")+6*COUNTIF(HorarioUnificado!B25:AE25,"NANTD")+6*COUNTIF(HorarioUnificado!B25:AE25,"NANRD")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2025-08-30T01:32:47Z</dcterms:modified>
</cp:coreProperties>
</file>