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filterPrivacy="1"/>
  <xr:revisionPtr revIDLastSave="0" documentId="13_ncr:1_{39B4E178-969E-40E6-A623-F8D7B790959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AR_SALES" sheetId="1" r:id="rId1"/>
    <sheet name="PIVOT_1" sheetId="4" r:id="rId2"/>
  </sheets>
  <definedNames>
    <definedName name="_xlnm._FilterDatabase" localSheetId="0" hidden="1">CAR_SALES!$A$1:$S$156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1" l="1"/>
  <c r="H40" i="1" s="1"/>
  <c r="G126" i="1"/>
  <c r="H126" i="1" s="1"/>
  <c r="G125" i="1"/>
  <c r="H125" i="1" s="1"/>
  <c r="G113" i="1"/>
  <c r="H113" i="1" s="1"/>
  <c r="G103" i="1"/>
  <c r="H103" i="1" s="1"/>
  <c r="G99" i="1"/>
  <c r="H99" i="1" s="1"/>
  <c r="G97" i="1"/>
  <c r="H97" i="1" s="1"/>
  <c r="G96" i="1"/>
  <c r="H96" i="1" s="1"/>
  <c r="G93" i="1"/>
  <c r="H93" i="1" s="1"/>
  <c r="G92" i="1"/>
  <c r="H92" i="1" s="1"/>
  <c r="G91" i="1"/>
  <c r="H91" i="1" s="1"/>
  <c r="G78" i="1"/>
  <c r="H78" i="1" s="1"/>
  <c r="G76" i="1"/>
  <c r="H76" i="1" s="1"/>
  <c r="G75" i="1"/>
  <c r="H75" i="1" s="1"/>
  <c r="G73" i="1"/>
  <c r="H73" i="1" s="1"/>
  <c r="G70" i="1"/>
  <c r="H70" i="1" s="1"/>
  <c r="G65" i="1"/>
  <c r="H65" i="1" s="1"/>
  <c r="G54" i="1"/>
  <c r="H54" i="1" s="1"/>
  <c r="G41" i="1"/>
  <c r="H41" i="1" s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G122" i="1"/>
  <c r="H122" i="1" s="1"/>
  <c r="G31" i="1"/>
  <c r="H31" i="1" s="1"/>
  <c r="G42" i="1"/>
  <c r="H42" i="1" s="1"/>
  <c r="G109" i="1"/>
  <c r="H109" i="1" s="1"/>
  <c r="G55" i="1"/>
  <c r="H55" i="1" s="1"/>
  <c r="G4" i="1"/>
  <c r="H4" i="1" s="1"/>
  <c r="G85" i="1"/>
  <c r="H85" i="1" s="1"/>
  <c r="G66" i="1"/>
  <c r="H66" i="1" s="1"/>
  <c r="G67" i="1"/>
  <c r="H67" i="1" s="1"/>
  <c r="G79" i="1"/>
  <c r="H79" i="1" s="1"/>
  <c r="G22" i="1"/>
  <c r="H22" i="1" s="1"/>
  <c r="G49" i="1"/>
  <c r="H49" i="1" s="1"/>
  <c r="G50" i="1"/>
  <c r="H50" i="1" s="1"/>
  <c r="G12" i="1"/>
  <c r="H12" i="1" s="1"/>
  <c r="G13" i="1"/>
  <c r="H13" i="1" s="1"/>
  <c r="G14" i="1"/>
  <c r="H14" i="1" s="1"/>
  <c r="G56" i="1"/>
  <c r="H56" i="1" s="1"/>
  <c r="G17" i="1"/>
  <c r="H17" i="1" s="1"/>
  <c r="G143" i="1"/>
  <c r="H143" i="1" s="1"/>
  <c r="G86" i="1"/>
  <c r="H86" i="1" s="1"/>
  <c r="G80" i="1"/>
  <c r="H80" i="1" s="1"/>
  <c r="G77" i="1"/>
  <c r="H77" i="1" s="1"/>
  <c r="G57" i="1"/>
  <c r="H57" i="1" s="1"/>
  <c r="G3" i="1"/>
  <c r="H3" i="1" s="1"/>
  <c r="G138" i="1"/>
  <c r="H138" i="1" s="1"/>
  <c r="G156" i="1"/>
  <c r="H156" i="1" s="1"/>
  <c r="G100" i="1"/>
  <c r="H100" i="1" s="1"/>
  <c r="G94" i="1"/>
  <c r="H94" i="1" s="1"/>
  <c r="G58" i="1"/>
  <c r="H58" i="1" s="1"/>
  <c r="G129" i="1"/>
  <c r="H129" i="1" s="1"/>
  <c r="G18" i="1"/>
  <c r="H18" i="1" s="1"/>
  <c r="G19" i="1"/>
  <c r="H19" i="1" s="1"/>
  <c r="G130" i="1"/>
  <c r="H130" i="1" s="1"/>
  <c r="G101" i="1"/>
  <c r="H101" i="1" s="1"/>
  <c r="G95" i="1"/>
  <c r="H95" i="1" s="1"/>
  <c r="G53" i="1"/>
  <c r="H53" i="1" s="1"/>
  <c r="G2" i="1"/>
  <c r="H2" i="1" s="1"/>
  <c r="G26" i="1"/>
  <c r="H26" i="1" s="1"/>
  <c r="G81" i="1"/>
  <c r="H81" i="1" s="1"/>
  <c r="G82" i="1"/>
  <c r="H82" i="1" s="1"/>
  <c r="G139" i="1"/>
  <c r="H139" i="1" s="1"/>
  <c r="G27" i="1"/>
  <c r="H27" i="1" s="1"/>
  <c r="G110" i="1"/>
  <c r="H110" i="1" s="1"/>
  <c r="G150" i="1"/>
  <c r="H150" i="1" s="1"/>
  <c r="G68" i="1"/>
  <c r="H68" i="1" s="1"/>
  <c r="G87" i="1"/>
  <c r="H87" i="1" s="1"/>
  <c r="G105" i="1"/>
  <c r="H105" i="1" s="1"/>
  <c r="G151" i="1"/>
  <c r="H151" i="1" s="1"/>
  <c r="G59" i="1"/>
  <c r="H59" i="1" s="1"/>
  <c r="G43" i="1"/>
  <c r="H43" i="1" s="1"/>
  <c r="G111" i="1"/>
  <c r="H111" i="1" s="1"/>
  <c r="G23" i="1"/>
  <c r="H23" i="1" s="1"/>
  <c r="G142" i="1"/>
  <c r="H142" i="1" s="1"/>
  <c r="G35" i="1"/>
  <c r="H35" i="1" s="1"/>
  <c r="G152" i="1"/>
  <c r="H152" i="1" s="1"/>
  <c r="G127" i="1"/>
  <c r="H127" i="1" s="1"/>
  <c r="G119" i="1"/>
  <c r="H119" i="1" s="1"/>
  <c r="G51" i="1"/>
  <c r="H51" i="1" s="1"/>
  <c r="G44" i="1"/>
  <c r="H44" i="1" s="1"/>
  <c r="G155" i="1"/>
  <c r="H155" i="1" s="1"/>
  <c r="G123" i="1"/>
  <c r="H123" i="1" s="1"/>
  <c r="G118" i="1"/>
  <c r="H118" i="1" s="1"/>
  <c r="G30" i="1"/>
  <c r="H30" i="1" s="1"/>
  <c r="G24" i="1"/>
  <c r="H24" i="1" s="1"/>
  <c r="G140" i="1"/>
  <c r="H140" i="1" s="1"/>
  <c r="G69" i="1"/>
  <c r="H69" i="1" s="1"/>
  <c r="G63" i="1"/>
  <c r="H63" i="1" s="1"/>
  <c r="G45" i="1"/>
  <c r="H45" i="1" s="1"/>
  <c r="G32" i="1"/>
  <c r="H32" i="1" s="1"/>
  <c r="G7" i="1"/>
  <c r="H7" i="1" s="1"/>
  <c r="G11" i="1"/>
  <c r="H11" i="1" s="1"/>
  <c r="G28" i="1"/>
  <c r="H28" i="1" s="1"/>
  <c r="G36" i="1"/>
  <c r="H36" i="1" s="1"/>
  <c r="G15" i="1"/>
  <c r="H15" i="1" s="1"/>
  <c r="G38" i="1"/>
  <c r="H38" i="1" s="1"/>
  <c r="G8" i="1"/>
  <c r="H8" i="1" s="1"/>
  <c r="G149" i="1"/>
  <c r="H149" i="1" s="1"/>
  <c r="G107" i="1"/>
  <c r="H107" i="1" s="1"/>
  <c r="G120" i="1"/>
  <c r="H120" i="1" s="1"/>
  <c r="G46" i="1"/>
  <c r="H46" i="1" s="1"/>
  <c r="G102" i="1"/>
  <c r="H102" i="1" s="1"/>
  <c r="G60" i="1"/>
  <c r="H60" i="1" s="1"/>
  <c r="G84" i="1"/>
  <c r="H84" i="1" s="1"/>
  <c r="G135" i="1"/>
  <c r="H135" i="1" s="1"/>
  <c r="G136" i="1"/>
  <c r="H136" i="1" s="1"/>
  <c r="G108" i="1"/>
  <c r="H108" i="1" s="1"/>
  <c r="G61" i="1"/>
  <c r="H61" i="1" s="1"/>
  <c r="G47" i="1"/>
  <c r="H47" i="1" s="1"/>
  <c r="G88" i="1"/>
  <c r="H88" i="1" s="1"/>
  <c r="G72" i="1"/>
  <c r="H72" i="1" s="1"/>
  <c r="G34" i="1"/>
  <c r="H34" i="1" s="1"/>
  <c r="G16" i="1"/>
  <c r="H16" i="1" s="1"/>
  <c r="G5" i="1"/>
  <c r="H5" i="1" s="1"/>
  <c r="G39" i="1"/>
  <c r="H39" i="1" s="1"/>
  <c r="G6" i="1"/>
  <c r="H6" i="1" s="1"/>
  <c r="G134" i="1"/>
  <c r="H134" i="1" s="1"/>
  <c r="G106" i="1"/>
  <c r="H106" i="1" s="1"/>
  <c r="G33" i="1"/>
  <c r="H33" i="1" s="1"/>
  <c r="G89" i="1"/>
  <c r="H89" i="1" s="1"/>
  <c r="G90" i="1"/>
  <c r="H90" i="1" s="1"/>
  <c r="G112" i="1"/>
  <c r="H112" i="1" s="1"/>
  <c r="G21" i="1"/>
  <c r="H21" i="1" s="1"/>
  <c r="G71" i="1"/>
  <c r="H71" i="1" s="1"/>
  <c r="G74" i="1"/>
  <c r="H74" i="1" s="1"/>
  <c r="G131" i="1"/>
  <c r="H131" i="1" s="1"/>
  <c r="G132" i="1"/>
  <c r="H132" i="1" s="1"/>
  <c r="G114" i="1"/>
  <c r="H114" i="1" s="1"/>
  <c r="G20" i="1"/>
  <c r="H20" i="1" s="1"/>
  <c r="G115" i="1"/>
  <c r="H115" i="1" s="1"/>
  <c r="G83" i="1"/>
  <c r="H83" i="1" s="1"/>
  <c r="G62" i="1"/>
  <c r="H62" i="1" s="1"/>
  <c r="G64" i="1"/>
  <c r="H64" i="1" s="1"/>
  <c r="G52" i="1"/>
  <c r="H52" i="1" s="1"/>
  <c r="G37" i="1"/>
  <c r="H37" i="1" s="1"/>
  <c r="G9" i="1"/>
  <c r="H9" i="1" s="1"/>
  <c r="G10" i="1"/>
  <c r="H10" i="1" s="1"/>
  <c r="G153" i="1"/>
  <c r="H153" i="1" s="1"/>
  <c r="G154" i="1"/>
  <c r="H154" i="1" s="1"/>
  <c r="G137" i="1"/>
  <c r="H137" i="1" s="1"/>
  <c r="G98" i="1"/>
  <c r="H98" i="1" s="1"/>
  <c r="G141" i="1"/>
  <c r="H141" i="1" s="1"/>
  <c r="G128" i="1"/>
  <c r="H128" i="1" s="1"/>
  <c r="G48" i="1"/>
  <c r="H48" i="1" s="1"/>
  <c r="G124" i="1"/>
  <c r="H124" i="1" s="1"/>
  <c r="G121" i="1"/>
  <c r="H121" i="1" s="1"/>
  <c r="G133" i="1"/>
  <c r="H133" i="1" s="1"/>
  <c r="G116" i="1"/>
  <c r="H116" i="1" s="1"/>
  <c r="G29" i="1"/>
  <c r="H29" i="1" s="1"/>
  <c r="G144" i="1"/>
  <c r="H144" i="1" s="1"/>
  <c r="G145" i="1"/>
  <c r="H145" i="1" s="1"/>
  <c r="G117" i="1"/>
  <c r="H117" i="1" s="1"/>
  <c r="G146" i="1"/>
  <c r="H146" i="1" s="1"/>
  <c r="G147" i="1"/>
  <c r="H147" i="1" s="1"/>
  <c r="G148" i="1"/>
  <c r="H148" i="1" s="1"/>
  <c r="G104" i="1"/>
  <c r="H104" i="1" s="1"/>
  <c r="G25" i="1"/>
  <c r="H25" i="1" s="1"/>
</calcChain>
</file>

<file path=xl/sharedStrings.xml><?xml version="1.0" encoding="utf-8"?>
<sst xmlns="http://schemas.openxmlformats.org/spreadsheetml/2006/main" count="674" uniqueCount="210">
  <si>
    <t>Manufacturer</t>
  </si>
  <si>
    <t>Model</t>
  </si>
  <si>
    <t>Vehicle_type</t>
  </si>
  <si>
    <t>Engine_size</t>
  </si>
  <si>
    <t>Horsepower</t>
  </si>
  <si>
    <t>Wheelbase</t>
  </si>
  <si>
    <t>Width</t>
  </si>
  <si>
    <t>Length</t>
  </si>
  <si>
    <t>Curb_weight</t>
  </si>
  <si>
    <t>Fuel_capacity</t>
  </si>
  <si>
    <t>Fuel_efficiency</t>
  </si>
  <si>
    <t>Latest_Launch</t>
  </si>
  <si>
    <t>Power_perf_factor</t>
  </si>
  <si>
    <t>Acura</t>
  </si>
  <si>
    <t>Integra</t>
  </si>
  <si>
    <t>Passenger</t>
  </si>
  <si>
    <t>TL</t>
  </si>
  <si>
    <t>RL</t>
  </si>
  <si>
    <t>Audi</t>
  </si>
  <si>
    <t>A4</t>
  </si>
  <si>
    <t>A6</t>
  </si>
  <si>
    <t>A8</t>
  </si>
  <si>
    <t>BMW</t>
  </si>
  <si>
    <t>323i</t>
  </si>
  <si>
    <t>328i</t>
  </si>
  <si>
    <t>528i</t>
  </si>
  <si>
    <t>Buick</t>
  </si>
  <si>
    <t>Century</t>
  </si>
  <si>
    <t>Regal</t>
  </si>
  <si>
    <t>Park Avenue</t>
  </si>
  <si>
    <t>LeSabre</t>
  </si>
  <si>
    <t>Cadillac</t>
  </si>
  <si>
    <t>DeVille</t>
  </si>
  <si>
    <t>Seville</t>
  </si>
  <si>
    <t>Eldorado</t>
  </si>
  <si>
    <t>Catera</t>
  </si>
  <si>
    <t>Escalade</t>
  </si>
  <si>
    <t>Car</t>
  </si>
  <si>
    <t>Chevrolet</t>
  </si>
  <si>
    <t>Cavalier</t>
  </si>
  <si>
    <t>Malibu</t>
  </si>
  <si>
    <t>Lumina</t>
  </si>
  <si>
    <t>Monte Carlo</t>
  </si>
  <si>
    <t>Camaro</t>
  </si>
  <si>
    <t>Corvette</t>
  </si>
  <si>
    <t>Prizm</t>
  </si>
  <si>
    <t>Metro</t>
  </si>
  <si>
    <t>Impala</t>
  </si>
  <si>
    <t>Chrysler</t>
  </si>
  <si>
    <t>Sebring Coupe</t>
  </si>
  <si>
    <t>Sebring Conv.</t>
  </si>
  <si>
    <t>Concorde</t>
  </si>
  <si>
    <t>Cirrus</t>
  </si>
  <si>
    <t>LHS</t>
  </si>
  <si>
    <t>300M</t>
  </si>
  <si>
    <t>Dodge</t>
  </si>
  <si>
    <t>Neon</t>
  </si>
  <si>
    <t>Avenger</t>
  </si>
  <si>
    <t>Stratus</t>
  </si>
  <si>
    <t>Intrepid</t>
  </si>
  <si>
    <t>Viper</t>
  </si>
  <si>
    <t>Ram Pickup</t>
  </si>
  <si>
    <t>Ram Wagon</t>
  </si>
  <si>
    <t>Ram Van</t>
  </si>
  <si>
    <t>Dakota</t>
  </si>
  <si>
    <t>Durango</t>
  </si>
  <si>
    <t>Caravan</t>
  </si>
  <si>
    <t>Ford</t>
  </si>
  <si>
    <t>Escort</t>
  </si>
  <si>
    <t>Mustang</t>
  </si>
  <si>
    <t>Contour</t>
  </si>
  <si>
    <t>Taurus</t>
  </si>
  <si>
    <t>Focus</t>
  </si>
  <si>
    <t>Crown Victoria</t>
  </si>
  <si>
    <t>Explorer</t>
  </si>
  <si>
    <t>Windstar</t>
  </si>
  <si>
    <t>Expedition</t>
  </si>
  <si>
    <t>Ranger</t>
  </si>
  <si>
    <t>F-Series</t>
  </si>
  <si>
    <t>Honda</t>
  </si>
  <si>
    <t>Civic</t>
  </si>
  <si>
    <t>Accord</t>
  </si>
  <si>
    <t>CR-V</t>
  </si>
  <si>
    <t>Passport</t>
  </si>
  <si>
    <t>Odyssey</t>
  </si>
  <si>
    <t>Hyundai</t>
  </si>
  <si>
    <t>Accent</t>
  </si>
  <si>
    <t>Elantra</t>
  </si>
  <si>
    <t>Sonata</t>
  </si>
  <si>
    <t>Infiniti</t>
  </si>
  <si>
    <t>I30</t>
  </si>
  <si>
    <t>Jaguar</t>
  </si>
  <si>
    <t>S-Type</t>
  </si>
  <si>
    <t>Jeep</t>
  </si>
  <si>
    <t>Wrangler</t>
  </si>
  <si>
    <t>Cherokee</t>
  </si>
  <si>
    <t>Grand Cherokee</t>
  </si>
  <si>
    <t>Lexus</t>
  </si>
  <si>
    <t>ES300</t>
  </si>
  <si>
    <t>GS300</t>
  </si>
  <si>
    <t>GS400</t>
  </si>
  <si>
    <t>LS400</t>
  </si>
  <si>
    <t>LX470</t>
  </si>
  <si>
    <t>RX300</t>
  </si>
  <si>
    <t>Lincoln</t>
  </si>
  <si>
    <t>Continental</t>
  </si>
  <si>
    <t>Town car</t>
  </si>
  <si>
    <t>Navigator</t>
  </si>
  <si>
    <t>Mitsubishi</t>
  </si>
  <si>
    <t>Mirage</t>
  </si>
  <si>
    <t>Eclipse</t>
  </si>
  <si>
    <t>Galant</t>
  </si>
  <si>
    <t>Diamante</t>
  </si>
  <si>
    <t>3000GT</t>
  </si>
  <si>
    <t>Montero</t>
  </si>
  <si>
    <t>Montero Sport</t>
  </si>
  <si>
    <t>Mercury</t>
  </si>
  <si>
    <t>Mystique</t>
  </si>
  <si>
    <t>Cougar</t>
  </si>
  <si>
    <t>Sable</t>
  </si>
  <si>
    <t>Grand Marquis</t>
  </si>
  <si>
    <t>Mountaineer</t>
  </si>
  <si>
    <t>Villager</t>
  </si>
  <si>
    <t>Mercedes-B</t>
  </si>
  <si>
    <t>C-Class</t>
  </si>
  <si>
    <t>E-Class</t>
  </si>
  <si>
    <t>S-Class</t>
  </si>
  <si>
    <t>SL-Class</t>
  </si>
  <si>
    <t>SLK</t>
  </si>
  <si>
    <t>SLK230</t>
  </si>
  <si>
    <t>CLK Coupe</t>
  </si>
  <si>
    <t>CL500</t>
  </si>
  <si>
    <t>M-Class</t>
  </si>
  <si>
    <t>Nissan</t>
  </si>
  <si>
    <t>Sentra</t>
  </si>
  <si>
    <t>Altima</t>
  </si>
  <si>
    <t>Maxima</t>
  </si>
  <si>
    <t>Quest</t>
  </si>
  <si>
    <t>Pathfinder</t>
  </si>
  <si>
    <t>Xterra</t>
  </si>
  <si>
    <t>Frontier</t>
  </si>
  <si>
    <t>Oldsmobile</t>
  </si>
  <si>
    <t>Cutlass</t>
  </si>
  <si>
    <t>Intrigue</t>
  </si>
  <si>
    <t>Alero</t>
  </si>
  <si>
    <t>Aurora</t>
  </si>
  <si>
    <t>Bravada</t>
  </si>
  <si>
    <t>Silhouette</t>
  </si>
  <si>
    <t>Plymouth</t>
  </si>
  <si>
    <t>Breeze</t>
  </si>
  <si>
    <t>Voyager</t>
  </si>
  <si>
    <t>Prowler</t>
  </si>
  <si>
    <t>Pontiac</t>
  </si>
  <si>
    <t>Sunfire</t>
  </si>
  <si>
    <t>Grand Am</t>
  </si>
  <si>
    <t>Firebird</t>
  </si>
  <si>
    <t>Grand Prix</t>
  </si>
  <si>
    <t>Bonneville</t>
  </si>
  <si>
    <t>Montana</t>
  </si>
  <si>
    <t>Porsche</t>
  </si>
  <si>
    <t>Boxter</t>
  </si>
  <si>
    <t>Carrera Coupe</t>
  </si>
  <si>
    <t>Carrera Cabrio</t>
  </si>
  <si>
    <t>Saab</t>
  </si>
  <si>
    <t>Saturn</t>
  </si>
  <si>
    <t>SL</t>
  </si>
  <si>
    <t>SC</t>
  </si>
  <si>
    <t>SW</t>
  </si>
  <si>
    <t>LW</t>
  </si>
  <si>
    <t>LS</t>
  </si>
  <si>
    <t>Subaru</t>
  </si>
  <si>
    <t>Outback</t>
  </si>
  <si>
    <t>Forester</t>
  </si>
  <si>
    <t>Toyota</t>
  </si>
  <si>
    <t>Corolla</t>
  </si>
  <si>
    <t>Camry</t>
  </si>
  <si>
    <t>Avalon</t>
  </si>
  <si>
    <t>Celica</t>
  </si>
  <si>
    <t>Tacoma</t>
  </si>
  <si>
    <t>Sienna</t>
  </si>
  <si>
    <t>RAV4</t>
  </si>
  <si>
    <t>4Runner</t>
  </si>
  <si>
    <t>Land Cruiser</t>
  </si>
  <si>
    <t>Volkswagen</t>
  </si>
  <si>
    <t>Golf</t>
  </si>
  <si>
    <t>Jetta</t>
  </si>
  <si>
    <t>Passat</t>
  </si>
  <si>
    <t>Cabrio</t>
  </si>
  <si>
    <t>GTI</t>
  </si>
  <si>
    <t>Beetle</t>
  </si>
  <si>
    <t>Volvo</t>
  </si>
  <si>
    <t>S40</t>
  </si>
  <si>
    <t>V40</t>
  </si>
  <si>
    <t>S70</t>
  </si>
  <si>
    <t>V70</t>
  </si>
  <si>
    <t>C70</t>
  </si>
  <si>
    <t>S80</t>
  </si>
  <si>
    <t>05-09</t>
  </si>
  <si>
    <t>03-09</t>
  </si>
  <si>
    <t>Sales_unites</t>
  </si>
  <si>
    <t>Price</t>
  </si>
  <si>
    <t>Year_resale_value</t>
  </si>
  <si>
    <t>retention</t>
  </si>
  <si>
    <t>retention value</t>
  </si>
  <si>
    <t>HP level</t>
  </si>
  <si>
    <t>Row Labels</t>
  </si>
  <si>
    <t>Grand Total</t>
  </si>
  <si>
    <t>Sum of Sales_unites</t>
  </si>
  <si>
    <t>Sum of Price</t>
  </si>
  <si>
    <t>Sum of 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</si>
</sst>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[$-409]d\-mmm\-yyyy;@"/>
    <numFmt numFmtId="166" formatCode="[$$-409]#,##0"/>
    <numFmt numFmtId="167" formatCode="[$-409]dddd\-d\-mmm\-yyyy;@"/>
    <numFmt numFmtId="168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0" fillId="0" borderId="0" xfId="0" applyAlignment="1">
      <alignment vertical="top"/>
    </xf>
    <xf numFmtId="2" fontId="0" fillId="0" borderId="0" xfId="0" applyNumberFormat="1"/>
    <xf numFmtId="166" fontId="0" fillId="0" borderId="0" xfId="0" applyNumberFormat="1"/>
    <xf numFmtId="0" fontId="2" fillId="2" borderId="0" xfId="0" applyFont="1" applyFill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167" fontId="0" fillId="0" borderId="0" xfId="0" applyNumberFormat="1"/>
    <xf numFmtId="168" fontId="0" fillId="0" borderId="0" xfId="1" applyNumberFormat="1" applyFont="1"/>
    <xf numFmtId="0" fontId="2" fillId="4" borderId="0" xfId="0" applyFont="1" applyFill="1"/>
    <xf numFmtId="9" fontId="0" fillId="0" borderId="0" xfId="2" applyFont="1"/>
    <xf numFmtId="0" fontId="3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2" fillId="0" borderId="1" xfId="0" applyNumberFormat="1" applyFont="1" applyBorder="1"/>
    <xf numFmtId="3" fontId="2" fillId="0" borderId="1" xfId="0" applyNumberFormat="1" applyFont="1" applyBorder="1"/>
    <xf numFmtId="4" fontId="0" fillId="0" borderId="0" xfId="0" applyNumberFormat="1"/>
    <xf numFmtId="0" fontId="4" fillId="3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4" borderId="0" xfId="0" applyFont="1" applyFill="1"/>
    <xf numFmtId="168" fontId="5" fillId="0" borderId="0" xfId="1" applyNumberFormat="1" applyFont="1"/>
    <xf numFmtId="166" fontId="5" fillId="0" borderId="0" xfId="0" applyNumberFormat="1" applyFont="1"/>
    <xf numFmtId="9" fontId="5" fillId="0" borderId="0" xfId="2" applyFont="1"/>
    <xf numFmtId="0" fontId="5" fillId="0" borderId="0" xfId="0" applyFont="1"/>
    <xf numFmtId="167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25">
    <dxf>
      <font>
        <color theme="9" tint="-0.499984740745262"/>
      </font>
      <fill>
        <patternFill>
          <bgColor rgb="FF92D050"/>
        </patternFill>
      </fill>
    </dxf>
    <dxf>
      <font>
        <color rgb="FFFF0000"/>
      </font>
      <fill>
        <patternFill>
          <bgColor theme="5" tint="0.59996337778862885"/>
        </patternFill>
      </fill>
    </dxf>
    <dxf>
      <numFmt numFmtId="166" formatCode="[$$-409]#,##0"/>
    </dxf>
    <dxf>
      <numFmt numFmtId="166" formatCode="[$$-409]#,##0"/>
    </dxf>
    <dxf>
      <numFmt numFmtId="169" formatCode="[$$-409]#,##0.00"/>
    </dxf>
    <dxf>
      <numFmt numFmtId="4" formatCode="#,##0.00"/>
    </dxf>
    <dxf>
      <numFmt numFmtId="2" formatCode="0.00"/>
    </dxf>
    <dxf>
      <numFmt numFmtId="2" formatCode="0.00"/>
    </dxf>
    <dxf>
      <numFmt numFmtId="167" formatCode="[$-409]dddd\-d\-mmm\-yyyy;@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[$$-409]#,##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[$$-409]#,##0"/>
    </dxf>
    <dxf>
      <numFmt numFmtId="0" formatCode="General"/>
    </dxf>
    <dxf>
      <numFmt numFmtId="168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left" vertical="center" textRotation="0" wrapText="0" indent="0" justifyLastLine="0" shrinkToFit="0" readingOrder="0"/>
    </dxf>
    <dxf>
      <font>
        <b/>
      </font>
      <fill>
        <patternFill patternType="solid">
          <fgColor indexed="64"/>
          <bgColor theme="5" tint="0.39997558519241921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527.763530902776" createdVersion="6" refreshedVersion="6" minRefreshableVersion="3" recordCount="155" xr:uid="{00000000-000A-0000-FFFF-FFFF05000000}">
  <cacheSource type="worksheet">
    <worksheetSource name="Table1"/>
  </cacheSource>
  <cacheFields count="20">
    <cacheField name="Manufacturer" numFmtId="0">
      <sharedItems count="30">
        <s v="Dodge"/>
        <s v="Chevrolet"/>
        <s v="Audi"/>
        <s v="Mercedes-B"/>
        <s v="Lexus"/>
        <s v="Lincoln"/>
        <s v="Porsche"/>
        <s v="Cadillac"/>
        <s v="Chrysler"/>
        <s v="Plymouth"/>
        <s v="Oldsmobile"/>
        <s v="Buick"/>
        <s v="Ford"/>
        <s v="Jaguar"/>
        <s v="Volvo"/>
        <s v="Toyota"/>
        <s v="Infiniti"/>
        <s v="Acura"/>
        <s v="Nissan"/>
        <s v="Honda"/>
        <s v="Mitsubishi"/>
        <s v="Mercury"/>
        <s v="Pontiac"/>
        <s v="Jeep"/>
        <s v="BMW"/>
        <s v="Saab"/>
        <s v="Subaru"/>
        <s v="Volkswagen"/>
        <s v="Hyundai"/>
        <s v="Saturn"/>
      </sharedItems>
    </cacheField>
    <cacheField name="Model" numFmtId="0">
      <sharedItems count="154">
        <s v="Viper"/>
        <s v="Corvette"/>
        <s v="A8"/>
        <s v="SL-Class"/>
        <s v="CL500"/>
        <s v="GS400"/>
        <s v="Navigator"/>
        <s v="Carrera Coupe"/>
        <s v="Carrera Cabrio"/>
        <s v="LS400"/>
        <s v="DeVille"/>
        <s v="Seville"/>
        <s v="Eldorado"/>
        <s v="Continental"/>
        <s v="S-Class"/>
        <s v="Escalade"/>
        <s v="LHS"/>
        <s v="300M"/>
        <s v="Prowler"/>
        <s v="Aurora"/>
        <s v="Regal"/>
        <s v="Expedition"/>
        <s v="S-Type"/>
        <s v="C70"/>
        <s v="Ram Pickup"/>
        <s v="Durango"/>
        <s v="LX470"/>
        <s v="Land Cruiser"/>
        <s v="I30"/>
        <s v="TL"/>
        <s v="GS300"/>
        <s v="Maxima"/>
        <s v="E-Class"/>
        <s v="F-Series"/>
        <s v="RX300"/>
        <s v="Boxter"/>
        <s v="Town car"/>
        <s v="CLK Coupe"/>
        <s v="M-Class"/>
        <s v="Intrigue"/>
        <s v="RL"/>
        <s v="Explorer"/>
        <s v="Odyssey"/>
        <s v="ES300"/>
        <s v="Diamante"/>
        <s v="Mountaineer"/>
        <s v="Avalon"/>
        <s v="Park Avenue"/>
        <s v="LeSabre"/>
        <s v="Passport"/>
        <s v="Bonneville"/>
        <s v="Intrepid"/>
        <s v="S80"/>
        <s v="A6"/>
        <s v="Catera"/>
        <s v="Camaro"/>
        <s v="Concorde"/>
        <s v="Crown Victoria"/>
        <s v="Montero"/>
        <s v="Grand Marquis"/>
        <s v="Firebird"/>
        <s v="Grand Cherokee"/>
        <s v="Grand Prix"/>
        <s v="Sienna"/>
        <s v="328i"/>
        <s v="528i"/>
        <s v="Mustang"/>
        <s v="Cherokee"/>
        <s v="SLK"/>
        <s v="Bravada"/>
        <s v="C-Class"/>
        <s v="SLK230"/>
        <s v="Silhouette"/>
        <s v="Montana"/>
        <s v="03-09"/>
        <s v="Monte Carlo"/>
        <s v="Impala"/>
        <s v="Century"/>
        <s v="Lumina"/>
        <s v="Ram Wagon"/>
        <s v="Ram Van"/>
        <s v="Grand Am"/>
        <s v="Montero Sport"/>
        <s v="323i"/>
        <s v="Malibu"/>
        <s v="Contour"/>
        <s v="Villager"/>
        <s v="Quest"/>
        <s v="Pathfinder"/>
        <s v="Xterra"/>
        <s v="Frontier"/>
        <s v="05-09"/>
        <s v="Sebring Conv."/>
        <s v="Stratus"/>
        <s v="S70"/>
        <s v="V70"/>
        <s v="Outback"/>
        <s v="Forester"/>
        <s v="Sebring Coupe"/>
        <s v="Avenger"/>
        <s v="3000GT"/>
        <s v="S40"/>
        <s v="V40"/>
        <s v="Taurus"/>
        <s v="Altima"/>
        <s v="Eclipse"/>
        <s v="Sable"/>
        <s v="A4"/>
        <s v="Caravan"/>
        <s v="Windstar"/>
        <s v="Cutlass"/>
        <s v="Alero"/>
        <s v="Voyager"/>
        <s v="Sunfire"/>
        <s v="4Runner"/>
        <s v="Passat"/>
        <s v="Sonata"/>
        <s v="CR-V"/>
        <s v="Galant"/>
        <s v="Tacoma"/>
        <s v="Integra"/>
        <s v="Elantra"/>
        <s v="Celica"/>
        <s v="LW"/>
        <s v="LS"/>
        <s v="Accord"/>
        <s v="Camry"/>
        <s v="Cirrus"/>
        <s v="Neon"/>
        <s v="Breeze"/>
        <s v="RAV4"/>
        <s v="Sentra"/>
        <s v="Mystique"/>
        <s v="Cougar"/>
        <s v="SW"/>
        <s v="Prizm"/>
        <s v="Dakota"/>
        <s v="Wrangler"/>
        <s v="Corolla"/>
        <s v="Ranger"/>
        <s v="Cavalier"/>
        <s v="Golf"/>
        <s v="Jetta"/>
        <s v="Cabrio"/>
        <s v="GTI"/>
        <s v="Beetle"/>
        <s v="Mirage"/>
        <s v="Escort"/>
        <s v="Focus"/>
        <s v="Civic"/>
        <s v="SL"/>
        <s v="SC"/>
        <s v="Accent"/>
        <s v="Metro"/>
      </sharedItems>
    </cacheField>
    <cacheField name="Vehicle_type" numFmtId="0">
      <sharedItems/>
    </cacheField>
    <cacheField name="Sales_unites" numFmtId="168">
      <sharedItems containsSemiMixedTypes="0" containsString="0" containsNumber="1" minValue="110" maxValue="540561"/>
    </cacheField>
    <cacheField name="Price" numFmtId="166">
      <sharedItems containsSemiMixedTypes="0" containsString="0" containsNumber="1" minValue="9235" maxValue="85500"/>
    </cacheField>
    <cacheField name="Year_resale_value" numFmtId="166">
      <sharedItems containsSemiMixedTypes="0" containsString="0" containsNumber="1" minValue="5160" maxValue="67550"/>
    </cacheField>
    <cacheField name="retention" numFmtId="9">
      <sharedItems containsSemiMixedTypes="0" containsString="0" containsNumber="1" minValue="0.34012875536480686" maxValue="0.99565532223026787"/>
    </cacheField>
    <cacheField name="retention value" numFmtId="9">
      <sharedItems/>
    </cacheField>
    <cacheField name="Engine_size" numFmtId="0">
      <sharedItems containsSemiMixedTypes="0" containsString="0" containsNumber="1" minValue="1" maxValue="8"/>
    </cacheField>
    <cacheField name="Horsepower" numFmtId="0">
      <sharedItems containsSemiMixedTypes="0" containsString="0" containsNumber="1" containsInteger="1" minValue="55" maxValue="450"/>
    </cacheField>
    <cacheField name="HP level" numFmtId="0">
      <sharedItems/>
    </cacheField>
    <cacheField name="Wheelbase" numFmtId="0">
      <sharedItems containsSemiMixedTypes="0" containsString="0" containsNumber="1" minValue="92.6" maxValue="138.69999999999999"/>
    </cacheField>
    <cacheField name="Width" numFmtId="0">
      <sharedItems containsSemiMixedTypes="0" containsString="0" containsNumber="1" minValue="62.6" maxValue="79.900000000000006"/>
    </cacheField>
    <cacheField name="Length" numFmtId="0">
      <sharedItems containsSemiMixedTypes="0" containsString="0" containsNumber="1" minValue="149.4" maxValue="224.5"/>
    </cacheField>
    <cacheField name="Curb_weight" numFmtId="0">
      <sharedItems containsString="0" containsBlank="1" containsNumber="1" minValue="1.895" maxValue="5.5720000000000001"/>
    </cacheField>
    <cacheField name="Fuel_capacity" numFmtId="0">
      <sharedItems containsSemiMixedTypes="0" containsString="0" containsNumber="1" minValue="10.3" maxValue="32"/>
    </cacheField>
    <cacheField name="Fuel_efficiency" numFmtId="0">
      <sharedItems containsString="0" containsBlank="1" containsNumber="1" containsInteger="1" minValue="15" maxValue="45"/>
    </cacheField>
    <cacheField name="Latest_Launch" numFmtId="167">
      <sharedItems containsSemiMixedTypes="0" containsNonDate="0" containsDate="1" containsString="0" minDate="2008-02-13T00:00:00" maxDate="2012-12-30T00:00:00"/>
    </cacheField>
    <cacheField name="Power_perf_factor" numFmtId="0">
      <sharedItems containsSemiMixedTypes="0" containsString="0" containsNumber="1" minValue="23.276272330000001" maxValue="188.14432300000001"/>
    </cacheField>
    <cacheField name="TOTAL SALES" numFmtId="0" formula="Price*Sales_unite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5">
  <r>
    <x v="0"/>
    <x v="0"/>
    <s v="Passenger"/>
    <n v="916"/>
    <n v="69725"/>
    <n v="58470"/>
    <n v="0.83858013624955186"/>
    <s v="GOOD"/>
    <n v="8"/>
    <n v="450"/>
    <s v="HIGH HP"/>
    <n v="96.2"/>
    <n v="75.7"/>
    <n v="176.7"/>
    <n v="3.375"/>
    <n v="19"/>
    <n v="16"/>
    <d v="2011-07-08T00:00:00"/>
    <n v="188.14432300000001"/>
  </r>
  <r>
    <x v="1"/>
    <x v="1"/>
    <s v="Passenger"/>
    <n v="17947"/>
    <n v="45705"/>
    <n v="36225"/>
    <n v="0.7925828683951428"/>
    <s v="GOOD"/>
    <n v="5.7"/>
    <n v="345"/>
    <s v="HIGH HP"/>
    <n v="104.5"/>
    <n v="73.599999999999994"/>
    <n v="179.7"/>
    <n v="3.21"/>
    <n v="19.100000000000001"/>
    <n v="22"/>
    <d v="2012-12-05T00:00:00"/>
    <n v="141.14115000000001"/>
  </r>
  <r>
    <x v="2"/>
    <x v="2"/>
    <s v="Passenger"/>
    <n v="1380"/>
    <n v="62000"/>
    <n v="39000"/>
    <n v="0.62903225806451613"/>
    <s v="POOR"/>
    <n v="4.2"/>
    <n v="310"/>
    <s v="HIGH HP"/>
    <n v="113"/>
    <n v="74"/>
    <n v="198.2"/>
    <n v="3.9020000000000001"/>
    <n v="23.7"/>
    <n v="21"/>
    <d v="2012-02-27T00:00:00"/>
    <n v="134.65685819999999"/>
  </r>
  <r>
    <x v="3"/>
    <x v="3"/>
    <s v="Passenger"/>
    <n v="3311"/>
    <n v="82600"/>
    <n v="58600"/>
    <n v="0.70944309927360771"/>
    <s v="GOOD"/>
    <n v="5"/>
    <n v="302"/>
    <s v="HIGH HP"/>
    <n v="99"/>
    <n v="71.3"/>
    <n v="177.1"/>
    <n v="4.125"/>
    <n v="21.1"/>
    <n v="20"/>
    <d v="2011-03-17T00:00:00"/>
    <n v="139.98229359999999"/>
  </r>
  <r>
    <x v="3"/>
    <x v="4"/>
    <s v="Passenger"/>
    <n v="954"/>
    <n v="85500"/>
    <n v="60000"/>
    <n v="0.70175438596491224"/>
    <s v="GOOD"/>
    <n v="5"/>
    <n v="302"/>
    <s v="HIGH HP"/>
    <n v="113.6"/>
    <n v="73.099999999999994"/>
    <n v="196.6"/>
    <n v="4.1150000000000002"/>
    <n v="23.2"/>
    <n v="20"/>
    <d v="2011-11-04T00:00:00"/>
    <n v="141.10098450000001"/>
  </r>
  <r>
    <x v="4"/>
    <x v="5"/>
    <s v="Passenger"/>
    <n v="3334"/>
    <n v="46305"/>
    <n v="40000"/>
    <n v="0.86383759853147613"/>
    <s v="GOOD"/>
    <n v="4"/>
    <n v="300"/>
    <s v="HIGH HP"/>
    <n v="110.2"/>
    <n v="70.900000000000006"/>
    <n v="189.2"/>
    <n v="3.6930000000000001"/>
    <n v="19.8"/>
    <n v="21"/>
    <d v="2012-11-28T00:00:00"/>
    <n v="125.0133574"/>
  </r>
  <r>
    <x v="5"/>
    <x v="6"/>
    <s v="Car"/>
    <n v="22925"/>
    <n v="42660"/>
    <n v="32000"/>
    <n v="0.75011720581340835"/>
    <s v="GOOD"/>
    <n v="5.4"/>
    <n v="300"/>
    <s v="HIGH HP"/>
    <n v="119"/>
    <n v="79.900000000000006"/>
    <n v="204.8"/>
    <n v="5.3929999999999998"/>
    <n v="30"/>
    <n v="15"/>
    <d v="2012-12-23T00:00:00"/>
    <n v="123.97204670000001"/>
  </r>
  <r>
    <x v="6"/>
    <x v="7"/>
    <s v="Passenger"/>
    <n v="1280"/>
    <n v="71020"/>
    <n v="60625"/>
    <n v="0.85363277949873273"/>
    <s v="GOOD"/>
    <n v="3.4"/>
    <n v="300"/>
    <s v="HIGH HP"/>
    <n v="92.6"/>
    <n v="69.5"/>
    <n v="174.5"/>
    <n v="3.032"/>
    <n v="17"/>
    <n v="21"/>
    <d v="2012-12-21T00:00:00"/>
    <n v="134.3909754"/>
  </r>
  <r>
    <x v="6"/>
    <x v="8"/>
    <s v="Passenger"/>
    <n v="1866"/>
    <n v="74970"/>
    <n v="67550"/>
    <n v="0.90102707749766575"/>
    <s v="GOOD"/>
    <n v="3.4"/>
    <n v="300"/>
    <s v="HIGH HP"/>
    <n v="92.6"/>
    <n v="69.5"/>
    <n v="174.5"/>
    <n v="3.0750000000000002"/>
    <n v="17"/>
    <n v="23"/>
    <d v="2011-11-07T00:00:00"/>
    <n v="135.91470960000001"/>
  </r>
  <r>
    <x v="4"/>
    <x v="9"/>
    <s v="Passenger"/>
    <n v="6375"/>
    <n v="54005"/>
    <n v="40375"/>
    <n v="0.74761596148504772"/>
    <s v="GOOD"/>
    <n v="4"/>
    <n v="290"/>
    <s v="MEDIUM HP"/>
    <n v="112.2"/>
    <n v="72"/>
    <n v="196.7"/>
    <n v="3.89"/>
    <n v="22.5"/>
    <n v="22"/>
    <d v="2012-03-29T00:00:00"/>
    <n v="124.44671630000001"/>
  </r>
  <r>
    <x v="7"/>
    <x v="10"/>
    <s v="Passenger"/>
    <n v="63729"/>
    <n v="39895"/>
    <n v="22525"/>
    <n v="0.56460709362075445"/>
    <s v="POOR"/>
    <n v="4.5999999999999996"/>
    <n v="275"/>
    <s v="MEDIUM HP"/>
    <n v="115.3"/>
    <n v="74.5"/>
    <n v="207.2"/>
    <n v="3.9780000000000002"/>
    <n v="18.5"/>
    <n v="22"/>
    <d v="2012-02-23T00:00:00"/>
    <n v="113.85459760000001"/>
  </r>
  <r>
    <x v="7"/>
    <x v="11"/>
    <s v="Passenger"/>
    <n v="15943"/>
    <n v="44475"/>
    <n v="27100"/>
    <n v="0.60933108487914556"/>
    <s v="POOR"/>
    <n v="4.5999999999999996"/>
    <n v="275"/>
    <s v="MEDIUM HP"/>
    <n v="112.2"/>
    <n v="75"/>
    <n v="201"/>
    <m/>
    <n v="18.5"/>
    <n v="22"/>
    <d v="2011-04-29T00:00:00"/>
    <n v="115.6213578"/>
  </r>
  <r>
    <x v="7"/>
    <x v="12"/>
    <s v="Passenger"/>
    <n v="6536"/>
    <n v="39665"/>
    <n v="25725"/>
    <n v="0.6485566620446237"/>
    <s v="POOR"/>
    <n v="4.5999999999999996"/>
    <n v="275"/>
    <s v="MEDIUM HP"/>
    <n v="108"/>
    <n v="75.5"/>
    <n v="200.6"/>
    <n v="3.843"/>
    <n v="19"/>
    <n v="22"/>
    <d v="2011-11-27T00:00:00"/>
    <n v="113.7658739"/>
  </r>
  <r>
    <x v="5"/>
    <x v="13"/>
    <s v="Passenger"/>
    <n v="13798"/>
    <n v="39080"/>
    <n v="20525"/>
    <n v="0.52520470829068577"/>
    <s v="POOR"/>
    <n v="4.5999999999999996"/>
    <n v="275"/>
    <s v="MEDIUM HP"/>
    <n v="109"/>
    <n v="73.599999999999994"/>
    <n v="208.5"/>
    <n v="3.8679999999999999"/>
    <n v="20"/>
    <n v="22"/>
    <d v="2012-03-08T00:00:00"/>
    <n v="113.5402069"/>
  </r>
  <r>
    <x v="3"/>
    <x v="14"/>
    <s v="Passenger"/>
    <n v="16774"/>
    <n v="69700"/>
    <n v="50375"/>
    <n v="0.72274031563845054"/>
    <s v="GOOD"/>
    <n v="4.3"/>
    <n v="275"/>
    <s v="MEDIUM HP"/>
    <n v="121.5"/>
    <n v="73.099999999999994"/>
    <n v="203.1"/>
    <n v="4.133"/>
    <n v="23.2"/>
    <n v="21"/>
    <d v="2011-06-13T00:00:00"/>
    <n v="125.2738757"/>
  </r>
  <r>
    <x v="7"/>
    <x v="15"/>
    <s v="Car"/>
    <n v="14785"/>
    <n v="46225"/>
    <n v="31245"/>
    <n v="0.67593293672255272"/>
    <s v="POOR"/>
    <n v="5.7"/>
    <n v="255"/>
    <s v="MEDIUM HP"/>
    <n v="117.5"/>
    <n v="77"/>
    <n v="201.2"/>
    <n v="5.5720000000000001"/>
    <n v="30"/>
    <n v="15"/>
    <d v="2012-04-17T00:00:00"/>
    <n v="109.5091165"/>
  </r>
  <r>
    <x v="8"/>
    <x v="16"/>
    <s v="Passenger"/>
    <n v="13462"/>
    <n v="28340"/>
    <n v="17325"/>
    <n v="0.61132674664784759"/>
    <s v="POOR"/>
    <n v="3.5"/>
    <n v="253"/>
    <s v="MEDIUM HP"/>
    <n v="113"/>
    <n v="74.400000000000006"/>
    <n v="207.7"/>
    <n v="3.5640000000000001"/>
    <n v="17"/>
    <n v="23"/>
    <d v="2012-08-05T00:00:00"/>
    <n v="101.3292807"/>
  </r>
  <r>
    <x v="8"/>
    <x v="17"/>
    <s v="Passenger"/>
    <n v="30696"/>
    <n v="29185"/>
    <n v="15000"/>
    <n v="0.51396265204728453"/>
    <s v="POOR"/>
    <n v="3.5"/>
    <n v="253"/>
    <s v="MEDIUM HP"/>
    <n v="113"/>
    <n v="74.400000000000006"/>
    <n v="197.8"/>
    <n v="3.5670000000000002"/>
    <n v="17"/>
    <n v="23"/>
    <d v="2012-10-02T00:00:00"/>
    <n v="101.6552441"/>
  </r>
  <r>
    <x v="9"/>
    <x v="18"/>
    <s v="Passenger"/>
    <n v="1872"/>
    <n v="43000"/>
    <n v="35000"/>
    <n v="0.81395348837209303"/>
    <s v="GOOD"/>
    <n v="3.5"/>
    <n v="253"/>
    <s v="MEDIUM HP"/>
    <n v="113.3"/>
    <n v="76.3"/>
    <n v="165.4"/>
    <n v="2.85"/>
    <n v="12"/>
    <n v="21"/>
    <d v="2012-06-27T00:00:00"/>
    <n v="106.98445630000001"/>
  </r>
  <r>
    <x v="10"/>
    <x v="19"/>
    <s v="Passenger"/>
    <n v="14690"/>
    <n v="36229"/>
    <n v="19890"/>
    <n v="0.54900770101300067"/>
    <s v="POOR"/>
    <n v="4"/>
    <n v="250"/>
    <s v="MEDIUM HP"/>
    <n v="113.8"/>
    <n v="74.400000000000006"/>
    <n v="205.4"/>
    <n v="3.9670000000000001"/>
    <n v="18.5"/>
    <n v="22"/>
    <d v="2011-02-18T00:00:00"/>
    <n v="103.4416926"/>
  </r>
  <r>
    <x v="11"/>
    <x v="20"/>
    <s v="Passenger"/>
    <n v="39350"/>
    <n v="25300"/>
    <n v="13740"/>
    <n v="0.54308300395256914"/>
    <s v="POOR"/>
    <n v="3.8"/>
    <n v="240"/>
    <s v="MEDIUM HP"/>
    <n v="109"/>
    <n v="72.7"/>
    <n v="196.2"/>
    <n v="3.5430000000000001"/>
    <n v="17.5"/>
    <n v="23"/>
    <d v="2011-03-09T00:00:00"/>
    <n v="95.636702529999994"/>
  </r>
  <r>
    <x v="12"/>
    <x v="21"/>
    <s v="Car"/>
    <n v="125338"/>
    <n v="36135"/>
    <n v="23575"/>
    <n v="0.65241455652414559"/>
    <s v="POOR"/>
    <n v="4.5999999999999996"/>
    <n v="240"/>
    <s v="MEDIUM HP"/>
    <n v="119"/>
    <n v="78.7"/>
    <n v="204.6"/>
    <n v="4.8079999999999998"/>
    <n v="26"/>
    <n v="16"/>
    <d v="2012-09-14T00:00:00"/>
    <n v="100.0248023"/>
  </r>
  <r>
    <x v="13"/>
    <x v="22"/>
    <s v="Passenger"/>
    <n v="15467"/>
    <n v="42800"/>
    <n v="26000"/>
    <n v="0.60747663551401865"/>
    <s v="POOR"/>
    <n v="3"/>
    <n v="240"/>
    <s v="MEDIUM HP"/>
    <n v="114.5"/>
    <n v="71.599999999999994"/>
    <n v="191.3"/>
    <n v="3.65"/>
    <n v="18.399999999999999"/>
    <n v="21"/>
    <d v="2012-03-11T00:00:00"/>
    <n v="102.17898479999999"/>
  </r>
  <r>
    <x v="14"/>
    <x v="23"/>
    <s v="Passenger"/>
    <n v="3493"/>
    <n v="45500"/>
    <n v="27000"/>
    <n v="0.59340659340659341"/>
    <s v="POOR"/>
    <n v="2.2999999999999998"/>
    <n v="236"/>
    <s v="MEDIUM HP"/>
    <n v="104.9"/>
    <n v="71.5"/>
    <n v="185.7"/>
    <n v="3.601"/>
    <n v="18.5"/>
    <n v="23"/>
    <d v="2011-04-26T00:00:00"/>
    <n v="101.6233572"/>
  </r>
  <r>
    <x v="0"/>
    <x v="24"/>
    <s v="Car"/>
    <n v="227061"/>
    <n v="19460"/>
    <n v="15060"/>
    <n v="0.77389516957862281"/>
    <s v="GOOD"/>
    <n v="5.2"/>
    <n v="230"/>
    <s v="MEDIUM HP"/>
    <n v="138.69999999999999"/>
    <n v="79.3"/>
    <n v="224.2"/>
    <n v="4.47"/>
    <n v="26"/>
    <n v="17"/>
    <d v="2012-06-03T00:00:00"/>
    <n v="90.211700050000005"/>
  </r>
  <r>
    <x v="0"/>
    <x v="25"/>
    <s v="Car"/>
    <n v="101323"/>
    <n v="26310"/>
    <n v="18000"/>
    <n v="0.68415051311288488"/>
    <s v="POOR"/>
    <n v="5.2"/>
    <n v="230"/>
    <s v="MEDIUM HP"/>
    <n v="115.7"/>
    <n v="71.7"/>
    <n v="193.5"/>
    <n v="4.3940000000000001"/>
    <n v="25"/>
    <n v="17"/>
    <d v="2012-06-27T00:00:00"/>
    <n v="92.85412522"/>
  </r>
  <r>
    <x v="4"/>
    <x v="26"/>
    <s v="Car"/>
    <n v="9126"/>
    <n v="60105"/>
    <n v="55000"/>
    <n v="0.91506530238748851"/>
    <s v="GOOD"/>
    <n v="4.7"/>
    <n v="230"/>
    <s v="MEDIUM HP"/>
    <n v="112.2"/>
    <n v="76.400000000000006"/>
    <n v="192.5"/>
    <n v="5.4009999999999998"/>
    <n v="25.4"/>
    <n v="15"/>
    <d v="2012-10-30T00:00:00"/>
    <n v="105.760458"/>
  </r>
  <r>
    <x v="15"/>
    <x v="27"/>
    <s v="Car"/>
    <n v="9835"/>
    <n v="51728"/>
    <n v="34080"/>
    <n v="0.65883080729972165"/>
    <s v="POOR"/>
    <n v="4.7"/>
    <n v="230"/>
    <s v="MEDIUM HP"/>
    <n v="112.2"/>
    <n v="76.400000000000006"/>
    <n v="192.5"/>
    <n v="5.1150000000000002"/>
    <n v="25.4"/>
    <n v="15"/>
    <d v="2011-09-25T00:00:00"/>
    <n v="102.5289842"/>
  </r>
  <r>
    <x v="16"/>
    <x v="28"/>
    <s v="Passenger"/>
    <n v="23713"/>
    <n v="29465"/>
    <n v="19690"/>
    <n v="0.66825046665535381"/>
    <s v="POOR"/>
    <n v="3"/>
    <n v="227"/>
    <s v="MEDIUM HP"/>
    <n v="108.3"/>
    <n v="70.2"/>
    <n v="193.7"/>
    <n v="3.3420000000000001"/>
    <n v="18.5"/>
    <n v="25"/>
    <d v="2012-04-15T00:00:00"/>
    <n v="92.436889230000006"/>
  </r>
  <r>
    <x v="17"/>
    <x v="29"/>
    <s v="Passenger"/>
    <n v="39384"/>
    <n v="28400"/>
    <n v="19875"/>
    <n v="0.69982394366197187"/>
    <s v="GOOD"/>
    <n v="3.2"/>
    <n v="225"/>
    <s v="MEDIUM HP"/>
    <n v="108.1"/>
    <n v="70.3"/>
    <n v="192.9"/>
    <n v="3.5169999999999999"/>
    <n v="17.2"/>
    <n v="25"/>
    <d v="2011-03-06T00:00:00"/>
    <n v="91.370777660000002"/>
  </r>
  <r>
    <x v="4"/>
    <x v="30"/>
    <s v="Passenger"/>
    <n v="12698"/>
    <n v="37805"/>
    <n v="32075.000000000004"/>
    <n v="0.8484327469911388"/>
    <s v="GOOD"/>
    <n v="3"/>
    <n v="225"/>
    <s v="MEDIUM HP"/>
    <n v="110.2"/>
    <n v="70.900000000000006"/>
    <n v="189.2"/>
    <n v="3.6379999999999999"/>
    <n v="19.8"/>
    <n v="23"/>
    <d v="2012-10-05T00:00:00"/>
    <n v="94.946698400000002"/>
  </r>
  <r>
    <x v="18"/>
    <x v="31"/>
    <s v="Passenger"/>
    <n v="79853"/>
    <n v="26249"/>
    <n v="15125"/>
    <n v="0.57621242714008147"/>
    <s v="POOR"/>
    <n v="3"/>
    <n v="222"/>
    <s v="MEDIUM HP"/>
    <n v="108.3"/>
    <n v="70.3"/>
    <n v="190.5"/>
    <n v="3.294"/>
    <n v="18.5"/>
    <n v="25"/>
    <d v="2011-06-05T00:00:00"/>
    <n v="89.427820310000001"/>
  </r>
  <r>
    <x v="3"/>
    <x v="32"/>
    <s v="Passenger"/>
    <n v="27602"/>
    <n v="49900"/>
    <n v="41450"/>
    <n v="0.83066132264529058"/>
    <s v="GOOD"/>
    <n v="3.2"/>
    <n v="221"/>
    <s v="MEDIUM HP"/>
    <n v="111.5"/>
    <n v="70.8"/>
    <n v="189.4"/>
    <n v="3.823"/>
    <n v="21.1"/>
    <n v="25"/>
    <d v="2011-12-07T00:00:00"/>
    <n v="98.249737499999995"/>
  </r>
  <r>
    <x v="12"/>
    <x v="33"/>
    <s v="Car"/>
    <n v="540561"/>
    <n v="26935"/>
    <n v="15075"/>
    <n v="0.55968071282717657"/>
    <s v="POOR"/>
    <n v="4.5999999999999996"/>
    <n v="220"/>
    <s v="MEDIUM HP"/>
    <n v="138.5"/>
    <n v="79.099999999999994"/>
    <n v="224.5"/>
    <n v="4.2409999999999997"/>
    <n v="25.1"/>
    <n v="18"/>
    <d v="2012-08-16T00:00:00"/>
    <n v="89.401934729999994"/>
  </r>
  <r>
    <x v="4"/>
    <x v="34"/>
    <s v="Car"/>
    <n v="51238"/>
    <n v="34605"/>
    <n v="30000"/>
    <n v="0.86692674469007369"/>
    <s v="GOOD"/>
    <n v="3"/>
    <n v="220"/>
    <s v="MEDIUM HP"/>
    <n v="103"/>
    <n v="71.5"/>
    <n v="180.1"/>
    <n v="3.9"/>
    <n v="17.2"/>
    <n v="21"/>
    <d v="2012-04-01T00:00:00"/>
    <n v="91.943801559999997"/>
  </r>
  <r>
    <x v="6"/>
    <x v="35"/>
    <s v="Passenger"/>
    <n v="8982"/>
    <n v="41430"/>
    <n v="41250"/>
    <n v="0.99565532223026787"/>
    <s v="GOOD"/>
    <n v="2.7"/>
    <n v="217"/>
    <s v="MEDIUM HP"/>
    <n v="95.2"/>
    <n v="70.099999999999994"/>
    <n v="171"/>
    <n v="2.778"/>
    <n v="17"/>
    <n v="22"/>
    <d v="2012-02-19T00:00:00"/>
    <n v="93.437330700000004"/>
  </r>
  <r>
    <x v="5"/>
    <x v="36"/>
    <s v="Passenger"/>
    <n v="48911"/>
    <n v="43330"/>
    <n v="21725"/>
    <n v="0.5013847219016847"/>
    <s v="POOR"/>
    <n v="4.5999999999999996"/>
    <n v="215"/>
    <s v="MEDIUM HP"/>
    <n v="117.7"/>
    <n v="78.2"/>
    <n v="215.3"/>
    <n v="4.1210000000000004"/>
    <n v="19"/>
    <n v="21"/>
    <d v="2012-04-06T00:00:00"/>
    <n v="93.957916900000001"/>
  </r>
  <r>
    <x v="3"/>
    <x v="37"/>
    <s v="Passenger"/>
    <n v="11592"/>
    <n v="41600"/>
    <n v="35500"/>
    <n v="0.85336538461538458"/>
    <s v="GOOD"/>
    <n v="3.2"/>
    <n v="215"/>
    <s v="MEDIUM HP"/>
    <n v="105.9"/>
    <n v="67.8"/>
    <n v="180.3"/>
    <n v="3.2130000000000001"/>
    <n v="16.399999999999999"/>
    <n v="26"/>
    <d v="2011-08-07T00:00:00"/>
    <n v="92.925791770000004"/>
  </r>
  <r>
    <x v="3"/>
    <x v="38"/>
    <s v="Car"/>
    <n v="28976"/>
    <n v="35300"/>
    <n v="27500"/>
    <n v="0.77903682719546741"/>
    <s v="GOOD"/>
    <n v="3.2"/>
    <n v="215"/>
    <s v="MEDIUM HP"/>
    <n v="111"/>
    <n v="72.2"/>
    <n v="180.6"/>
    <n v="4.3869999999999996"/>
    <n v="19"/>
    <n v="20"/>
    <d v="2011-10-02T00:00:00"/>
    <n v="90.495532130000001"/>
  </r>
  <r>
    <x v="10"/>
    <x v="39"/>
    <s v="Passenger"/>
    <n v="38554"/>
    <n v="24150"/>
    <n v="19538"/>
    <n v="0.80902691511387159"/>
    <s v="GOOD"/>
    <n v="3.5"/>
    <n v="215"/>
    <s v="MEDIUM HP"/>
    <n v="109"/>
    <n v="73.599999999999994"/>
    <n v="195.9"/>
    <n v="3.4550000000000001"/>
    <n v="18"/>
    <m/>
    <d v="2011-01-04T00:00:00"/>
    <n v="86.272522910000006"/>
  </r>
  <r>
    <x v="17"/>
    <x v="40"/>
    <s v="Passenger"/>
    <n v="8588"/>
    <n v="42000"/>
    <n v="29725"/>
    <n v="0.70773809523809528"/>
    <s v="GOOD"/>
    <n v="3.5"/>
    <n v="210"/>
    <s v="MEDIUM HP"/>
    <n v="114.6"/>
    <n v="71.400000000000006"/>
    <n v="196.6"/>
    <n v="3.85"/>
    <n v="18"/>
    <n v="22"/>
    <d v="2011-10-03T00:00:00"/>
    <n v="91.389779329999996"/>
  </r>
  <r>
    <x v="12"/>
    <x v="41"/>
    <s v="Car"/>
    <n v="276747"/>
    <n v="31930"/>
    <n v="16640"/>
    <n v="0.52113999373629816"/>
    <s v="POOR"/>
    <n v="4"/>
    <n v="210"/>
    <s v="MEDIUM HP"/>
    <n v="111.6"/>
    <n v="70.2"/>
    <n v="190.7"/>
    <n v="3.8759999999999999"/>
    <n v="21"/>
    <n v="19"/>
    <d v="2012-04-25T00:00:00"/>
    <n v="87.635495779999999"/>
  </r>
  <r>
    <x v="19"/>
    <x v="42"/>
    <s v="Car"/>
    <n v="76029"/>
    <n v="26000"/>
    <n v="19490"/>
    <n v="0.74961538461538457"/>
    <s v="GOOD"/>
    <n v="3.5"/>
    <n v="210"/>
    <s v="MEDIUM HP"/>
    <n v="118.1"/>
    <n v="75.599999999999994"/>
    <n v="201.2"/>
    <n v="4.2880000000000003"/>
    <n v="20"/>
    <n v="23"/>
    <d v="2012-08-02T00:00:00"/>
    <n v="85.217691340000002"/>
  </r>
  <r>
    <x v="4"/>
    <x v="43"/>
    <s v="Passenger"/>
    <n v="24072"/>
    <n v="31505"/>
    <n v="26975"/>
    <n v="0.85621329947627356"/>
    <s v="GOOD"/>
    <n v="3"/>
    <n v="210"/>
    <s v="MEDIUM HP"/>
    <n v="105.1"/>
    <n v="70.5"/>
    <n v="190.2"/>
    <n v="3.3730000000000002"/>
    <n v="18.5"/>
    <n v="23"/>
    <d v="2012-09-07T00:00:00"/>
    <n v="87.211001039999999"/>
  </r>
  <r>
    <x v="20"/>
    <x v="44"/>
    <s v="Passenger"/>
    <n v="5711"/>
    <n v="24997"/>
    <n v="16575"/>
    <n v="0.66307956954834579"/>
    <s v="POOR"/>
    <n v="3.5"/>
    <n v="210"/>
    <s v="MEDIUM HP"/>
    <n v="107.1"/>
    <n v="70.3"/>
    <n v="194.1"/>
    <n v="3.4430000000000001"/>
    <n v="19"/>
    <n v="22"/>
    <d v="2012-08-28T00:00:00"/>
    <n v="84.83077858"/>
  </r>
  <r>
    <x v="21"/>
    <x v="45"/>
    <s v="Car"/>
    <n v="27609"/>
    <n v="27560"/>
    <n v="20430"/>
    <n v="0.74129172714078373"/>
    <s v="GOOD"/>
    <n v="4"/>
    <n v="210"/>
    <s v="MEDIUM HP"/>
    <n v="111.6"/>
    <n v="70.2"/>
    <n v="190.1"/>
    <n v="3.8759999999999999"/>
    <n v="21"/>
    <n v="18"/>
    <d v="2008-02-13T00:00:00"/>
    <n v="85.949744249999995"/>
  </r>
  <r>
    <x v="15"/>
    <x v="46"/>
    <s v="Passenger"/>
    <n v="63849"/>
    <n v="25545"/>
    <n v="18140"/>
    <n v="0.71011939714229788"/>
    <s v="GOOD"/>
    <n v="3"/>
    <n v="210"/>
    <s v="MEDIUM HP"/>
    <n v="107.1"/>
    <n v="71.7"/>
    <n v="191.9"/>
    <n v="3.4169999999999998"/>
    <n v="18.5"/>
    <n v="26"/>
    <d v="2011-08-31T00:00:00"/>
    <n v="84.911898260000001"/>
  </r>
  <r>
    <x v="11"/>
    <x v="47"/>
    <s v="Passenger"/>
    <n v="27851"/>
    <n v="31965"/>
    <n v="20190"/>
    <n v="0.63162834350070385"/>
    <s v="POOR"/>
    <n v="3.8"/>
    <n v="205"/>
    <s v="MEDIUM HP"/>
    <n v="113.8"/>
    <n v="74.7"/>
    <n v="206.8"/>
    <n v="3.778"/>
    <n v="18.5"/>
    <n v="24"/>
    <d v="2012-03-23T00:00:00"/>
    <n v="85.828408249999995"/>
  </r>
  <r>
    <x v="11"/>
    <x v="48"/>
    <s v="Passenger"/>
    <n v="83257"/>
    <n v="27885"/>
    <n v="13360"/>
    <n v="0.4791106329567868"/>
    <s v="POOR"/>
    <n v="3.8"/>
    <n v="205"/>
    <s v="MEDIUM HP"/>
    <n v="112.2"/>
    <n v="73.5"/>
    <n v="200"/>
    <n v="3.5910000000000002"/>
    <n v="17.5"/>
    <n v="25"/>
    <d v="2011-07-23T00:00:00"/>
    <n v="84.254525810000004"/>
  </r>
  <r>
    <x v="19"/>
    <x v="49"/>
    <s v="Car"/>
    <n v="12855"/>
    <n v="26600"/>
    <n v="17525"/>
    <n v="0.65883458646616544"/>
    <s v="POOR"/>
    <n v="3.2"/>
    <n v="205"/>
    <s v="MEDIUM HP"/>
    <n v="106.4"/>
    <n v="70.400000000000006"/>
    <n v="178.2"/>
    <n v="3.8570000000000002"/>
    <n v="21.1"/>
    <n v="19"/>
    <d v="2012-09-10T00:00:00"/>
    <n v="83.602500800000001"/>
  </r>
  <r>
    <x v="22"/>
    <x v="50"/>
    <s v="Passenger"/>
    <n v="35945"/>
    <n v="23755"/>
    <n v="13225"/>
    <n v="0.55672490002104824"/>
    <s v="POOR"/>
    <n v="3.8"/>
    <n v="205"/>
    <s v="MEDIUM HP"/>
    <n v="112.2"/>
    <n v="72.599999999999994"/>
    <n v="202.5"/>
    <n v="3.59"/>
    <n v="17.5"/>
    <n v="24"/>
    <d v="2011-05-18T00:00:00"/>
    <n v="82.661355599999993"/>
  </r>
  <r>
    <x v="0"/>
    <x v="51"/>
    <s v="Passenger"/>
    <n v="88028"/>
    <n v="22505"/>
    <n v="12275"/>
    <n v="0.54543434792268386"/>
    <s v="POOR"/>
    <n v="2.7"/>
    <n v="202"/>
    <s v="MEDIUM HP"/>
    <n v="113"/>
    <n v="74.7"/>
    <n v="203.7"/>
    <n v="3.4889999999999999"/>
    <n v="17"/>
    <m/>
    <d v="2012-02-06T00:00:00"/>
    <n v="80.831470170000003"/>
  </r>
  <r>
    <x v="14"/>
    <x v="52"/>
    <s v="Passenger"/>
    <n v="18969"/>
    <n v="36000"/>
    <n v="34240"/>
    <n v="0.95111111111111113"/>
    <s v="GOOD"/>
    <n v="2.9"/>
    <n v="201"/>
    <s v="MEDIUM HP"/>
    <n v="109.9"/>
    <n v="72.099999999999994"/>
    <n v="189.8"/>
    <n v="3.6"/>
    <n v="21.1"/>
    <n v="24"/>
    <d v="2011-11-14T00:00:00"/>
    <n v="85.735654510000003"/>
  </r>
  <r>
    <x v="2"/>
    <x v="53"/>
    <s v="Passenger"/>
    <n v="18780"/>
    <n v="33950"/>
    <n v="23555"/>
    <n v="0.6938144329896907"/>
    <s v="GOOD"/>
    <n v="2.8"/>
    <n v="200"/>
    <s v="MEDIUM HP"/>
    <n v="108.7"/>
    <n v="76.099999999999994"/>
    <n v="192"/>
    <n v="3.5609999999999999"/>
    <n v="18.5"/>
    <n v="22"/>
    <d v="2011-09-08T00:00:00"/>
    <n v="84.565105020000004"/>
  </r>
  <r>
    <x v="7"/>
    <x v="54"/>
    <s v="Passenger"/>
    <n v="11185"/>
    <n v="31010"/>
    <n v="18225"/>
    <n v="0.58771364076104482"/>
    <s v="POOR"/>
    <n v="3"/>
    <n v="200"/>
    <s v="MEDIUM HP"/>
    <n v="107.4"/>
    <n v="70.3"/>
    <n v="194.8"/>
    <n v="3.77"/>
    <n v="18"/>
    <n v="22"/>
    <d v="2011-09-28T00:00:00"/>
    <n v="83.483093580000002"/>
  </r>
  <r>
    <x v="1"/>
    <x v="55"/>
    <s v="Passenger"/>
    <n v="26402"/>
    <n v="24340"/>
    <n v="13025"/>
    <n v="0.53512736236647496"/>
    <s v="POOR"/>
    <n v="3.8"/>
    <n v="200"/>
    <s v="MEDIUM HP"/>
    <n v="101.1"/>
    <n v="74.099999999999994"/>
    <n v="193.2"/>
    <n v="3.5"/>
    <n v="16.8"/>
    <n v="25"/>
    <d v="2011-10-23T00:00:00"/>
    <n v="81.118543329999994"/>
  </r>
  <r>
    <x v="8"/>
    <x v="56"/>
    <s v="Passenger"/>
    <n v="31148"/>
    <n v="22245"/>
    <n v="13725"/>
    <n v="0.61699258260283207"/>
    <s v="POOR"/>
    <n v="2.7"/>
    <n v="200"/>
    <s v="MEDIUM HP"/>
    <n v="113"/>
    <n v="74.400000000000006"/>
    <n v="209.1"/>
    <n v="3.452"/>
    <n v="17"/>
    <n v="26"/>
    <d v="2012-06-06T00:00:00"/>
    <n v="80.02378204"/>
  </r>
  <r>
    <x v="12"/>
    <x v="57"/>
    <s v="Passenger"/>
    <n v="63403"/>
    <n v="22195"/>
    <n v="14210"/>
    <n v="0.64023428700157692"/>
    <s v="POOR"/>
    <n v="4.5999999999999996"/>
    <n v="200"/>
    <s v="MEDIUM HP"/>
    <n v="114.7"/>
    <n v="78.2"/>
    <n v="212"/>
    <n v="3.9079999999999999"/>
    <n v="19"/>
    <n v="21"/>
    <d v="2011-09-26T00:00:00"/>
    <n v="80.499536710000001"/>
  </r>
  <r>
    <x v="20"/>
    <x v="58"/>
    <s v="Car"/>
    <n v="11337"/>
    <n v="31807"/>
    <n v="19125"/>
    <n v="0.601282736504543"/>
    <s v="POOR"/>
    <n v="3.5"/>
    <n v="200"/>
    <s v="MEDIUM HP"/>
    <n v="107.3"/>
    <n v="69.900000000000006"/>
    <n v="186.6"/>
    <n v="4.5199999999999996"/>
    <n v="24.3"/>
    <n v="18"/>
    <d v="2012-01-17T00:00:00"/>
    <n v="83.920815039999994"/>
  </r>
  <r>
    <x v="21"/>
    <x v="59"/>
    <s v="Passenger"/>
    <n v="81174"/>
    <n v="22605"/>
    <n v="14875"/>
    <n v="0.65804025658040255"/>
    <s v="POOR"/>
    <n v="4.5999999999999996"/>
    <n v="200"/>
    <s v="MEDIUM HP"/>
    <n v="114.7"/>
    <n v="78.2"/>
    <n v="212"/>
    <n v="3.9580000000000002"/>
    <n v="19"/>
    <n v="21"/>
    <d v="2012-07-24T00:00:00"/>
    <n v="80.657696459999997"/>
  </r>
  <r>
    <x v="22"/>
    <x v="60"/>
    <s v="Passenger"/>
    <n v="19911"/>
    <n v="25310"/>
    <n v="17805"/>
    <n v="0.70347688660608454"/>
    <s v="GOOD"/>
    <n v="3.8"/>
    <n v="200"/>
    <s v="MEDIUM HP"/>
    <n v="101.1"/>
    <n v="74.5"/>
    <n v="193.4"/>
    <n v="3.492"/>
    <n v="16.8"/>
    <n v="25"/>
    <d v="2012-06-16T00:00:00"/>
    <n v="81.492726160000004"/>
  </r>
  <r>
    <x v="23"/>
    <x v="61"/>
    <s v="Car"/>
    <n v="157040"/>
    <n v="26895"/>
    <n v="18810"/>
    <n v="0.69938650306748462"/>
    <s v="GOOD"/>
    <n v="4"/>
    <n v="195"/>
    <s v="MEDIUM HP"/>
    <n v="105.9"/>
    <n v="72.3"/>
    <n v="181.5"/>
    <n v="3.88"/>
    <n v="20.5"/>
    <n v="19"/>
    <d v="2011-10-12T00:00:00"/>
    <n v="80.387779120000005"/>
  </r>
  <r>
    <x v="22"/>
    <x v="62"/>
    <s v="Passenger"/>
    <n v="92364"/>
    <n v="21665"/>
    <n v="14010"/>
    <n v="0.6466651280867759"/>
    <s v="POOR"/>
    <n v="3.8"/>
    <n v="195"/>
    <s v="MEDIUM HP"/>
    <n v="110.5"/>
    <n v="72.7"/>
    <n v="196.5"/>
    <n v="3.3959999999999999"/>
    <n v="18"/>
    <n v="25"/>
    <d v="2012-10-15T00:00:00"/>
    <n v="78.318168130000004"/>
  </r>
  <r>
    <x v="15"/>
    <x v="63"/>
    <s v="Car"/>
    <n v="65119"/>
    <n v="22368"/>
    <n v="7608"/>
    <n v="0.34012875536480686"/>
    <s v="POOR"/>
    <n v="3"/>
    <n v="194"/>
    <s v="MEDIUM HP"/>
    <n v="114.2"/>
    <n v="73.400000000000006"/>
    <n v="193.5"/>
    <n v="3.7589999999999999"/>
    <n v="20.9"/>
    <n v="22"/>
    <d v="2012-05-10T00:00:00"/>
    <n v="78.027219470000006"/>
  </r>
  <r>
    <x v="24"/>
    <x v="64"/>
    <s v="Passenger"/>
    <n v="9231"/>
    <n v="33400"/>
    <n v="28675"/>
    <n v="0.85853293413173648"/>
    <s v="GOOD"/>
    <n v="2.8"/>
    <n v="193"/>
    <s v="MEDIUM HP"/>
    <n v="107.3"/>
    <n v="68.5"/>
    <n v="176"/>
    <n v="3.1970000000000001"/>
    <n v="16.600000000000001"/>
    <n v="24"/>
    <d v="2011-01-29T00:00:00"/>
    <n v="81.877068559999998"/>
  </r>
  <r>
    <x v="24"/>
    <x v="65"/>
    <s v="Passenger"/>
    <n v="17527"/>
    <n v="38900"/>
    <n v="36125"/>
    <n v="0.92866323907455017"/>
    <s v="GOOD"/>
    <n v="2.8"/>
    <n v="193"/>
    <s v="MEDIUM HP"/>
    <n v="111.4"/>
    <n v="70.900000000000006"/>
    <n v="188"/>
    <n v="3.472"/>
    <n v="18.5"/>
    <n v="25"/>
    <d v="2011-04-04T00:00:00"/>
    <n v="83.998723799999993"/>
  </r>
  <r>
    <x v="12"/>
    <x v="66"/>
    <s v="Passenger"/>
    <n v="113369"/>
    <n v="21560"/>
    <n v="12760"/>
    <n v="0.59183673469387754"/>
    <s v="POOR"/>
    <n v="3.8"/>
    <n v="190"/>
    <s v="MEDIUM HP"/>
    <n v="101.3"/>
    <n v="73.099999999999994"/>
    <n v="183.2"/>
    <n v="3.2029999999999998"/>
    <n v="15.7"/>
    <n v="24"/>
    <d v="2012-01-31T00:00:00"/>
    <n v="76.509184559999994"/>
  </r>
  <r>
    <x v="23"/>
    <x v="67"/>
    <s v="Car"/>
    <n v="80556"/>
    <n v="21620"/>
    <n v="13775"/>
    <n v="0.63714153561517117"/>
    <s v="POOR"/>
    <n v="4"/>
    <n v="190"/>
    <s v="MEDIUM HP"/>
    <n v="101.4"/>
    <n v="69.400000000000006"/>
    <n v="167.5"/>
    <n v="3.194"/>
    <n v="20"/>
    <n v="20"/>
    <d v="2012-05-10T00:00:00"/>
    <n v="76.584439619999998"/>
  </r>
  <r>
    <x v="3"/>
    <x v="68"/>
    <s v="Passenger"/>
    <n v="7998"/>
    <n v="38900"/>
    <n v="26962"/>
    <n v="0.69311053984575832"/>
    <s v="GOOD"/>
    <n v="2.2999999999999998"/>
    <n v="190"/>
    <s v="MEDIUM HP"/>
    <n v="94.5"/>
    <n v="67.5"/>
    <n v="157.9"/>
    <n v="3.0550000000000002"/>
    <n v="15.9"/>
    <n v="26"/>
    <d v="2011-01-16T00:00:00"/>
    <n v="82.807361929999999"/>
  </r>
  <r>
    <x v="10"/>
    <x v="69"/>
    <s v="Car"/>
    <n v="20017"/>
    <n v="31598"/>
    <n v="19925"/>
    <n v="0.63057788467624531"/>
    <s v="POOR"/>
    <n v="4.3"/>
    <n v="190"/>
    <s v="MEDIUM HP"/>
    <n v="107"/>
    <n v="67.8"/>
    <n v="181.2"/>
    <n v="4.0679999999999996"/>
    <n v="17.5"/>
    <n v="19"/>
    <d v="2011-09-21T00:00:00"/>
    <n v="80.511672590000003"/>
  </r>
  <r>
    <x v="3"/>
    <x v="70"/>
    <s v="Passenger"/>
    <n v="18392"/>
    <n v="31750"/>
    <n v="26050"/>
    <n v="0.82047244094488192"/>
    <s v="GOOD"/>
    <n v="2.2999999999999998"/>
    <n v="185"/>
    <s v="MEDIUM HP"/>
    <n v="105.9"/>
    <n v="67.7"/>
    <n v="177.4"/>
    <n v="3.25"/>
    <n v="16.399999999999999"/>
    <n v="26"/>
    <d v="2011-04-24T00:00:00"/>
    <n v="78.280730879999993"/>
  </r>
  <r>
    <x v="3"/>
    <x v="71"/>
    <s v="Passenger"/>
    <n v="1526"/>
    <n v="41000"/>
    <n v="28386"/>
    <n v="0.6923414634146341"/>
    <s v="GOOD"/>
    <n v="2.2999999999999998"/>
    <n v="185"/>
    <s v="MEDIUM HP"/>
    <n v="94.5"/>
    <n v="67.5"/>
    <n v="157.30000000000001"/>
    <n v="2.9750000000000001"/>
    <n v="14"/>
    <n v="27"/>
    <d v="2011-06-08T00:00:00"/>
    <n v="81.848969240000002"/>
  </r>
  <r>
    <x v="10"/>
    <x v="72"/>
    <s v="Car"/>
    <n v="24361"/>
    <n v="25345"/>
    <n v="15240"/>
    <n v="0.60130203195896625"/>
    <s v="POOR"/>
    <n v="3.4"/>
    <n v="185"/>
    <s v="MEDIUM HP"/>
    <n v="120"/>
    <n v="72.2"/>
    <n v="201.4"/>
    <n v="3.948"/>
    <n v="25"/>
    <n v="22"/>
    <d v="2011-06-25T00:00:00"/>
    <n v="76.096570420000006"/>
  </r>
  <r>
    <x v="22"/>
    <x v="73"/>
    <s v="Car"/>
    <n v="39572"/>
    <n v="25635"/>
    <n v="21858"/>
    <n v="0.85266237565827974"/>
    <s v="GOOD"/>
    <n v="3.4"/>
    <n v="185"/>
    <s v="MEDIUM HP"/>
    <n v="120"/>
    <n v="72.7"/>
    <n v="201.3"/>
    <n v="3.9420000000000002"/>
    <n v="25"/>
    <n v="23"/>
    <d v="2012-07-22T00:00:00"/>
    <n v="76.208439519999999"/>
  </r>
  <r>
    <x v="25"/>
    <x v="74"/>
    <s v="Passenger"/>
    <n v="12115"/>
    <n v="26100"/>
    <n v="24917"/>
    <n v="0.95467432950191566"/>
    <s v="GOOD"/>
    <n v="2"/>
    <n v="185"/>
    <s v="MEDIUM HP"/>
    <n v="102.6"/>
    <n v="67.400000000000006"/>
    <n v="182.2"/>
    <n v="2.99"/>
    <n v="16.899999999999999"/>
    <n v="23"/>
    <d v="2011-12-06T00:00:00"/>
    <n v="76.02304771"/>
  </r>
  <r>
    <x v="1"/>
    <x v="75"/>
    <s v="Passenger"/>
    <n v="42593"/>
    <n v="19390"/>
    <n v="11525"/>
    <n v="0.59437854564208359"/>
    <s v="POOR"/>
    <n v="3.4"/>
    <n v="180"/>
    <s v="MEDIUM HP"/>
    <n v="110.5"/>
    <n v="72.7"/>
    <n v="197.9"/>
    <n v="3.34"/>
    <n v="17"/>
    <n v="27"/>
    <d v="2011-12-22T00:00:00"/>
    <n v="72.030917189999997"/>
  </r>
  <r>
    <x v="1"/>
    <x v="76"/>
    <s v="Passenger"/>
    <n v="107995"/>
    <n v="18890"/>
    <n v="18474"/>
    <n v="0.97797776601376385"/>
    <s v="GOOD"/>
    <n v="3.4"/>
    <n v="180"/>
    <s v="MEDIUM HP"/>
    <n v="110.5"/>
    <n v="73"/>
    <n v="200"/>
    <n v="3.3889999999999998"/>
    <n v="17"/>
    <n v="27"/>
    <d v="2011-06-18T00:00:00"/>
    <n v="71.838039440000003"/>
  </r>
  <r>
    <x v="11"/>
    <x v="77"/>
    <s v="Passenger"/>
    <n v="91561"/>
    <n v="21975"/>
    <n v="12475"/>
    <n v="0.56769055745164965"/>
    <s v="POOR"/>
    <n v="3.1"/>
    <n v="175"/>
    <s v="MEDIUM HP"/>
    <n v="109"/>
    <n v="72.7"/>
    <n v="194.6"/>
    <n v="3.3679999999999999"/>
    <n v="17.5"/>
    <n v="25"/>
    <d v="2011-02-11T00:00:00"/>
    <n v="71.181451319999994"/>
  </r>
  <r>
    <x v="1"/>
    <x v="78"/>
    <s v="Passenger"/>
    <n v="24629"/>
    <n v="18890"/>
    <n v="10310"/>
    <n v="0.54579142403388037"/>
    <s v="POOR"/>
    <n v="3.1"/>
    <n v="175"/>
    <s v="MEDIUM HP"/>
    <n v="107.5"/>
    <n v="72.5"/>
    <n v="200.9"/>
    <n v="3.33"/>
    <n v="16.600000000000001"/>
    <n v="25"/>
    <d v="2011-05-24T00:00:00"/>
    <n v="69.991395600000004"/>
  </r>
  <r>
    <x v="0"/>
    <x v="79"/>
    <s v="Car"/>
    <n v="16767"/>
    <n v="21315"/>
    <n v="15510"/>
    <n v="0.72765657987332866"/>
    <s v="GOOD"/>
    <n v="3.9"/>
    <n v="175"/>
    <s v="MEDIUM HP"/>
    <n v="109.6"/>
    <n v="78.8"/>
    <n v="192.6"/>
    <n v="4.2450000000000001"/>
    <n v="32"/>
    <n v="15"/>
    <d v="2012-06-01T00:00:00"/>
    <n v="71.135291609999996"/>
  </r>
  <r>
    <x v="0"/>
    <x v="80"/>
    <s v="Car"/>
    <n v="31038"/>
    <n v="18575"/>
    <n v="13425"/>
    <n v="0.7227456258411844"/>
    <s v="GOOD"/>
    <n v="3.9"/>
    <n v="175"/>
    <s v="MEDIUM HP"/>
    <n v="127.2"/>
    <n v="78.8"/>
    <n v="208.5"/>
    <n v="4.298"/>
    <n v="32"/>
    <n v="16"/>
    <d v="2012-07-26T00:00:00"/>
    <n v="70.078321540000005"/>
  </r>
  <r>
    <x v="22"/>
    <x v="81"/>
    <s v="Passenger"/>
    <n v="131097"/>
    <n v="19720"/>
    <n v="10290"/>
    <n v="0.52180527383367137"/>
    <s v="POOR"/>
    <n v="3.4"/>
    <n v="175"/>
    <s v="MEDIUM HP"/>
    <n v="107"/>
    <n v="70.400000000000006"/>
    <n v="186.3"/>
    <n v="3.0910000000000002"/>
    <n v="15.2"/>
    <n v="25"/>
    <d v="2012-11-26T00:00:00"/>
    <n v="70.389737260000004"/>
  </r>
  <r>
    <x v="20"/>
    <x v="82"/>
    <s v="Car"/>
    <n v="39348"/>
    <n v="22527"/>
    <n v="13880"/>
    <n v="0.6161495094775159"/>
    <s v="POOR"/>
    <n v="3"/>
    <n v="173"/>
    <s v="MEDIUM HP"/>
    <n v="107.3"/>
    <n v="66.7"/>
    <n v="178.3"/>
    <n v="3.51"/>
    <n v="19.5"/>
    <n v="20"/>
    <d v="2012-05-18T00:00:00"/>
    <n v="70.660941789999995"/>
  </r>
  <r>
    <x v="24"/>
    <x v="83"/>
    <s v="Passenger"/>
    <n v="19747"/>
    <n v="26990"/>
    <n v="24500"/>
    <n v="0.9077436087439793"/>
    <s v="GOOD"/>
    <n v="2.5"/>
    <n v="170"/>
    <s v="MEDIUM HP"/>
    <n v="107.3"/>
    <n v="68.400000000000006"/>
    <n v="176"/>
    <n v="3.1789999999999998"/>
    <n v="16.600000000000001"/>
    <n v="26"/>
    <d v="2011-06-28T00:00:00"/>
    <n v="71.191206710000003"/>
  </r>
  <r>
    <x v="1"/>
    <x v="84"/>
    <s v="Passenger"/>
    <n v="135126"/>
    <n v="16535"/>
    <n v="11225"/>
    <n v="0.67886301784094349"/>
    <s v="POOR"/>
    <n v="3.1"/>
    <n v="170"/>
    <s v="MEDIUM HP"/>
    <n v="107"/>
    <n v="69.400000000000006"/>
    <n v="190.4"/>
    <n v="3.0510000000000002"/>
    <n v="15"/>
    <n v="25"/>
    <d v="2012-03-19T00:00:00"/>
    <n v="67.314462160000005"/>
  </r>
  <r>
    <x v="12"/>
    <x v="85"/>
    <s v="Passenger"/>
    <n v="35068"/>
    <n v="17035"/>
    <n v="8835"/>
    <n v="0.5186380980334605"/>
    <s v="POOR"/>
    <n v="2.5"/>
    <n v="170"/>
    <s v="MEDIUM HP"/>
    <n v="106.5"/>
    <n v="69.099999999999994"/>
    <n v="184.6"/>
    <n v="2.7690000000000001"/>
    <n v="15"/>
    <n v="25"/>
    <d v="2012-08-20T00:00:00"/>
    <n v="67.351010720000005"/>
  </r>
  <r>
    <x v="21"/>
    <x v="86"/>
    <s v="Car"/>
    <n v="20380"/>
    <n v="22510"/>
    <n v="14795"/>
    <n v="0.65726343847179036"/>
    <s v="POOR"/>
    <n v="3.3"/>
    <n v="170"/>
    <s v="MEDIUM HP"/>
    <n v="112.2"/>
    <n v="74.900000000000006"/>
    <n v="194.7"/>
    <n v="3.944"/>
    <n v="20"/>
    <n v="21"/>
    <d v="2009-10-20T00:00:00"/>
    <n v="69.671460999999994"/>
  </r>
  <r>
    <x v="18"/>
    <x v="87"/>
    <s v="Car"/>
    <n v="27308"/>
    <n v="26399"/>
    <n v="15380"/>
    <n v="0.58259782567521501"/>
    <s v="POOR"/>
    <n v="3.3"/>
    <n v="170"/>
    <s v="MEDIUM HP"/>
    <n v="112.2"/>
    <n v="74.900000000000006"/>
    <n v="194.8"/>
    <n v="3.9910000000000001"/>
    <n v="20"/>
    <n v="21"/>
    <d v="2011-07-03T00:00:00"/>
    <n v="71.171664129999996"/>
  </r>
  <r>
    <x v="18"/>
    <x v="88"/>
    <s v="Car"/>
    <n v="42574"/>
    <n v="29299"/>
    <n v="17810"/>
    <n v="0.60787057578756953"/>
    <s v="POOR"/>
    <n v="3.3"/>
    <n v="170"/>
    <s v="MEDIUM HP"/>
    <n v="106.3"/>
    <n v="71.7"/>
    <n v="182.6"/>
    <n v="3.9470000000000001"/>
    <n v="21"/>
    <n v="19"/>
    <d v="2011-09-25T00:00:00"/>
    <n v="72.290355079999998"/>
  </r>
  <r>
    <x v="18"/>
    <x v="89"/>
    <s v="Car"/>
    <n v="54158"/>
    <n v="22799"/>
    <n v="10693"/>
    <n v="0.46901179876310367"/>
    <s v="POOR"/>
    <n v="3.3"/>
    <n v="170"/>
    <s v="MEDIUM HP"/>
    <n v="104.3"/>
    <n v="70.400000000000006"/>
    <n v="178"/>
    <n v="3.8210000000000002"/>
    <n v="19.399999999999999"/>
    <n v="18"/>
    <d v="2011-01-24T00:00:00"/>
    <n v="69.78294434"/>
  </r>
  <r>
    <x v="18"/>
    <x v="90"/>
    <s v="Car"/>
    <n v="65004.999999999993"/>
    <n v="17890"/>
    <n v="12000"/>
    <n v="0.67076579094466182"/>
    <s v="POOR"/>
    <n v="3.3"/>
    <n v="170"/>
    <s v="MEDIUM HP"/>
    <n v="116.1"/>
    <n v="66.5"/>
    <n v="196.1"/>
    <n v="3.2170000000000001"/>
    <n v="19.399999999999999"/>
    <n v="18"/>
    <d v="2011-08-27T00:00:00"/>
    <n v="67.889270589999995"/>
  </r>
  <r>
    <x v="25"/>
    <x v="91"/>
    <s v="Passenger"/>
    <n v="9191"/>
    <n v="33120"/>
    <n v="25693"/>
    <n v="0.77575483091787445"/>
    <s v="GOOD"/>
    <n v="2.2999999999999998"/>
    <n v="170"/>
    <s v="MEDIUM HP"/>
    <n v="106.4"/>
    <n v="70.599999999999994"/>
    <n v="189.2"/>
    <n v="3.28"/>
    <n v="18.5"/>
    <n v="23"/>
    <d v="2012-09-11T00:00:00"/>
    <n v="73.503778190000006"/>
  </r>
  <r>
    <x v="8"/>
    <x v="92"/>
    <s v="Passenger"/>
    <n v="32775"/>
    <n v="24495"/>
    <n v="14180"/>
    <n v="0.57889365176566643"/>
    <s v="POOR"/>
    <n v="2.5"/>
    <n v="168"/>
    <s v="MEDIUM HP"/>
    <n v="106"/>
    <n v="69.2"/>
    <n v="193"/>
    <n v="3.3319999999999999"/>
    <n v="16"/>
    <n v="24"/>
    <d v="2011-11-17T00:00:00"/>
    <n v="69.521355049999997"/>
  </r>
  <r>
    <x v="0"/>
    <x v="93"/>
    <s v="Passenger"/>
    <n v="71186"/>
    <n v="20230"/>
    <n v="10185"/>
    <n v="0.5034602076124568"/>
    <s v="POOR"/>
    <n v="2.5"/>
    <n v="168"/>
    <s v="MEDIUM HP"/>
    <n v="108"/>
    <n v="71"/>
    <n v="186"/>
    <n v="3.0579999999999998"/>
    <n v="16"/>
    <n v="24"/>
    <d v="2011-10-31T00:00:00"/>
    <n v="67.876107840000003"/>
  </r>
  <r>
    <x v="14"/>
    <x v="94"/>
    <s v="Passenger"/>
    <n v="15245"/>
    <n v="27500"/>
    <n v="26200"/>
    <n v="0.95272727272727276"/>
    <s v="GOOD"/>
    <n v="2.4"/>
    <n v="168"/>
    <s v="MEDIUM HP"/>
    <n v="104.9"/>
    <n v="69.3"/>
    <n v="185.9"/>
    <n v="3.2080000000000002"/>
    <n v="17.899999999999999"/>
    <n v="25"/>
    <d v="2012-11-24T00:00:00"/>
    <n v="70.654495449999999"/>
  </r>
  <r>
    <x v="14"/>
    <x v="95"/>
    <s v="Passenger"/>
    <n v="17531"/>
    <n v="28800"/>
    <n v="27972"/>
    <n v="0.97124999999999995"/>
    <s v="GOOD"/>
    <n v="2.4"/>
    <n v="168"/>
    <s v="MEDIUM HP"/>
    <n v="104.9"/>
    <n v="69.3"/>
    <n v="186.2"/>
    <n v="3.2589999999999999"/>
    <n v="17.899999999999999"/>
    <n v="25"/>
    <d v="2011-06-25T00:00:00"/>
    <n v="71.1559776"/>
  </r>
  <r>
    <x v="26"/>
    <x v="96"/>
    <s v="Passenger"/>
    <n v="47107"/>
    <n v="22695"/>
    <n v="10285"/>
    <n v="0.45318352059925093"/>
    <s v="POOR"/>
    <n v="2.5"/>
    <n v="165"/>
    <s v="MEDIUM HP"/>
    <n v="103.5"/>
    <n v="67.5"/>
    <n v="185.8"/>
    <n v="3.415"/>
    <n v="16.899999999999999"/>
    <n v="25"/>
    <d v="2011-07-07T00:00:00"/>
    <n v="67.765907600000006"/>
  </r>
  <r>
    <x v="26"/>
    <x v="97"/>
    <s v="Car"/>
    <n v="33028"/>
    <n v="20095"/>
    <n v="10308"/>
    <n v="0.51296342373724813"/>
    <s v="POOR"/>
    <n v="2.5"/>
    <n v="165"/>
    <s v="MEDIUM HP"/>
    <n v="99.4"/>
    <n v="68.3"/>
    <n v="175.2"/>
    <n v="3.125"/>
    <n v="15.9"/>
    <n v="24"/>
    <d v="2012-10-09T00:00:00"/>
    <n v="66.762943309999997"/>
  </r>
  <r>
    <x v="8"/>
    <x v="98"/>
    <s v="Passenger"/>
    <n v="7854"/>
    <n v="19840"/>
    <n v="12360"/>
    <n v="0.62298387096774188"/>
    <s v="POOR"/>
    <n v="2.5"/>
    <n v="163"/>
    <s v="MEDIUM HP"/>
    <n v="103.7"/>
    <n v="69.7"/>
    <n v="190.9"/>
    <n v="2.9670000000000001"/>
    <n v="15.9"/>
    <n v="24"/>
    <d v="2012-01-16T00:00:00"/>
    <n v="65.957183959999995"/>
  </r>
  <r>
    <x v="0"/>
    <x v="99"/>
    <s v="Passenger"/>
    <n v="4734"/>
    <n v="19045"/>
    <n v="12545"/>
    <n v="0.65870307167235498"/>
    <s v="POOR"/>
    <n v="2.5"/>
    <n v="163"/>
    <s v="MEDIUM HP"/>
    <n v="103.7"/>
    <n v="69.099999999999994"/>
    <n v="190.2"/>
    <n v="2.879"/>
    <n v="15.9"/>
    <n v="24"/>
    <d v="2012-01-07T00:00:00"/>
    <n v="65.650508340000002"/>
  </r>
  <r>
    <x v="20"/>
    <x v="100"/>
    <s v="Passenger"/>
    <n v="110"/>
    <n v="25450"/>
    <n v="20940"/>
    <n v="0.82278978388998036"/>
    <s v="GOOD"/>
    <n v="3"/>
    <n v="161"/>
    <s v="MEDIUM HP"/>
    <n v="97.2"/>
    <n v="72.400000000000006"/>
    <n v="180.3"/>
    <n v="3.1309999999999998"/>
    <n v="19.8"/>
    <n v="21"/>
    <d v="2012-06-29T00:00:00"/>
    <n v="67.544154939999999"/>
  </r>
  <r>
    <x v="14"/>
    <x v="101"/>
    <s v="Passenger"/>
    <n v="16957"/>
    <n v="23400"/>
    <n v="10570"/>
    <n v="0.45170940170940171"/>
    <s v="POOR"/>
    <n v="1.9"/>
    <n v="160"/>
    <s v="MEDIUM HP"/>
    <n v="100.5"/>
    <n v="67.599999999999994"/>
    <n v="176.6"/>
    <n v="2.9980000000000002"/>
    <n v="15.8"/>
    <n v="25"/>
    <d v="2011-02-18T00:00:00"/>
    <n v="66.113056799999995"/>
  </r>
  <r>
    <x v="14"/>
    <x v="102"/>
    <s v="Passenger"/>
    <n v="3545"/>
    <n v="24400"/>
    <n v="19300"/>
    <n v="0.79098360655737709"/>
    <s v="GOOD"/>
    <n v="1.9"/>
    <n v="160"/>
    <s v="MEDIUM HP"/>
    <n v="100.5"/>
    <n v="67.599999999999994"/>
    <n v="176.6"/>
    <n v="3.0419999999999998"/>
    <n v="15.8"/>
    <n v="25"/>
    <d v="2011-09-21T00:00:00"/>
    <n v="66.498812299999997"/>
  </r>
  <r>
    <x v="12"/>
    <x v="103"/>
    <s v="Passenger"/>
    <n v="245815"/>
    <n v="17885"/>
    <n v="10055"/>
    <n v="0.56220296337713171"/>
    <s v="POOR"/>
    <n v="3"/>
    <n v="155"/>
    <s v="MEDIUM HP"/>
    <n v="108.5"/>
    <n v="73"/>
    <n v="197.6"/>
    <n v="3.3679999999999999"/>
    <n v="16"/>
    <n v="24"/>
    <d v="2011-12-20T00:00:00"/>
    <n v="62.503739500000002"/>
  </r>
  <r>
    <x v="18"/>
    <x v="104"/>
    <s v="Passenger"/>
    <n v="88094"/>
    <n v="20390"/>
    <n v="11295"/>
    <n v="0.55394801373222169"/>
    <s v="POOR"/>
    <n v="2.4"/>
    <n v="155"/>
    <s v="MEDIUM HP"/>
    <n v="103.1"/>
    <n v="69.099999999999994"/>
    <n v="183.5"/>
    <n v="3.012"/>
    <n v="15.9"/>
    <n v="25"/>
    <d v="2011-02-08T00:00:00"/>
    <n v="63.313727829999998"/>
  </r>
  <r>
    <x v="20"/>
    <x v="105"/>
    <s v="Passenger"/>
    <n v="42541"/>
    <n v="19047"/>
    <n v="10395"/>
    <n v="0.54575523704520401"/>
    <s v="POOR"/>
    <n v="2.4"/>
    <n v="154"/>
    <s v="MEDIUM HP"/>
    <n v="100.8"/>
    <n v="68.900000000000006"/>
    <n v="175.4"/>
    <n v="2.91"/>
    <n v="15.9"/>
    <n v="24"/>
    <d v="2012-11-24T00:00:00"/>
    <n v="62.441962349999997"/>
  </r>
  <r>
    <x v="21"/>
    <x v="106"/>
    <s v="Passenger"/>
    <n v="67956"/>
    <n v="19035"/>
    <n v="11030"/>
    <n v="0.57945889151562913"/>
    <s v="POOR"/>
    <n v="3"/>
    <n v="153"/>
    <s v="MEDIUM HP"/>
    <n v="108.5"/>
    <n v="73"/>
    <n v="199.7"/>
    <n v="3.379"/>
    <n v="16"/>
    <n v="24"/>
    <d v="2012-09-22T00:00:00"/>
    <n v="62.239966629999998"/>
  </r>
  <r>
    <x v="2"/>
    <x v="107"/>
    <s v="Passenger"/>
    <n v="20397"/>
    <n v="23990"/>
    <n v="22255"/>
    <n v="0.92767819924968742"/>
    <s v="GOOD"/>
    <n v="1.8"/>
    <n v="150"/>
    <s v="MEDIUM HP"/>
    <n v="102.6"/>
    <n v="68.2"/>
    <n v="178"/>
    <n v="2.9980000000000002"/>
    <n v="16.399999999999999"/>
    <n v="27"/>
    <d v="2011-08-10T00:00:00"/>
    <n v="62.777639200000003"/>
  </r>
  <r>
    <x v="0"/>
    <x v="108"/>
    <s v="Car"/>
    <n v="181749"/>
    <n v="19565"/>
    <n v="12025"/>
    <n v="0.61461794019933558"/>
    <s v="POOR"/>
    <n v="2.4"/>
    <n v="150"/>
    <s v="MEDIUM HP"/>
    <n v="113.3"/>
    <n v="76.8"/>
    <n v="186.3"/>
    <n v="3.5329999999999999"/>
    <n v="20"/>
    <n v="24"/>
    <d v="2011-01-09T00:00:00"/>
    <n v="61.227000310000001"/>
  </r>
  <r>
    <x v="12"/>
    <x v="109"/>
    <s v="Car"/>
    <n v="155787"/>
    <n v="21410"/>
    <n v="13175"/>
    <n v="0.6153666510976179"/>
    <s v="POOR"/>
    <n v="3"/>
    <n v="150"/>
    <s v="MEDIUM HP"/>
    <n v="120.7"/>
    <n v="76.599999999999994"/>
    <n v="200.9"/>
    <n v="3.7610000000000001"/>
    <n v="26"/>
    <n v="21"/>
    <d v="2012-02-25T00:00:00"/>
    <n v="62.095048390000002"/>
  </r>
  <r>
    <x v="10"/>
    <x v="110"/>
    <s v="Passenger"/>
    <n v="1112"/>
    <n v="18145"/>
    <n v="11240"/>
    <n v="0.61945439515017908"/>
    <s v="POOR"/>
    <n v="3.1"/>
    <n v="150"/>
    <s v="MEDIUM HP"/>
    <n v="107"/>
    <n v="69.400000000000006"/>
    <n v="192"/>
    <n v="3.1019999999999999"/>
    <n v="15.2"/>
    <n v="25"/>
    <d v="2011-05-31T00:00:00"/>
    <n v="60.861611549999999"/>
  </r>
  <r>
    <x v="10"/>
    <x v="111"/>
    <s v="Passenger"/>
    <n v="80255"/>
    <n v="18270"/>
    <n v="13000"/>
    <n v="0.71154898741105632"/>
    <s v="GOOD"/>
    <n v="2.4"/>
    <n v="150"/>
    <s v="MEDIUM HP"/>
    <n v="107"/>
    <n v="70.099999999999994"/>
    <n v="186.7"/>
    <n v="2.9580000000000002"/>
    <n v="15"/>
    <n v="27"/>
    <d v="2009-10-20T00:00:00"/>
    <n v="60.727446929999999"/>
  </r>
  <r>
    <x v="9"/>
    <x v="112"/>
    <s v="Car"/>
    <n v="24155"/>
    <n v="18850"/>
    <n v="12025"/>
    <n v="0.63793103448275867"/>
    <s v="POOR"/>
    <n v="2.4"/>
    <n v="150"/>
    <s v="MEDIUM HP"/>
    <n v="113.3"/>
    <n v="76.8"/>
    <n v="186.3"/>
    <n v="3.528"/>
    <n v="20"/>
    <n v="24"/>
    <d v="2011-04-24T00:00:00"/>
    <n v="60.951185119999998"/>
  </r>
  <r>
    <x v="22"/>
    <x v="113"/>
    <s v="Passenger"/>
    <n v="51645"/>
    <n v="21610"/>
    <n v="13790"/>
    <n v="0.6381304951411384"/>
    <s v="POOR"/>
    <n v="2.4"/>
    <n v="150"/>
    <s v="MEDIUM HP"/>
    <n v="104.1"/>
    <n v="68.400000000000006"/>
    <n v="181.9"/>
    <n v="2.9060000000000001"/>
    <n v="15"/>
    <n v="27"/>
    <d v="2012-01-25T00:00:00"/>
    <n v="62.015870300000003"/>
  </r>
  <r>
    <x v="15"/>
    <x v="114"/>
    <s v="Car"/>
    <n v="68411"/>
    <n v="22288"/>
    <n v="19425"/>
    <n v="0.87154522613065322"/>
    <s v="GOOD"/>
    <n v="2.7"/>
    <n v="150"/>
    <s v="MEDIUM HP"/>
    <n v="105.3"/>
    <n v="66.5"/>
    <n v="183.3"/>
    <n v="3.44"/>
    <n v="18.5"/>
    <n v="23"/>
    <d v="2011-07-03T00:00:00"/>
    <n v="62.35557713"/>
  </r>
  <r>
    <x v="27"/>
    <x v="115"/>
    <s v="Passenger"/>
    <n v="51102"/>
    <n v="21200"/>
    <n v="16725"/>
    <n v="0.78891509433962259"/>
    <s v="GOOD"/>
    <n v="1.8"/>
    <n v="150"/>
    <s v="MEDIUM HP"/>
    <n v="106.4"/>
    <n v="68.5"/>
    <n v="184.1"/>
    <n v="3.0430000000000001"/>
    <n v="16.399999999999999"/>
    <n v="27"/>
    <d v="2012-10-30T00:00:00"/>
    <n v="61.701381359999999"/>
  </r>
  <r>
    <x v="28"/>
    <x v="116"/>
    <s v="Passenger"/>
    <n v="29450"/>
    <n v="14999"/>
    <n v="8910"/>
    <n v="0.59403960264017597"/>
    <s v="POOR"/>
    <n v="2.4"/>
    <n v="148"/>
    <s v="LOW HP"/>
    <n v="106.3"/>
    <n v="71.599999999999994"/>
    <n v="185.4"/>
    <n v="3.0720000000000001"/>
    <n v="17.2"/>
    <n v="25"/>
    <d v="2012-06-14T00:00:00"/>
    <n v="58.758248999999999"/>
  </r>
  <r>
    <x v="19"/>
    <x v="117"/>
    <s v="Car"/>
    <n v="73203"/>
    <n v="20550"/>
    <n v="17710"/>
    <n v="0.8618004866180049"/>
    <s v="GOOD"/>
    <n v="2"/>
    <n v="146"/>
    <s v="LOW HP"/>
    <n v="103.2"/>
    <n v="68.900000000000006"/>
    <n v="177.6"/>
    <n v="3.2189999999999999"/>
    <n v="15.3"/>
    <n v="24"/>
    <d v="2012-03-21T00:00:00"/>
    <n v="60.087966620000003"/>
  </r>
  <r>
    <x v="20"/>
    <x v="118"/>
    <s v="Passenger"/>
    <n v="55616"/>
    <n v="17357"/>
    <n v="10595"/>
    <n v="0.61041654663824396"/>
    <s v="POOR"/>
    <n v="2.4"/>
    <n v="145"/>
    <s v="LOW HP"/>
    <n v="103.7"/>
    <n v="68.5"/>
    <n v="187.8"/>
    <n v="2.9449999999999998"/>
    <n v="16.3"/>
    <n v="25"/>
    <d v="2012-01-29T00:00:00"/>
    <n v="58.606772919999997"/>
  </r>
  <r>
    <x v="15"/>
    <x v="119"/>
    <s v="Car"/>
    <n v="84087"/>
    <n v="11528"/>
    <n v="9575"/>
    <n v="0.83058639833448988"/>
    <s v="GOOD"/>
    <n v="2.4"/>
    <n v="142"/>
    <s v="LOW HP"/>
    <n v="103.3"/>
    <n v="66.5"/>
    <n v="178.7"/>
    <n v="2.58"/>
    <n v="15.1"/>
    <n v="23"/>
    <d v="2011-01-08T00:00:00"/>
    <n v="55.297116580000001"/>
  </r>
  <r>
    <x v="17"/>
    <x v="120"/>
    <s v="Passenger"/>
    <n v="16919"/>
    <n v="21500"/>
    <n v="16360"/>
    <n v="0.76093023255813952"/>
    <s v="GOOD"/>
    <n v="1.8"/>
    <n v="140"/>
    <s v="LOW HP"/>
    <n v="101.2"/>
    <n v="67.3"/>
    <n v="172.4"/>
    <n v="2.6389999999999998"/>
    <n v="13.2"/>
    <n v="28"/>
    <d v="2012-02-02T00:00:00"/>
    <n v="58.280149520000002"/>
  </r>
  <r>
    <x v="28"/>
    <x v="121"/>
    <s v="Passenger"/>
    <n v="66692"/>
    <n v="11799"/>
    <n v="7825"/>
    <n v="0.66319179591490807"/>
    <s v="POOR"/>
    <n v="2"/>
    <n v="140"/>
    <s v="LOW HP"/>
    <n v="100.4"/>
    <n v="66.900000000000006"/>
    <n v="174"/>
    <n v="2.6259999999999999"/>
    <n v="14.5"/>
    <n v="27"/>
    <d v="2011-11-15T00:00:00"/>
    <n v="54.590045160000003"/>
  </r>
  <r>
    <x v="15"/>
    <x v="122"/>
    <s v="Passenger"/>
    <n v="33269"/>
    <n v="16875"/>
    <n v="15445"/>
    <n v="0.91525925925925922"/>
    <s v="GOOD"/>
    <n v="1.8"/>
    <n v="140"/>
    <s v="LOW HP"/>
    <n v="102.4"/>
    <n v="68.3"/>
    <n v="170.5"/>
    <n v="2.4249999999999998"/>
    <n v="14.5"/>
    <n v="31"/>
    <d v="2012-12-29T00:00:00"/>
    <n v="56.496030339999997"/>
  </r>
  <r>
    <x v="29"/>
    <x v="123"/>
    <s v="Passenger"/>
    <n v="8472"/>
    <n v="18835"/>
    <n v="17710"/>
    <n v="0.94027077249800906"/>
    <s v="GOOD"/>
    <n v="2.2000000000000002"/>
    <n v="137"/>
    <s v="LOW HP"/>
    <n v="106.5"/>
    <n v="69"/>
    <n v="190.4"/>
    <n v="3.0750000000000002"/>
    <n v="13.1"/>
    <n v="27"/>
    <d v="2011-05-08T00:00:00"/>
    <n v="56.295243040000003"/>
  </r>
  <r>
    <x v="29"/>
    <x v="124"/>
    <s v="Passenger"/>
    <n v="49989"/>
    <n v="15010"/>
    <n v="11062"/>
    <n v="0.73697534976682211"/>
    <s v="GOOD"/>
    <n v="2.2000000000000002"/>
    <n v="137"/>
    <s v="LOW HP"/>
    <n v="106.5"/>
    <n v="69"/>
    <n v="190.4"/>
    <n v="2.91"/>
    <n v="13.1"/>
    <n v="28"/>
    <d v="2012-04-12T00:00:00"/>
    <n v="54.819728249999997"/>
  </r>
  <r>
    <x v="19"/>
    <x v="125"/>
    <s v="Passenger"/>
    <n v="230902"/>
    <n v="15350"/>
    <n v="13210"/>
    <n v="0.86058631921824102"/>
    <s v="GOOD"/>
    <n v="2.2999999999999998"/>
    <n v="135"/>
    <s v="LOW HP"/>
    <n v="106.9"/>
    <n v="70.3"/>
    <n v="188.8"/>
    <n v="2.9319999999999999"/>
    <n v="17.100000000000001"/>
    <n v="27"/>
    <d v="2012-05-20T00:00:00"/>
    <n v="54.269548290000003"/>
  </r>
  <r>
    <x v="15"/>
    <x v="126"/>
    <s v="Passenger"/>
    <n v="247994"/>
    <n v="17518"/>
    <n v="13245"/>
    <n v="0.75607946112569924"/>
    <s v="GOOD"/>
    <n v="2.2000000000000002"/>
    <n v="133"/>
    <s v="LOW HP"/>
    <n v="105.2"/>
    <n v="70.099999999999994"/>
    <n v="188.5"/>
    <n v="2.9980000000000002"/>
    <n v="18.5"/>
    <n v="27"/>
    <d v="2011-10-02T00:00:00"/>
    <n v="54.372419649999998"/>
  </r>
  <r>
    <x v="8"/>
    <x v="127"/>
    <s v="Passenger"/>
    <n v="32305.999999999996"/>
    <n v="16480"/>
    <n v="12640"/>
    <n v="0.76699029126213591"/>
    <s v="GOOD"/>
    <n v="2"/>
    <n v="132"/>
    <s v="LOW HP"/>
    <n v="108"/>
    <n v="71"/>
    <n v="186"/>
    <n v="2.911"/>
    <n v="16"/>
    <n v="27"/>
    <d v="2011-06-10T00:00:00"/>
    <n v="53.566199869999998"/>
  </r>
  <r>
    <x v="0"/>
    <x v="128"/>
    <s v="Passenger"/>
    <n v="76034"/>
    <n v="12640"/>
    <n v="7750"/>
    <n v="0.61313291139240511"/>
    <s v="POOR"/>
    <n v="2"/>
    <n v="132"/>
    <s v="LOW HP"/>
    <n v="105"/>
    <n v="74.400000000000006"/>
    <n v="174.4"/>
    <n v="2.5670000000000002"/>
    <n v="12.5"/>
    <n v="29"/>
    <d v="2011-12-12T00:00:00"/>
    <n v="52.084898750000001"/>
  </r>
  <r>
    <x v="9"/>
    <x v="128"/>
    <s v="Passenger"/>
    <n v="32734"/>
    <n v="12640"/>
    <n v="7750"/>
    <n v="0.61313291139240511"/>
    <s v="POOR"/>
    <n v="2"/>
    <n v="132"/>
    <s v="LOW HP"/>
    <n v="105"/>
    <n v="74.400000000000006"/>
    <n v="174.4"/>
    <n v="2.5590000000000002"/>
    <n v="12.5"/>
    <n v="29"/>
    <d v="2011-04-26T00:00:00"/>
    <n v="52.084898750000001"/>
  </r>
  <r>
    <x v="9"/>
    <x v="129"/>
    <s v="Passenger"/>
    <n v="5240"/>
    <n v="16079.999999999998"/>
    <n v="9800"/>
    <n v="0.60945273631840802"/>
    <s v="POOR"/>
    <n v="2"/>
    <n v="132"/>
    <s v="LOW HP"/>
    <n v="108"/>
    <n v="71"/>
    <n v="186.3"/>
    <n v="2.9420000000000002"/>
    <n v="16"/>
    <n v="27"/>
    <d v="2011-11-14T00:00:00"/>
    <n v="53.411897670000002"/>
  </r>
  <r>
    <x v="15"/>
    <x v="130"/>
    <s v="Car"/>
    <n v="25106"/>
    <n v="16888"/>
    <n v="13325"/>
    <n v="0.78902179062055899"/>
    <s v="GOOD"/>
    <n v="2"/>
    <n v="127"/>
    <s v="LOW HP"/>
    <n v="94.9"/>
    <n v="66.7"/>
    <n v="163.80000000000001"/>
    <n v="2.6680000000000001"/>
    <n v="15.3"/>
    <n v="27"/>
    <d v="2011-06-05T00:00:00"/>
    <n v="51.955108869999997"/>
  </r>
  <r>
    <x v="18"/>
    <x v="131"/>
    <s v="Passenger"/>
    <n v="42643"/>
    <n v="13499"/>
    <n v="8450"/>
    <n v="0.62597229424401812"/>
    <s v="POOR"/>
    <n v="1.8"/>
    <n v="126"/>
    <s v="LOW HP"/>
    <n v="99.8"/>
    <n v="67.3"/>
    <n v="177.5"/>
    <n v="2.593"/>
    <n v="13.2"/>
    <n v="30"/>
    <d v="2011-08-31T00:00:00"/>
    <n v="50.241977910000003"/>
  </r>
  <r>
    <x v="21"/>
    <x v="132"/>
    <s v="Passenger"/>
    <n v="14351"/>
    <n v="16239.999999999998"/>
    <n v="8800"/>
    <n v="0.54187192118226613"/>
    <s v="POOR"/>
    <n v="2"/>
    <n v="125"/>
    <s v="LOW HP"/>
    <n v="106.5"/>
    <n v="69.099999999999994"/>
    <n v="184.8"/>
    <n v="2.7690000000000001"/>
    <n v="15"/>
    <n v="28"/>
    <d v="2012-12-19T00:00:00"/>
    <n v="50.997747609999998"/>
  </r>
  <r>
    <x v="21"/>
    <x v="133"/>
    <s v="Passenger"/>
    <n v="26529"/>
    <n v="16540"/>
    <n v="13890"/>
    <n v="0.83978234582829503"/>
    <s v="GOOD"/>
    <n v="2"/>
    <n v="125"/>
    <s v="LOW HP"/>
    <n v="106.4"/>
    <n v="69.599999999999994"/>
    <n v="185"/>
    <n v="2.8919999999999999"/>
    <n v="16"/>
    <n v="30"/>
    <d v="2012-02-23T00:00:00"/>
    <n v="51.113474259999997"/>
  </r>
  <r>
    <x v="29"/>
    <x v="134"/>
    <s v="Passenger"/>
    <n v="5223"/>
    <n v="14290"/>
    <n v="10790"/>
    <n v="0.75507347795661306"/>
    <s v="GOOD"/>
    <n v="1.9"/>
    <n v="124"/>
    <s v="LOW HP"/>
    <n v="102.4"/>
    <n v="66.400000000000006"/>
    <n v="176.9"/>
    <n v="2.452"/>
    <n v="12.1"/>
    <n v="31"/>
    <d v="2011-01-15T00:00:00"/>
    <n v="49.865773670000003"/>
  </r>
  <r>
    <x v="1"/>
    <x v="135"/>
    <s v="Passenger"/>
    <n v="32299"/>
    <n v="13960"/>
    <n v="9125"/>
    <n v="0.65365329512893988"/>
    <s v="POOR"/>
    <n v="1.8"/>
    <n v="120"/>
    <s v="LOW HP"/>
    <n v="97.1"/>
    <n v="66.7"/>
    <n v="174.3"/>
    <n v="2.3980000000000001"/>
    <n v="13.2"/>
    <n v="33"/>
    <d v="2011-11-09T00:00:00"/>
    <n v="48.297636099999998"/>
  </r>
  <r>
    <x v="0"/>
    <x v="136"/>
    <s v="Car"/>
    <n v="111313"/>
    <n v="16980"/>
    <n v="11260"/>
    <n v="0.66313309776207308"/>
    <s v="POOR"/>
    <n v="2.5"/>
    <n v="120"/>
    <s v="LOW HP"/>
    <n v="131"/>
    <n v="71.5"/>
    <n v="215"/>
    <n v="3.5569999999999999"/>
    <n v="22"/>
    <n v="19"/>
    <d v="2011-11-25T00:00:00"/>
    <n v="49.64500177"/>
  </r>
  <r>
    <x v="23"/>
    <x v="137"/>
    <s v="Car"/>
    <n v="55557"/>
    <n v="14460"/>
    <n v="13475"/>
    <n v="0.931881051175657"/>
    <s v="GOOD"/>
    <n v="2.5"/>
    <n v="120"/>
    <s v="LOW HP"/>
    <n v="93.4"/>
    <n v="66.7"/>
    <n v="152"/>
    <n v="3.0449999999999999"/>
    <n v="19"/>
    <n v="17"/>
    <d v="2012-04-03T00:00:00"/>
    <n v="48.672897910000003"/>
  </r>
  <r>
    <x v="15"/>
    <x v="138"/>
    <s v="Passenger"/>
    <n v="142535"/>
    <n v="13108"/>
    <n v="10025"/>
    <n v="0.76480012206286241"/>
    <s v="GOOD"/>
    <n v="1.8"/>
    <n v="120"/>
    <s v="LOW HP"/>
    <n v="97"/>
    <n v="66.7"/>
    <n v="174"/>
    <n v="2.42"/>
    <n v="13.2"/>
    <n v="33"/>
    <d v="2011-11-04T00:00:00"/>
    <n v="47.96897242"/>
  </r>
  <r>
    <x v="12"/>
    <x v="139"/>
    <s v="Car"/>
    <n v="220650"/>
    <n v="12050"/>
    <n v="7850"/>
    <n v="0.65145228215767637"/>
    <s v="POOR"/>
    <n v="2.5"/>
    <n v="119"/>
    <s v="LOW HP"/>
    <n v="117.5"/>
    <n v="69.400000000000006"/>
    <n v="200.7"/>
    <n v="3.0859999999999999"/>
    <n v="20"/>
    <n v="23"/>
    <d v="2012-01-14T00:00:00"/>
    <n v="47.389531310000002"/>
  </r>
  <r>
    <x v="1"/>
    <x v="140"/>
    <s v="Passenger"/>
    <n v="145519"/>
    <n v="13260"/>
    <n v="9250"/>
    <n v="0.69758672699849167"/>
    <s v="GOOD"/>
    <n v="2.2000000000000002"/>
    <n v="115"/>
    <s v="LOW HP"/>
    <n v="104.1"/>
    <n v="67.900000000000006"/>
    <n v="180.9"/>
    <n v="2.6760000000000002"/>
    <n v="14.3"/>
    <n v="27"/>
    <d v="2011-08-17T00:00:00"/>
    <n v="46.363347470000001"/>
  </r>
  <r>
    <x v="27"/>
    <x v="141"/>
    <s v="Passenger"/>
    <n v="9761"/>
    <n v="14900"/>
    <n v="11425"/>
    <n v="0.76677852348993292"/>
    <s v="GOOD"/>
    <n v="2"/>
    <n v="115"/>
    <s v="LOW HP"/>
    <n v="98.9"/>
    <n v="68.3"/>
    <n v="163.30000000000001"/>
    <n v="2.7669999999999999"/>
    <n v="14.5"/>
    <n v="26"/>
    <d v="2011-01-24T00:00:00"/>
    <n v="46.943876760000002"/>
  </r>
  <r>
    <x v="27"/>
    <x v="142"/>
    <s v="Passenger"/>
    <n v="83721"/>
    <n v="16700"/>
    <n v="13240"/>
    <n v="0.792814371257485"/>
    <s v="GOOD"/>
    <n v="2"/>
    <n v="115"/>
    <s v="LOW HP"/>
    <n v="98.9"/>
    <n v="68.3"/>
    <n v="172.3"/>
    <n v="2.8530000000000002"/>
    <n v="14.5"/>
    <n v="26"/>
    <d v="2011-08-27T00:00:00"/>
    <n v="47.638236659999997"/>
  </r>
  <r>
    <x v="27"/>
    <x v="143"/>
    <s v="Passenger"/>
    <n v="9569"/>
    <n v="19990"/>
    <n v="16575"/>
    <n v="0.82916458229114554"/>
    <s v="GOOD"/>
    <n v="2"/>
    <n v="115"/>
    <s v="LOW HP"/>
    <n v="97.4"/>
    <n v="66.7"/>
    <n v="160.4"/>
    <n v="3.0790000000000002"/>
    <n v="13.7"/>
    <n v="26"/>
    <d v="2011-05-31T00:00:00"/>
    <n v="48.907372250000002"/>
  </r>
  <r>
    <x v="27"/>
    <x v="144"/>
    <s v="Passenger"/>
    <n v="5596"/>
    <n v="17500"/>
    <n v="13760"/>
    <n v="0.78628571428571425"/>
    <s v="GOOD"/>
    <n v="2"/>
    <n v="115"/>
    <s v="LOW HP"/>
    <n v="98.9"/>
    <n v="68.3"/>
    <n v="163.30000000000001"/>
    <n v="2.762"/>
    <n v="14.6"/>
    <n v="26"/>
    <d v="2011-01-04T00:00:00"/>
    <n v="47.946841059999997"/>
  </r>
  <r>
    <x v="27"/>
    <x v="145"/>
    <s v="Passenger"/>
    <n v="49463"/>
    <n v="15900"/>
    <n v="8639"/>
    <n v="0.54333333333333333"/>
    <s v="POOR"/>
    <n v="2"/>
    <n v="115"/>
    <s v="LOW HP"/>
    <n v="98.9"/>
    <n v="67.900000000000006"/>
    <n v="161.1"/>
    <n v="2.7690000000000001"/>
    <n v="14.5"/>
    <n v="26"/>
    <d v="2011-10-20T00:00:00"/>
    <n v="47.329632259999997"/>
  </r>
  <r>
    <x v="20"/>
    <x v="146"/>
    <s v="Passenger"/>
    <n v="26232"/>
    <n v="13987"/>
    <n v="8325"/>
    <n v="0.59519553871452058"/>
    <s v="POOR"/>
    <n v="1.8"/>
    <n v="113"/>
    <s v="LOW HP"/>
    <n v="98.4"/>
    <n v="66.5"/>
    <n v="173.6"/>
    <n v="2.25"/>
    <n v="13.2"/>
    <n v="30"/>
    <d v="2012-04-23T00:00:00"/>
    <n v="45.832180559999998"/>
  </r>
  <r>
    <x v="12"/>
    <x v="147"/>
    <s v="Passenger"/>
    <n v="70227"/>
    <n v="12070"/>
    <n v="7425"/>
    <n v="0.61516155758077884"/>
    <s v="POOR"/>
    <n v="2"/>
    <n v="110"/>
    <s v="LOW HP"/>
    <n v="98.4"/>
    <n v="67"/>
    <n v="174.7"/>
    <n v="2.468"/>
    <n v="12.7"/>
    <n v="30"/>
    <d v="2012-03-31T00:00:00"/>
    <n v="44.083709460000001"/>
  </r>
  <r>
    <x v="12"/>
    <x v="148"/>
    <s v="Passenger"/>
    <n v="175670"/>
    <n v="12315"/>
    <n v="6859"/>
    <n v="0.5569630531871701"/>
    <s v="POOR"/>
    <n v="2"/>
    <n v="107"/>
    <s v="LOW HP"/>
    <n v="103"/>
    <n v="66.900000000000006"/>
    <n v="174.8"/>
    <n v="2.5640000000000001"/>
    <n v="13.2"/>
    <n v="30"/>
    <d v="2012-07-22T00:00:00"/>
    <n v="43.117132009999999"/>
  </r>
  <r>
    <x v="19"/>
    <x v="149"/>
    <s v="Passenger"/>
    <n v="199685"/>
    <n v="12885"/>
    <n v="9850"/>
    <n v="0.76445479239425684"/>
    <s v="GOOD"/>
    <n v="1.6"/>
    <n v="106"/>
    <s v="LOW HP"/>
    <n v="103.2"/>
    <n v="67.099999999999994"/>
    <n v="175.1"/>
    <n v="2.339"/>
    <n v="11.9"/>
    <n v="32"/>
    <d v="2011-10-21T00:00:00"/>
    <n v="42.879097340000001"/>
  </r>
  <r>
    <x v="29"/>
    <x v="150"/>
    <s v="Passenger"/>
    <n v="80620"/>
    <n v="10685"/>
    <n v="9200"/>
    <n v="0.86102012166588671"/>
    <s v="GOOD"/>
    <n v="1.9"/>
    <n v="100"/>
    <s v="LOW HP"/>
    <n v="102.4"/>
    <n v="66.400000000000006"/>
    <n v="176.9"/>
    <n v="2.3319999999999999"/>
    <n v="12.1"/>
    <n v="33"/>
    <d v="2012-08-16T00:00:00"/>
    <n v="39.986424749999998"/>
  </r>
  <r>
    <x v="29"/>
    <x v="151"/>
    <s v="Passenger"/>
    <n v="24546"/>
    <n v="12535"/>
    <n v="10590"/>
    <n v="0.84483446350219382"/>
    <s v="GOOD"/>
    <n v="1.9"/>
    <n v="100"/>
    <s v="LOW HP"/>
    <n v="102.4"/>
    <n v="66.400000000000006"/>
    <n v="180"/>
    <n v="2.367"/>
    <n v="12.1"/>
    <n v="33"/>
    <d v="2011-03-16T00:00:00"/>
    <n v="40.700072419999998"/>
  </r>
  <r>
    <x v="28"/>
    <x v="152"/>
    <s v="Passenger"/>
    <n v="41184"/>
    <n v="9699"/>
    <n v="5860"/>
    <n v="0.6041859985565522"/>
    <s v="POOR"/>
    <n v="1.5"/>
    <n v="92"/>
    <s v="LOW HP"/>
    <n v="96.1"/>
    <n v="65.7"/>
    <n v="166.7"/>
    <n v="2.2400000000000002"/>
    <n v="11.9"/>
    <n v="31"/>
    <d v="2012-10-09T00:00:00"/>
    <n v="36.672283579999998"/>
  </r>
  <r>
    <x v="1"/>
    <x v="153"/>
    <s v="Passenger"/>
    <n v="21855"/>
    <n v="9235"/>
    <n v="5160"/>
    <n v="0.55874390904168925"/>
    <s v="POOR"/>
    <n v="1"/>
    <n v="55"/>
    <s v="LOW HP"/>
    <n v="93.1"/>
    <n v="62.6"/>
    <n v="149.4"/>
    <n v="1.895"/>
    <n v="10.3"/>
    <n v="45"/>
    <d v="2012-04-13T00:00:00"/>
    <n v="23.27627233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89" firstHeaderRow="0" firstDataRow="1" firstDataCol="1"/>
  <pivotFields count="20">
    <pivotField axis="axisRow" showAll="0">
      <items count="31">
        <item x="17"/>
        <item x="2"/>
        <item x="24"/>
        <item x="11"/>
        <item x="7"/>
        <item x="1"/>
        <item x="8"/>
        <item x="0"/>
        <item x="12"/>
        <item x="19"/>
        <item x="28"/>
        <item x="16"/>
        <item x="13"/>
        <item x="23"/>
        <item x="4"/>
        <item x="5"/>
        <item x="3"/>
        <item x="21"/>
        <item x="20"/>
        <item x="18"/>
        <item x="10"/>
        <item x="9"/>
        <item x="22"/>
        <item x="6"/>
        <item x="25"/>
        <item x="29"/>
        <item x="26"/>
        <item x="15"/>
        <item x="27"/>
        <item x="14"/>
        <item t="default"/>
      </items>
    </pivotField>
    <pivotField axis="axisRow" showAll="0">
      <items count="155">
        <item x="74"/>
        <item x="91"/>
        <item x="100"/>
        <item x="17"/>
        <item x="83"/>
        <item x="64"/>
        <item x="114"/>
        <item x="65"/>
        <item x="107"/>
        <item x="53"/>
        <item x="2"/>
        <item x="152"/>
        <item x="125"/>
        <item x="111"/>
        <item x="104"/>
        <item x="19"/>
        <item x="46"/>
        <item x="99"/>
        <item x="145"/>
        <item x="50"/>
        <item x="35"/>
        <item x="69"/>
        <item x="129"/>
        <item x="23"/>
        <item x="143"/>
        <item x="55"/>
        <item x="126"/>
        <item x="108"/>
        <item x="8"/>
        <item x="7"/>
        <item x="54"/>
        <item x="140"/>
        <item x="70"/>
        <item x="122"/>
        <item x="77"/>
        <item x="67"/>
        <item x="127"/>
        <item x="149"/>
        <item x="4"/>
        <item x="37"/>
        <item x="56"/>
        <item x="13"/>
        <item x="85"/>
        <item x="138"/>
        <item x="1"/>
        <item x="133"/>
        <item x="57"/>
        <item x="117"/>
        <item x="110"/>
        <item x="136"/>
        <item x="10"/>
        <item x="44"/>
        <item x="25"/>
        <item x="32"/>
        <item x="105"/>
        <item x="121"/>
        <item x="12"/>
        <item x="43"/>
        <item x="15"/>
        <item x="147"/>
        <item x="21"/>
        <item x="41"/>
        <item x="60"/>
        <item x="148"/>
        <item x="97"/>
        <item x="90"/>
        <item x="33"/>
        <item x="118"/>
        <item x="141"/>
        <item x="81"/>
        <item x="61"/>
        <item x="59"/>
        <item x="62"/>
        <item x="30"/>
        <item x="5"/>
        <item x="144"/>
        <item x="28"/>
        <item x="76"/>
        <item x="120"/>
        <item x="51"/>
        <item x="39"/>
        <item x="142"/>
        <item x="27"/>
        <item x="48"/>
        <item x="16"/>
        <item x="124"/>
        <item x="9"/>
        <item x="78"/>
        <item x="123"/>
        <item x="26"/>
        <item x="84"/>
        <item x="31"/>
        <item x="38"/>
        <item x="153"/>
        <item x="146"/>
        <item x="73"/>
        <item x="75"/>
        <item x="58"/>
        <item x="82"/>
        <item x="45"/>
        <item x="66"/>
        <item x="132"/>
        <item x="6"/>
        <item x="128"/>
        <item x="42"/>
        <item x="96"/>
        <item x="47"/>
        <item x="115"/>
        <item x="49"/>
        <item x="88"/>
        <item x="135"/>
        <item x="18"/>
        <item x="87"/>
        <item x="24"/>
        <item x="80"/>
        <item x="79"/>
        <item x="139"/>
        <item x="130"/>
        <item x="20"/>
        <item x="40"/>
        <item x="34"/>
        <item x="101"/>
        <item x="94"/>
        <item x="52"/>
        <item x="106"/>
        <item x="151"/>
        <item x="14"/>
        <item x="92"/>
        <item x="98"/>
        <item x="131"/>
        <item x="11"/>
        <item x="63"/>
        <item x="72"/>
        <item x="150"/>
        <item x="3"/>
        <item x="68"/>
        <item x="71"/>
        <item x="116"/>
        <item x="93"/>
        <item x="22"/>
        <item x="113"/>
        <item x="134"/>
        <item x="119"/>
        <item x="103"/>
        <item x="29"/>
        <item x="36"/>
        <item x="102"/>
        <item x="95"/>
        <item x="86"/>
        <item x="0"/>
        <item x="112"/>
        <item x="109"/>
        <item x="137"/>
        <item x="89"/>
        <item t="default"/>
      </items>
    </pivotField>
    <pivotField showAll="0"/>
    <pivotField dataField="1" numFmtId="168" showAll="0"/>
    <pivotField dataField="1" numFmtId="166" showAll="0"/>
    <pivotField numFmtId="166"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7" showAll="0"/>
    <pivotField showAll="0"/>
    <pivotField dataField="1" dragToRow="0" dragToCol="0" dragToPage="0" showAll="0" defaultSubtotal="0"/>
  </pivotFields>
  <rowFields count="2">
    <field x="0"/>
    <field x="1"/>
  </rowFields>
  <rowItems count="186">
    <i>
      <x/>
    </i>
    <i r="1">
      <x v="78"/>
    </i>
    <i r="1">
      <x v="119"/>
    </i>
    <i r="1">
      <x v="144"/>
    </i>
    <i>
      <x v="1"/>
    </i>
    <i r="1">
      <x v="8"/>
    </i>
    <i r="1">
      <x v="9"/>
    </i>
    <i r="1">
      <x v="10"/>
    </i>
    <i>
      <x v="2"/>
    </i>
    <i r="1">
      <x v="4"/>
    </i>
    <i r="1">
      <x v="5"/>
    </i>
    <i r="1">
      <x v="7"/>
    </i>
    <i>
      <x v="3"/>
    </i>
    <i r="1">
      <x v="34"/>
    </i>
    <i r="1">
      <x v="83"/>
    </i>
    <i r="1">
      <x v="106"/>
    </i>
    <i r="1">
      <x v="118"/>
    </i>
    <i>
      <x v="4"/>
    </i>
    <i r="1">
      <x v="30"/>
    </i>
    <i r="1">
      <x v="50"/>
    </i>
    <i r="1">
      <x v="56"/>
    </i>
    <i r="1">
      <x v="58"/>
    </i>
    <i r="1">
      <x v="130"/>
    </i>
    <i>
      <x v="5"/>
    </i>
    <i r="1">
      <x v="25"/>
    </i>
    <i r="1">
      <x v="31"/>
    </i>
    <i r="1">
      <x v="44"/>
    </i>
    <i r="1">
      <x v="77"/>
    </i>
    <i r="1">
      <x v="87"/>
    </i>
    <i r="1">
      <x v="90"/>
    </i>
    <i r="1">
      <x v="93"/>
    </i>
    <i r="1">
      <x v="96"/>
    </i>
    <i r="1">
      <x v="110"/>
    </i>
    <i>
      <x v="6"/>
    </i>
    <i r="1">
      <x v="3"/>
    </i>
    <i r="1">
      <x v="36"/>
    </i>
    <i r="1">
      <x v="40"/>
    </i>
    <i r="1">
      <x v="84"/>
    </i>
    <i r="1">
      <x v="127"/>
    </i>
    <i r="1">
      <x v="128"/>
    </i>
    <i>
      <x v="7"/>
    </i>
    <i r="1">
      <x v="17"/>
    </i>
    <i r="1">
      <x v="27"/>
    </i>
    <i r="1">
      <x v="49"/>
    </i>
    <i r="1">
      <x v="52"/>
    </i>
    <i r="1">
      <x v="79"/>
    </i>
    <i r="1">
      <x v="103"/>
    </i>
    <i r="1">
      <x v="113"/>
    </i>
    <i r="1">
      <x v="114"/>
    </i>
    <i r="1">
      <x v="115"/>
    </i>
    <i r="1">
      <x v="138"/>
    </i>
    <i r="1">
      <x v="149"/>
    </i>
    <i>
      <x v="8"/>
    </i>
    <i r="1">
      <x v="42"/>
    </i>
    <i r="1">
      <x v="46"/>
    </i>
    <i r="1">
      <x v="59"/>
    </i>
    <i r="1">
      <x v="60"/>
    </i>
    <i r="1">
      <x v="61"/>
    </i>
    <i r="1">
      <x v="63"/>
    </i>
    <i r="1">
      <x v="66"/>
    </i>
    <i r="1">
      <x v="100"/>
    </i>
    <i r="1">
      <x v="116"/>
    </i>
    <i r="1">
      <x v="143"/>
    </i>
    <i r="1">
      <x v="151"/>
    </i>
    <i>
      <x v="9"/>
    </i>
    <i r="1">
      <x v="12"/>
    </i>
    <i r="1">
      <x v="37"/>
    </i>
    <i r="1">
      <x v="47"/>
    </i>
    <i r="1">
      <x v="104"/>
    </i>
    <i r="1">
      <x v="108"/>
    </i>
    <i>
      <x v="10"/>
    </i>
    <i r="1">
      <x v="11"/>
    </i>
    <i r="1">
      <x v="55"/>
    </i>
    <i r="1">
      <x v="137"/>
    </i>
    <i>
      <x v="11"/>
    </i>
    <i r="1">
      <x v="76"/>
    </i>
    <i>
      <x v="12"/>
    </i>
    <i r="1">
      <x v="139"/>
    </i>
    <i>
      <x v="13"/>
    </i>
    <i r="1">
      <x v="35"/>
    </i>
    <i r="1">
      <x v="70"/>
    </i>
    <i r="1">
      <x v="152"/>
    </i>
    <i>
      <x v="14"/>
    </i>
    <i r="1">
      <x v="57"/>
    </i>
    <i r="1">
      <x v="73"/>
    </i>
    <i r="1">
      <x v="74"/>
    </i>
    <i r="1">
      <x v="86"/>
    </i>
    <i r="1">
      <x v="89"/>
    </i>
    <i r="1">
      <x v="120"/>
    </i>
    <i>
      <x v="15"/>
    </i>
    <i r="1">
      <x v="41"/>
    </i>
    <i r="1">
      <x v="102"/>
    </i>
    <i r="1">
      <x v="145"/>
    </i>
    <i>
      <x v="16"/>
    </i>
    <i r="1">
      <x v="32"/>
    </i>
    <i r="1">
      <x v="38"/>
    </i>
    <i r="1">
      <x v="39"/>
    </i>
    <i r="1">
      <x v="53"/>
    </i>
    <i r="1">
      <x v="92"/>
    </i>
    <i r="1">
      <x v="126"/>
    </i>
    <i r="1">
      <x v="134"/>
    </i>
    <i r="1">
      <x v="135"/>
    </i>
    <i r="1">
      <x v="136"/>
    </i>
    <i>
      <x v="17"/>
    </i>
    <i r="1">
      <x v="45"/>
    </i>
    <i r="1">
      <x v="71"/>
    </i>
    <i r="1">
      <x v="99"/>
    </i>
    <i r="1">
      <x v="101"/>
    </i>
    <i r="1">
      <x v="124"/>
    </i>
    <i r="1">
      <x v="148"/>
    </i>
    <i>
      <x v="18"/>
    </i>
    <i r="1">
      <x v="2"/>
    </i>
    <i r="1">
      <x v="51"/>
    </i>
    <i r="1">
      <x v="54"/>
    </i>
    <i r="1">
      <x v="67"/>
    </i>
    <i r="1">
      <x v="94"/>
    </i>
    <i r="1">
      <x v="97"/>
    </i>
    <i r="1">
      <x v="98"/>
    </i>
    <i>
      <x v="19"/>
    </i>
    <i r="1">
      <x v="14"/>
    </i>
    <i r="1">
      <x v="65"/>
    </i>
    <i r="1">
      <x v="91"/>
    </i>
    <i r="1">
      <x v="109"/>
    </i>
    <i r="1">
      <x v="112"/>
    </i>
    <i r="1">
      <x v="129"/>
    </i>
    <i r="1">
      <x v="153"/>
    </i>
    <i>
      <x v="20"/>
    </i>
    <i r="1">
      <x v="13"/>
    </i>
    <i r="1">
      <x v="15"/>
    </i>
    <i r="1">
      <x v="21"/>
    </i>
    <i r="1">
      <x v="48"/>
    </i>
    <i r="1">
      <x v="80"/>
    </i>
    <i r="1">
      <x v="132"/>
    </i>
    <i>
      <x v="21"/>
    </i>
    <i r="1">
      <x v="22"/>
    </i>
    <i r="1">
      <x v="103"/>
    </i>
    <i r="1">
      <x v="111"/>
    </i>
    <i r="1">
      <x v="150"/>
    </i>
    <i>
      <x v="22"/>
    </i>
    <i r="1">
      <x v="19"/>
    </i>
    <i r="1">
      <x v="62"/>
    </i>
    <i r="1">
      <x v="69"/>
    </i>
    <i r="1">
      <x v="72"/>
    </i>
    <i r="1">
      <x v="95"/>
    </i>
    <i r="1">
      <x v="140"/>
    </i>
    <i>
      <x v="23"/>
    </i>
    <i r="1">
      <x v="20"/>
    </i>
    <i r="1">
      <x v="28"/>
    </i>
    <i r="1">
      <x v="29"/>
    </i>
    <i>
      <x v="24"/>
    </i>
    <i r="1">
      <x/>
    </i>
    <i r="1">
      <x v="1"/>
    </i>
    <i>
      <x v="25"/>
    </i>
    <i r="1">
      <x v="85"/>
    </i>
    <i r="1">
      <x v="88"/>
    </i>
    <i r="1">
      <x v="125"/>
    </i>
    <i r="1">
      <x v="133"/>
    </i>
    <i r="1">
      <x v="141"/>
    </i>
    <i>
      <x v="26"/>
    </i>
    <i r="1">
      <x v="64"/>
    </i>
    <i r="1">
      <x v="105"/>
    </i>
    <i>
      <x v="27"/>
    </i>
    <i r="1">
      <x v="6"/>
    </i>
    <i r="1">
      <x v="16"/>
    </i>
    <i r="1">
      <x v="26"/>
    </i>
    <i r="1">
      <x v="33"/>
    </i>
    <i r="1">
      <x v="43"/>
    </i>
    <i r="1">
      <x v="82"/>
    </i>
    <i r="1">
      <x v="117"/>
    </i>
    <i r="1">
      <x v="131"/>
    </i>
    <i r="1">
      <x v="142"/>
    </i>
    <i>
      <x v="28"/>
    </i>
    <i r="1">
      <x v="18"/>
    </i>
    <i r="1">
      <x v="24"/>
    </i>
    <i r="1">
      <x v="68"/>
    </i>
    <i r="1">
      <x v="75"/>
    </i>
    <i r="1">
      <x v="81"/>
    </i>
    <i r="1">
      <x v="107"/>
    </i>
    <i>
      <x v="29"/>
    </i>
    <i r="1">
      <x v="23"/>
    </i>
    <i r="1">
      <x v="121"/>
    </i>
    <i r="1">
      <x v="122"/>
    </i>
    <i r="1">
      <x v="123"/>
    </i>
    <i r="1">
      <x v="146"/>
    </i>
    <i r="1">
      <x v="14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ice" fld="4" baseField="0" baseItem="3" numFmtId="166"/>
    <dataField name="Sum of Sales_unites" fld="3" baseField="0" baseItem="6" numFmtId="4"/>
    <dataField name="Sum of TOTAL SALES" fld="19" baseField="0" baseItem="0" numFmtId="166"/>
  </dataFields>
  <formats count="6"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">
      <pivotArea outline="0" fieldPosition="0">
        <references count="1">
          <reference field="4294967294" count="1">
            <x v="1"/>
          </reference>
        </references>
      </pivotArea>
    </format>
    <format dxfId="4">
      <pivotArea outline="0" fieldPosition="0">
        <references count="1">
          <reference field="4294967294" count="1">
            <x v="2"/>
          </reference>
        </references>
      </pivotArea>
    </format>
    <format dxfId="3">
      <pivotArea outline="0" fieldPosition="0">
        <references count="1">
          <reference field="4294967294" count="1">
            <x v="2"/>
          </reference>
        </references>
      </pivotArea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S156" headerRowDxfId="24">
  <autoFilter ref="A1:S156" xr:uid="{00000000-0009-0000-0100-000001000000}">
    <filterColumn colId="0">
      <filters>
        <filter val="Ford"/>
      </filters>
    </filterColumn>
  </autoFilter>
  <sortState xmlns:xlrd2="http://schemas.microsoft.com/office/spreadsheetml/2017/richdata2" ref="A2:R156">
    <sortCondition descending="1" ref="J1:J156"/>
  </sortState>
  <tableColumns count="19">
    <tableColumn id="1" xr3:uid="{00000000-0010-0000-0000-000001000000}" name="Manufacturer" totalsRowLabel="Total" dataDxfId="23" totalsRowDxfId="22"/>
    <tableColumn id="2" xr3:uid="{00000000-0010-0000-0000-000002000000}" name="Model" dataDxfId="21" totalsRowDxfId="20"/>
    <tableColumn id="19" xr3:uid="{00000000-0010-0000-0000-000013000000}" name="Vehicle_type" dataDxfId="19"/>
    <tableColumn id="3" xr3:uid="{00000000-0010-0000-0000-000003000000}" name="Sales_unites" dataDxfId="18" totalsRowDxfId="17" dataCellStyle="Comma"/>
    <tableColumn id="22" xr3:uid="{00000000-0010-0000-0000-000016000000}" name="Price" dataDxfId="16" totalsRowDxfId="15" dataCellStyle="Comma"/>
    <tableColumn id="20" xr3:uid="{00000000-0010-0000-0000-000014000000}" name="Year_resale_value" dataDxfId="14" totalsRowDxfId="13" dataCellStyle="Comma"/>
    <tableColumn id="23" xr3:uid="{00000000-0010-0000-0000-000017000000}" name="retention" totalsRowDxfId="12" dataCellStyle="Percent">
      <calculatedColumnFormula>Table1[[#This Row],[Year_resale_value]]/Table1[[#This Row],[Price]]</calculatedColumnFormula>
    </tableColumn>
    <tableColumn id="24" xr3:uid="{00000000-0010-0000-0000-000018000000}" name="retention value" dataDxfId="11" totalsRowDxfId="10" dataCellStyle="Percent">
      <calculatedColumnFormula>IF(Table1[[#This Row],[retention]] &gt; 69%,"GOOD","POOR")</calculatedColumnFormula>
    </tableColumn>
    <tableColumn id="7" xr3:uid="{00000000-0010-0000-0000-000007000000}" name="Engine_size"/>
    <tableColumn id="8" xr3:uid="{00000000-0010-0000-0000-000008000000}" name="Horsepower"/>
    <tableColumn id="25" xr3:uid="{00000000-0010-0000-0000-000019000000}" name="HP level" dataDxfId="9">
      <calculatedColumnFormula>IF(Table1[[#This Row],[Horsepower]]&gt;=300, "HIGH HP",IF(Table1[[#This Row],[Horsepower]]&gt;=150,"MEDIUM HP","LOW HP"))</calculatedColumnFormula>
    </tableColumn>
    <tableColumn id="9" xr3:uid="{00000000-0010-0000-0000-000009000000}" name="Wheelbase"/>
    <tableColumn id="10" xr3:uid="{00000000-0010-0000-0000-00000A000000}" name="Width"/>
    <tableColumn id="11" xr3:uid="{00000000-0010-0000-0000-00000B000000}" name="Length"/>
    <tableColumn id="12" xr3:uid="{00000000-0010-0000-0000-00000C000000}" name="Curb_weight"/>
    <tableColumn id="13" xr3:uid="{00000000-0010-0000-0000-00000D000000}" name="Fuel_capacity"/>
    <tableColumn id="14" xr3:uid="{00000000-0010-0000-0000-00000E000000}" name="Fuel_efficiency"/>
    <tableColumn id="15" xr3:uid="{00000000-0010-0000-0000-00000F000000}" name="Latest_Launch" dataDxfId="8"/>
    <tableColumn id="16" xr3:uid="{00000000-0010-0000-0000-000010000000}" name="Power_perf_factor" totalsRowFunction="sum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6"/>
  <sheetViews>
    <sheetView zoomScale="70" zoomScaleNormal="70" workbookViewId="0">
      <selection activeCell="H159" sqref="H159"/>
    </sheetView>
  </sheetViews>
  <sheetFormatPr defaultRowHeight="15" x14ac:dyDescent="0.25"/>
  <cols>
    <col min="1" max="1" width="16.42578125" bestFit="1" customWidth="1"/>
    <col min="2" max="2" width="15.7109375" bestFit="1" customWidth="1"/>
    <col min="3" max="3" width="15.7109375" customWidth="1"/>
    <col min="4" max="4" width="22.28515625" bestFit="1" customWidth="1"/>
    <col min="5" max="5" width="22.28515625" customWidth="1"/>
    <col min="6" max="8" width="22.7109375" customWidth="1"/>
    <col min="9" max="9" width="14.7109375" bestFit="1" customWidth="1"/>
    <col min="10" max="10" width="14" bestFit="1" customWidth="1"/>
    <col min="11" max="11" width="14" customWidth="1"/>
    <col min="12" max="12" width="9.42578125" hidden="1" customWidth="1"/>
    <col min="13" max="13" width="9.5703125" hidden="1" customWidth="1"/>
    <col min="14" max="14" width="15.140625" hidden="1" customWidth="1"/>
    <col min="15" max="15" width="16.42578125" hidden="1" customWidth="1"/>
    <col min="16" max="16" width="17.42578125" hidden="1" customWidth="1"/>
    <col min="17" max="17" width="25.28515625" style="2" hidden="1" customWidth="1"/>
    <col min="18" max="18" width="26.85546875" bestFit="1" customWidth="1"/>
    <col min="19" max="19" width="25.85546875" bestFit="1" customWidth="1"/>
    <col min="22" max="22" width="16.5703125" customWidth="1"/>
    <col min="23" max="23" width="20.28515625" customWidth="1"/>
    <col min="25" max="25" width="14.5703125" bestFit="1" customWidth="1"/>
  </cols>
  <sheetData>
    <row r="1" spans="1:19" s="13" customFormat="1" ht="15.75" x14ac:dyDescent="0.25">
      <c r="A1" s="13" t="s">
        <v>0</v>
      </c>
      <c r="B1" s="13" t="s">
        <v>1</v>
      </c>
      <c r="C1" s="13" t="s">
        <v>2</v>
      </c>
      <c r="D1" s="13" t="s">
        <v>199</v>
      </c>
      <c r="E1" s="13" t="s">
        <v>200</v>
      </c>
      <c r="F1" s="13" t="s">
        <v>201</v>
      </c>
      <c r="G1" s="13" t="s">
        <v>202</v>
      </c>
      <c r="H1" s="13" t="s">
        <v>203</v>
      </c>
      <c r="I1" s="13" t="s">
        <v>3</v>
      </c>
      <c r="J1" s="13" t="s">
        <v>4</v>
      </c>
      <c r="K1" s="13" t="s">
        <v>204</v>
      </c>
      <c r="L1" s="13" t="s">
        <v>5</v>
      </c>
      <c r="M1" s="13" t="s">
        <v>6</v>
      </c>
      <c r="N1" s="13" t="s">
        <v>7</v>
      </c>
      <c r="O1" s="13" t="s">
        <v>8</v>
      </c>
      <c r="P1" s="13" t="s">
        <v>9</v>
      </c>
      <c r="Q1" s="13" t="s">
        <v>10</v>
      </c>
      <c r="R1" s="14" t="s">
        <v>11</v>
      </c>
      <c r="S1" s="13" t="s">
        <v>12</v>
      </c>
    </row>
    <row r="2" spans="1:19" ht="15.75" hidden="1" x14ac:dyDescent="0.25">
      <c r="A2" s="8" t="s">
        <v>55</v>
      </c>
      <c r="B2" s="6" t="s">
        <v>60</v>
      </c>
      <c r="C2" s="11" t="s">
        <v>15</v>
      </c>
      <c r="D2" s="10">
        <v>916</v>
      </c>
      <c r="E2" s="5">
        <v>69725</v>
      </c>
      <c r="F2" s="5">
        <v>58470</v>
      </c>
      <c r="G2" s="12">
        <f>Table1[[#This Row],[Year_resale_value]]/Table1[[#This Row],[Price]]</f>
        <v>0.83858013624955186</v>
      </c>
      <c r="H2" s="12" t="str">
        <f>IF(Table1[[#This Row],[retention]] &gt; 69%,"GOOD","POOR")</f>
        <v>GOOD</v>
      </c>
      <c r="I2">
        <v>8</v>
      </c>
      <c r="J2">
        <v>450</v>
      </c>
      <c r="K2" t="str">
        <f>IF(Table1[[#This Row],[Horsepower]]&gt;=300, "HIGH HP",IF(Table1[[#This Row],[Horsepower]]&gt;=150,"MEDIUM HP","LOW HP"))</f>
        <v>HIGH HP</v>
      </c>
      <c r="L2">
        <v>96.2</v>
      </c>
      <c r="M2">
        <v>75.7</v>
      </c>
      <c r="N2">
        <v>176.7</v>
      </c>
      <c r="O2">
        <v>3.375</v>
      </c>
      <c r="P2">
        <v>19</v>
      </c>
      <c r="Q2">
        <v>16</v>
      </c>
      <c r="R2" s="9">
        <v>40732</v>
      </c>
      <c r="S2">
        <v>188.14432300000001</v>
      </c>
    </row>
    <row r="3" spans="1:19" ht="15.75" hidden="1" x14ac:dyDescent="0.25">
      <c r="A3" s="8" t="s">
        <v>38</v>
      </c>
      <c r="B3" s="6" t="s">
        <v>44</v>
      </c>
      <c r="C3" s="11" t="s">
        <v>15</v>
      </c>
      <c r="D3" s="10">
        <v>17947</v>
      </c>
      <c r="E3" s="5">
        <v>45705</v>
      </c>
      <c r="F3" s="5">
        <v>36225</v>
      </c>
      <c r="G3" s="12">
        <f>Table1[[#This Row],[Year_resale_value]]/Table1[[#This Row],[Price]]</f>
        <v>0.7925828683951428</v>
      </c>
      <c r="H3" s="12" t="str">
        <f>IF(Table1[[#This Row],[retention]] &gt; 69%,"GOOD","POOR")</f>
        <v>GOOD</v>
      </c>
      <c r="I3">
        <v>5.7</v>
      </c>
      <c r="J3">
        <v>345</v>
      </c>
      <c r="K3" t="str">
        <f>IF(Table1[[#This Row],[Horsepower]]&gt;=300, "HIGH HP",IF(Table1[[#This Row],[Horsepower]]&gt;=150,"MEDIUM HP","LOW HP"))</f>
        <v>HIGH HP</v>
      </c>
      <c r="L3">
        <v>104.5</v>
      </c>
      <c r="M3">
        <v>73.599999999999994</v>
      </c>
      <c r="N3">
        <v>179.7</v>
      </c>
      <c r="O3">
        <v>3.21</v>
      </c>
      <c r="P3">
        <v>19.100000000000001</v>
      </c>
      <c r="Q3">
        <v>22</v>
      </c>
      <c r="R3" s="9">
        <v>41248</v>
      </c>
      <c r="S3">
        <v>141.14115000000001</v>
      </c>
    </row>
    <row r="4" spans="1:19" ht="15.75" hidden="1" x14ac:dyDescent="0.25">
      <c r="A4" s="8" t="s">
        <v>18</v>
      </c>
      <c r="B4" s="6" t="s">
        <v>21</v>
      </c>
      <c r="C4" s="11" t="s">
        <v>15</v>
      </c>
      <c r="D4" s="10">
        <v>1380</v>
      </c>
      <c r="E4" s="5">
        <v>62000</v>
      </c>
      <c r="F4" s="5">
        <v>39000</v>
      </c>
      <c r="G4" s="12">
        <f>Table1[[#This Row],[Year_resale_value]]/Table1[[#This Row],[Price]]</f>
        <v>0.62903225806451613</v>
      </c>
      <c r="H4" s="12" t="str">
        <f>IF(Table1[[#This Row],[retention]] &gt; 69%,"GOOD","POOR")</f>
        <v>POOR</v>
      </c>
      <c r="I4">
        <v>4.2</v>
      </c>
      <c r="J4">
        <v>310</v>
      </c>
      <c r="K4" t="str">
        <f>IF(Table1[[#This Row],[Horsepower]]&gt;=300, "HIGH HP",IF(Table1[[#This Row],[Horsepower]]&gt;=150,"MEDIUM HP","LOW HP"))</f>
        <v>HIGH HP</v>
      </c>
      <c r="L4">
        <v>113</v>
      </c>
      <c r="M4">
        <v>74</v>
      </c>
      <c r="N4">
        <v>198.2</v>
      </c>
      <c r="O4">
        <v>3.9020000000000001</v>
      </c>
      <c r="P4">
        <v>23.7</v>
      </c>
      <c r="Q4">
        <v>21</v>
      </c>
      <c r="R4" s="9">
        <v>40966</v>
      </c>
      <c r="S4">
        <v>134.65685819999999</v>
      </c>
    </row>
    <row r="5" spans="1:19" ht="15.75" hidden="1" x14ac:dyDescent="0.25">
      <c r="A5" s="8" t="s">
        <v>123</v>
      </c>
      <c r="B5" s="6" t="s">
        <v>127</v>
      </c>
      <c r="C5" s="11" t="s">
        <v>15</v>
      </c>
      <c r="D5" s="10">
        <v>3311</v>
      </c>
      <c r="E5" s="5">
        <v>82600</v>
      </c>
      <c r="F5" s="5">
        <v>58600</v>
      </c>
      <c r="G5" s="12">
        <f>Table1[[#This Row],[Year_resale_value]]/Table1[[#This Row],[Price]]</f>
        <v>0.70944309927360771</v>
      </c>
      <c r="H5" s="12" t="str">
        <f>IF(Table1[[#This Row],[retention]] &gt; 69%,"GOOD","POOR")</f>
        <v>GOOD</v>
      </c>
      <c r="I5">
        <v>5</v>
      </c>
      <c r="J5">
        <v>302</v>
      </c>
      <c r="K5" t="str">
        <f>IF(Table1[[#This Row],[Horsepower]]&gt;=300, "HIGH HP",IF(Table1[[#This Row],[Horsepower]]&gt;=150,"MEDIUM HP","LOW HP"))</f>
        <v>HIGH HP</v>
      </c>
      <c r="L5">
        <v>99</v>
      </c>
      <c r="M5">
        <v>71.3</v>
      </c>
      <c r="N5">
        <v>177.1</v>
      </c>
      <c r="O5">
        <v>4.125</v>
      </c>
      <c r="P5">
        <v>21.1</v>
      </c>
      <c r="Q5">
        <v>20</v>
      </c>
      <c r="R5" s="9">
        <v>40619</v>
      </c>
      <c r="S5">
        <v>139.98229359999999</v>
      </c>
    </row>
    <row r="6" spans="1:19" ht="15.75" hidden="1" x14ac:dyDescent="0.25">
      <c r="A6" s="8" t="s">
        <v>123</v>
      </c>
      <c r="B6" s="6" t="s">
        <v>131</v>
      </c>
      <c r="C6" s="11" t="s">
        <v>15</v>
      </c>
      <c r="D6" s="10">
        <v>954</v>
      </c>
      <c r="E6" s="5">
        <v>85500</v>
      </c>
      <c r="F6" s="5">
        <v>60000</v>
      </c>
      <c r="G6" s="12">
        <f>Table1[[#This Row],[Year_resale_value]]/Table1[[#This Row],[Price]]</f>
        <v>0.70175438596491224</v>
      </c>
      <c r="H6" s="12" t="str">
        <f>IF(Table1[[#This Row],[retention]] &gt; 69%,"GOOD","POOR")</f>
        <v>GOOD</v>
      </c>
      <c r="I6">
        <v>5</v>
      </c>
      <c r="J6">
        <v>302</v>
      </c>
      <c r="K6" t="str">
        <f>IF(Table1[[#This Row],[Horsepower]]&gt;=300, "HIGH HP",IF(Table1[[#This Row],[Horsepower]]&gt;=150,"MEDIUM HP","LOW HP"))</f>
        <v>HIGH HP</v>
      </c>
      <c r="L6">
        <v>113.6</v>
      </c>
      <c r="M6">
        <v>73.099999999999994</v>
      </c>
      <c r="N6">
        <v>196.6</v>
      </c>
      <c r="O6">
        <v>4.1150000000000002</v>
      </c>
      <c r="P6">
        <v>23.2</v>
      </c>
      <c r="Q6">
        <v>20</v>
      </c>
      <c r="R6" s="9">
        <v>40851</v>
      </c>
      <c r="S6">
        <v>141.10098450000001</v>
      </c>
    </row>
    <row r="7" spans="1:19" ht="15.75" hidden="1" x14ac:dyDescent="0.25">
      <c r="A7" s="8" t="s">
        <v>97</v>
      </c>
      <c r="B7" s="6" t="s">
        <v>100</v>
      </c>
      <c r="C7" s="11" t="s">
        <v>15</v>
      </c>
      <c r="D7" s="10">
        <v>3334</v>
      </c>
      <c r="E7" s="5">
        <v>46305</v>
      </c>
      <c r="F7" s="5">
        <v>40000</v>
      </c>
      <c r="G7" s="12">
        <f>Table1[[#This Row],[Year_resale_value]]/Table1[[#This Row],[Price]]</f>
        <v>0.86383759853147613</v>
      </c>
      <c r="H7" s="12" t="str">
        <f>IF(Table1[[#This Row],[retention]] &gt; 69%,"GOOD","POOR")</f>
        <v>GOOD</v>
      </c>
      <c r="I7">
        <v>4</v>
      </c>
      <c r="J7">
        <v>300</v>
      </c>
      <c r="K7" t="str">
        <f>IF(Table1[[#This Row],[Horsepower]]&gt;=300, "HIGH HP",IF(Table1[[#This Row],[Horsepower]]&gt;=150,"MEDIUM HP","LOW HP"))</f>
        <v>HIGH HP</v>
      </c>
      <c r="L7">
        <v>110.2</v>
      </c>
      <c r="M7">
        <v>70.900000000000006</v>
      </c>
      <c r="N7">
        <v>189.2</v>
      </c>
      <c r="O7">
        <v>3.6930000000000001</v>
      </c>
      <c r="P7">
        <v>19.8</v>
      </c>
      <c r="Q7">
        <v>21</v>
      </c>
      <c r="R7" s="9">
        <v>41241</v>
      </c>
      <c r="S7">
        <v>125.0133574</v>
      </c>
    </row>
    <row r="8" spans="1:19" ht="15.75" hidden="1" x14ac:dyDescent="0.25">
      <c r="A8" s="8" t="s">
        <v>104</v>
      </c>
      <c r="B8" s="6" t="s">
        <v>107</v>
      </c>
      <c r="C8" s="11" t="s">
        <v>37</v>
      </c>
      <c r="D8" s="10">
        <v>22925</v>
      </c>
      <c r="E8" s="5">
        <v>42660</v>
      </c>
      <c r="F8" s="5">
        <v>32000</v>
      </c>
      <c r="G8" s="12">
        <f>Table1[[#This Row],[Year_resale_value]]/Table1[[#This Row],[Price]]</f>
        <v>0.75011720581340835</v>
      </c>
      <c r="H8" s="12" t="str">
        <f>IF(Table1[[#This Row],[retention]] &gt; 69%,"GOOD","POOR")</f>
        <v>GOOD</v>
      </c>
      <c r="I8">
        <v>5.4</v>
      </c>
      <c r="J8">
        <v>300</v>
      </c>
      <c r="K8" t="str">
        <f>IF(Table1[[#This Row],[Horsepower]]&gt;=300, "HIGH HP",IF(Table1[[#This Row],[Horsepower]]&gt;=150,"MEDIUM HP","LOW HP"))</f>
        <v>HIGH HP</v>
      </c>
      <c r="L8">
        <v>119</v>
      </c>
      <c r="M8">
        <v>79.900000000000006</v>
      </c>
      <c r="N8">
        <v>204.8</v>
      </c>
      <c r="O8">
        <v>5.3929999999999998</v>
      </c>
      <c r="P8">
        <v>30</v>
      </c>
      <c r="Q8">
        <v>15</v>
      </c>
      <c r="R8" s="9">
        <v>41266</v>
      </c>
      <c r="S8">
        <v>123.97204670000001</v>
      </c>
    </row>
    <row r="9" spans="1:19" ht="15.75" hidden="1" x14ac:dyDescent="0.25">
      <c r="A9" s="8" t="s">
        <v>159</v>
      </c>
      <c r="B9" s="6" t="s">
        <v>161</v>
      </c>
      <c r="C9" s="11" t="s">
        <v>15</v>
      </c>
      <c r="D9" s="10">
        <v>1280</v>
      </c>
      <c r="E9" s="5">
        <v>71020</v>
      </c>
      <c r="F9" s="5">
        <v>60625</v>
      </c>
      <c r="G9" s="12">
        <f>Table1[[#This Row],[Year_resale_value]]/Table1[[#This Row],[Price]]</f>
        <v>0.85363277949873273</v>
      </c>
      <c r="H9" s="12" t="str">
        <f>IF(Table1[[#This Row],[retention]] &gt; 69%,"GOOD","POOR")</f>
        <v>GOOD</v>
      </c>
      <c r="I9">
        <v>3.4</v>
      </c>
      <c r="J9">
        <v>300</v>
      </c>
      <c r="K9" t="str">
        <f>IF(Table1[[#This Row],[Horsepower]]&gt;=300, "HIGH HP",IF(Table1[[#This Row],[Horsepower]]&gt;=150,"MEDIUM HP","LOW HP"))</f>
        <v>HIGH HP</v>
      </c>
      <c r="L9">
        <v>92.6</v>
      </c>
      <c r="M9">
        <v>69.5</v>
      </c>
      <c r="N9">
        <v>174.5</v>
      </c>
      <c r="O9">
        <v>3.032</v>
      </c>
      <c r="P9">
        <v>17</v>
      </c>
      <c r="Q9">
        <v>21</v>
      </c>
      <c r="R9" s="9">
        <v>41264</v>
      </c>
      <c r="S9">
        <v>134.3909754</v>
      </c>
    </row>
    <row r="10" spans="1:19" ht="15.75" hidden="1" x14ac:dyDescent="0.25">
      <c r="A10" s="8" t="s">
        <v>159</v>
      </c>
      <c r="B10" s="6" t="s">
        <v>162</v>
      </c>
      <c r="C10" s="11" t="s">
        <v>15</v>
      </c>
      <c r="D10" s="10">
        <v>1866</v>
      </c>
      <c r="E10" s="5">
        <v>74970</v>
      </c>
      <c r="F10" s="5">
        <v>67550</v>
      </c>
      <c r="G10" s="12">
        <f>Table1[[#This Row],[Year_resale_value]]/Table1[[#This Row],[Price]]</f>
        <v>0.90102707749766575</v>
      </c>
      <c r="H10" s="12" t="str">
        <f>IF(Table1[[#This Row],[retention]] &gt; 69%,"GOOD","POOR")</f>
        <v>GOOD</v>
      </c>
      <c r="I10">
        <v>3.4</v>
      </c>
      <c r="J10">
        <v>300</v>
      </c>
      <c r="K10" t="str">
        <f>IF(Table1[[#This Row],[Horsepower]]&gt;=300, "HIGH HP",IF(Table1[[#This Row],[Horsepower]]&gt;=150,"MEDIUM HP","LOW HP"))</f>
        <v>HIGH HP</v>
      </c>
      <c r="L10">
        <v>92.6</v>
      </c>
      <c r="M10">
        <v>69.5</v>
      </c>
      <c r="N10">
        <v>174.5</v>
      </c>
      <c r="O10">
        <v>3.0750000000000002</v>
      </c>
      <c r="P10">
        <v>17</v>
      </c>
      <c r="Q10">
        <v>23</v>
      </c>
      <c r="R10" s="9">
        <v>40854</v>
      </c>
      <c r="S10">
        <v>135.91470960000001</v>
      </c>
    </row>
    <row r="11" spans="1:19" ht="15.75" hidden="1" x14ac:dyDescent="0.25">
      <c r="A11" s="8" t="s">
        <v>97</v>
      </c>
      <c r="B11" s="6" t="s">
        <v>101</v>
      </c>
      <c r="C11" s="11" t="s">
        <v>15</v>
      </c>
      <c r="D11" s="10">
        <v>6375</v>
      </c>
      <c r="E11" s="5">
        <v>54005</v>
      </c>
      <c r="F11" s="5">
        <v>40375</v>
      </c>
      <c r="G11" s="12">
        <f>Table1[[#This Row],[Year_resale_value]]/Table1[[#This Row],[Price]]</f>
        <v>0.74761596148504772</v>
      </c>
      <c r="H11" s="12" t="str">
        <f>IF(Table1[[#This Row],[retention]] &gt; 69%,"GOOD","POOR")</f>
        <v>GOOD</v>
      </c>
      <c r="I11">
        <v>4</v>
      </c>
      <c r="J11">
        <v>290</v>
      </c>
      <c r="K11" t="str">
        <f>IF(Table1[[#This Row],[Horsepower]]&gt;=300, "HIGH HP",IF(Table1[[#This Row],[Horsepower]]&gt;=150,"MEDIUM HP","LOW HP"))</f>
        <v>MEDIUM HP</v>
      </c>
      <c r="L11">
        <v>112.2</v>
      </c>
      <c r="M11">
        <v>72</v>
      </c>
      <c r="N11">
        <v>196.7</v>
      </c>
      <c r="O11">
        <v>3.89</v>
      </c>
      <c r="P11">
        <v>22.5</v>
      </c>
      <c r="Q11">
        <v>22</v>
      </c>
      <c r="R11" s="9">
        <v>40997</v>
      </c>
      <c r="S11">
        <v>124.44671630000001</v>
      </c>
    </row>
    <row r="12" spans="1:19" ht="15.75" hidden="1" x14ac:dyDescent="0.25">
      <c r="A12" s="8" t="s">
        <v>31</v>
      </c>
      <c r="B12" s="6" t="s">
        <v>32</v>
      </c>
      <c r="C12" s="11" t="s">
        <v>15</v>
      </c>
      <c r="D12" s="10">
        <v>63729</v>
      </c>
      <c r="E12" s="5">
        <v>39895</v>
      </c>
      <c r="F12" s="5">
        <v>22525</v>
      </c>
      <c r="G12" s="12">
        <f>Table1[[#This Row],[Year_resale_value]]/Table1[[#This Row],[Price]]</f>
        <v>0.56460709362075445</v>
      </c>
      <c r="H12" s="12" t="str">
        <f>IF(Table1[[#This Row],[retention]] &gt; 69%,"GOOD","POOR")</f>
        <v>POOR</v>
      </c>
      <c r="I12">
        <v>4.5999999999999996</v>
      </c>
      <c r="J12">
        <v>275</v>
      </c>
      <c r="K12" t="str">
        <f>IF(Table1[[#This Row],[Horsepower]]&gt;=300, "HIGH HP",IF(Table1[[#This Row],[Horsepower]]&gt;=150,"MEDIUM HP","LOW HP"))</f>
        <v>MEDIUM HP</v>
      </c>
      <c r="L12">
        <v>115.3</v>
      </c>
      <c r="M12">
        <v>74.5</v>
      </c>
      <c r="N12">
        <v>207.2</v>
      </c>
      <c r="O12">
        <v>3.9780000000000002</v>
      </c>
      <c r="P12">
        <v>18.5</v>
      </c>
      <c r="Q12">
        <v>22</v>
      </c>
      <c r="R12" s="9">
        <v>40962</v>
      </c>
      <c r="S12">
        <v>113.85459760000001</v>
      </c>
    </row>
    <row r="13" spans="1:19" ht="15.75" hidden="1" x14ac:dyDescent="0.25">
      <c r="A13" s="8" t="s">
        <v>31</v>
      </c>
      <c r="B13" s="6" t="s">
        <v>33</v>
      </c>
      <c r="C13" s="11" t="s">
        <v>15</v>
      </c>
      <c r="D13" s="10">
        <v>15943</v>
      </c>
      <c r="E13" s="5">
        <v>44475</v>
      </c>
      <c r="F13" s="5">
        <v>27100</v>
      </c>
      <c r="G13" s="12">
        <f>Table1[[#This Row],[Year_resale_value]]/Table1[[#This Row],[Price]]</f>
        <v>0.60933108487914556</v>
      </c>
      <c r="H13" s="12" t="str">
        <f>IF(Table1[[#This Row],[retention]] &gt; 69%,"GOOD","POOR")</f>
        <v>POOR</v>
      </c>
      <c r="I13">
        <v>4.5999999999999996</v>
      </c>
      <c r="J13">
        <v>275</v>
      </c>
      <c r="K13" t="str">
        <f>IF(Table1[[#This Row],[Horsepower]]&gt;=300, "HIGH HP",IF(Table1[[#This Row],[Horsepower]]&gt;=150,"MEDIUM HP","LOW HP"))</f>
        <v>MEDIUM HP</v>
      </c>
      <c r="L13">
        <v>112.2</v>
      </c>
      <c r="M13">
        <v>75</v>
      </c>
      <c r="N13">
        <v>201</v>
      </c>
      <c r="P13">
        <v>18.5</v>
      </c>
      <c r="Q13">
        <v>22</v>
      </c>
      <c r="R13" s="9">
        <v>40662</v>
      </c>
      <c r="S13">
        <v>115.6213578</v>
      </c>
    </row>
    <row r="14" spans="1:19" ht="15.75" hidden="1" x14ac:dyDescent="0.25">
      <c r="A14" s="8" t="s">
        <v>31</v>
      </c>
      <c r="B14" s="6" t="s">
        <v>34</v>
      </c>
      <c r="C14" s="11" t="s">
        <v>15</v>
      </c>
      <c r="D14" s="10">
        <v>6536</v>
      </c>
      <c r="E14" s="5">
        <v>39665</v>
      </c>
      <c r="F14" s="5">
        <v>25725</v>
      </c>
      <c r="G14" s="12">
        <f>Table1[[#This Row],[Year_resale_value]]/Table1[[#This Row],[Price]]</f>
        <v>0.6485566620446237</v>
      </c>
      <c r="H14" s="12" t="str">
        <f>IF(Table1[[#This Row],[retention]] &gt; 69%,"GOOD","POOR")</f>
        <v>POOR</v>
      </c>
      <c r="I14">
        <v>4.5999999999999996</v>
      </c>
      <c r="J14">
        <v>275</v>
      </c>
      <c r="K14" t="str">
        <f>IF(Table1[[#This Row],[Horsepower]]&gt;=300, "HIGH HP",IF(Table1[[#This Row],[Horsepower]]&gt;=150,"MEDIUM HP","LOW HP"))</f>
        <v>MEDIUM HP</v>
      </c>
      <c r="L14">
        <v>108</v>
      </c>
      <c r="M14">
        <v>75.5</v>
      </c>
      <c r="N14">
        <v>200.6</v>
      </c>
      <c r="O14">
        <v>3.843</v>
      </c>
      <c r="P14">
        <v>19</v>
      </c>
      <c r="Q14">
        <v>22</v>
      </c>
      <c r="R14" s="9">
        <v>40874</v>
      </c>
      <c r="S14">
        <v>113.7658739</v>
      </c>
    </row>
    <row r="15" spans="1:19" ht="15.75" hidden="1" x14ac:dyDescent="0.25">
      <c r="A15" s="8" t="s">
        <v>104</v>
      </c>
      <c r="B15" s="6" t="s">
        <v>105</v>
      </c>
      <c r="C15" s="11" t="s">
        <v>15</v>
      </c>
      <c r="D15" s="10">
        <v>13798</v>
      </c>
      <c r="E15" s="5">
        <v>39080</v>
      </c>
      <c r="F15" s="5">
        <v>20525</v>
      </c>
      <c r="G15" s="12">
        <f>Table1[[#This Row],[Year_resale_value]]/Table1[[#This Row],[Price]]</f>
        <v>0.52520470829068577</v>
      </c>
      <c r="H15" s="12" t="str">
        <f>IF(Table1[[#This Row],[retention]] &gt; 69%,"GOOD","POOR")</f>
        <v>POOR</v>
      </c>
      <c r="I15">
        <v>4.5999999999999996</v>
      </c>
      <c r="J15">
        <v>275</v>
      </c>
      <c r="K15" t="str">
        <f>IF(Table1[[#This Row],[Horsepower]]&gt;=300, "HIGH HP",IF(Table1[[#This Row],[Horsepower]]&gt;=150,"MEDIUM HP","LOW HP"))</f>
        <v>MEDIUM HP</v>
      </c>
      <c r="L15">
        <v>109</v>
      </c>
      <c r="M15">
        <v>73.599999999999994</v>
      </c>
      <c r="N15">
        <v>208.5</v>
      </c>
      <c r="O15">
        <v>3.8679999999999999</v>
      </c>
      <c r="P15">
        <v>20</v>
      </c>
      <c r="Q15">
        <v>22</v>
      </c>
      <c r="R15" s="9">
        <v>40976</v>
      </c>
      <c r="S15">
        <v>113.5402069</v>
      </c>
    </row>
    <row r="16" spans="1:19" ht="15.75" hidden="1" x14ac:dyDescent="0.25">
      <c r="A16" s="8" t="s">
        <v>123</v>
      </c>
      <c r="B16" s="6" t="s">
        <v>126</v>
      </c>
      <c r="C16" s="11" t="s">
        <v>15</v>
      </c>
      <c r="D16" s="10">
        <v>16774</v>
      </c>
      <c r="E16" s="5">
        <v>69700</v>
      </c>
      <c r="F16" s="5">
        <v>50375</v>
      </c>
      <c r="G16" s="12">
        <f>Table1[[#This Row],[Year_resale_value]]/Table1[[#This Row],[Price]]</f>
        <v>0.72274031563845054</v>
      </c>
      <c r="H16" s="12" t="str">
        <f>IF(Table1[[#This Row],[retention]] &gt; 69%,"GOOD","POOR")</f>
        <v>GOOD</v>
      </c>
      <c r="I16">
        <v>4.3</v>
      </c>
      <c r="J16">
        <v>275</v>
      </c>
      <c r="K16" t="str">
        <f>IF(Table1[[#This Row],[Horsepower]]&gt;=300, "HIGH HP",IF(Table1[[#This Row],[Horsepower]]&gt;=150,"MEDIUM HP","LOW HP"))</f>
        <v>MEDIUM HP</v>
      </c>
      <c r="L16">
        <v>121.5</v>
      </c>
      <c r="M16">
        <v>73.099999999999994</v>
      </c>
      <c r="N16">
        <v>203.1</v>
      </c>
      <c r="O16">
        <v>4.133</v>
      </c>
      <c r="P16">
        <v>23.2</v>
      </c>
      <c r="Q16">
        <v>21</v>
      </c>
      <c r="R16" s="9">
        <v>40707</v>
      </c>
      <c r="S16">
        <v>125.2738757</v>
      </c>
    </row>
    <row r="17" spans="1:24" ht="15.75" hidden="1" x14ac:dyDescent="0.25">
      <c r="A17" s="8" t="s">
        <v>31</v>
      </c>
      <c r="B17" s="6" t="s">
        <v>36</v>
      </c>
      <c r="C17" s="11" t="s">
        <v>37</v>
      </c>
      <c r="D17" s="10">
        <v>14785</v>
      </c>
      <c r="E17" s="5">
        <v>46225</v>
      </c>
      <c r="F17" s="5">
        <v>31245</v>
      </c>
      <c r="G17" s="12">
        <f>Table1[[#This Row],[Year_resale_value]]/Table1[[#This Row],[Price]]</f>
        <v>0.67593293672255272</v>
      </c>
      <c r="H17" s="12" t="str">
        <f>IF(Table1[[#This Row],[retention]] &gt; 69%,"GOOD","POOR")</f>
        <v>POOR</v>
      </c>
      <c r="I17">
        <v>5.7</v>
      </c>
      <c r="J17">
        <v>255</v>
      </c>
      <c r="K17" t="str">
        <f>IF(Table1[[#This Row],[Horsepower]]&gt;=300, "HIGH HP",IF(Table1[[#This Row],[Horsepower]]&gt;=150,"MEDIUM HP","LOW HP"))</f>
        <v>MEDIUM HP</v>
      </c>
      <c r="L17">
        <v>117.5</v>
      </c>
      <c r="M17">
        <v>77</v>
      </c>
      <c r="N17">
        <v>201.2</v>
      </c>
      <c r="O17">
        <v>5.5720000000000001</v>
      </c>
      <c r="P17">
        <v>30</v>
      </c>
      <c r="Q17">
        <v>15</v>
      </c>
      <c r="R17" s="9">
        <v>41016</v>
      </c>
      <c r="S17">
        <v>109.5091165</v>
      </c>
    </row>
    <row r="18" spans="1:24" ht="15.75" hidden="1" x14ac:dyDescent="0.25">
      <c r="A18" s="8" t="s">
        <v>48</v>
      </c>
      <c r="B18" s="6" t="s">
        <v>53</v>
      </c>
      <c r="C18" s="11" t="s">
        <v>15</v>
      </c>
      <c r="D18" s="10">
        <v>13462</v>
      </c>
      <c r="E18" s="5">
        <v>28340</v>
      </c>
      <c r="F18" s="5">
        <v>17325</v>
      </c>
      <c r="G18" s="12">
        <f>Table1[[#This Row],[Year_resale_value]]/Table1[[#This Row],[Price]]</f>
        <v>0.61132674664784759</v>
      </c>
      <c r="H18" s="12" t="str">
        <f>IF(Table1[[#This Row],[retention]] &gt; 69%,"GOOD","POOR")</f>
        <v>POOR</v>
      </c>
      <c r="I18">
        <v>3.5</v>
      </c>
      <c r="J18">
        <v>253</v>
      </c>
      <c r="K18" t="str">
        <f>IF(Table1[[#This Row],[Horsepower]]&gt;=300, "HIGH HP",IF(Table1[[#This Row],[Horsepower]]&gt;=150,"MEDIUM HP","LOW HP"))</f>
        <v>MEDIUM HP</v>
      </c>
      <c r="L18">
        <v>113</v>
      </c>
      <c r="M18">
        <v>74.400000000000006</v>
      </c>
      <c r="N18">
        <v>207.7</v>
      </c>
      <c r="O18">
        <v>3.5640000000000001</v>
      </c>
      <c r="P18">
        <v>17</v>
      </c>
      <c r="Q18">
        <v>23</v>
      </c>
      <c r="R18" s="9">
        <v>41126</v>
      </c>
      <c r="S18">
        <v>101.3292807</v>
      </c>
    </row>
    <row r="19" spans="1:24" ht="15.75" hidden="1" x14ac:dyDescent="0.25">
      <c r="A19" s="8" t="s">
        <v>48</v>
      </c>
      <c r="B19" s="6" t="s">
        <v>54</v>
      </c>
      <c r="C19" s="11" t="s">
        <v>15</v>
      </c>
      <c r="D19" s="10">
        <v>30696</v>
      </c>
      <c r="E19" s="5">
        <v>29185</v>
      </c>
      <c r="F19" s="5">
        <v>15000</v>
      </c>
      <c r="G19" s="12">
        <f>Table1[[#This Row],[Year_resale_value]]/Table1[[#This Row],[Price]]</f>
        <v>0.51396265204728453</v>
      </c>
      <c r="H19" s="12" t="str">
        <f>IF(Table1[[#This Row],[retention]] &gt; 69%,"GOOD","POOR")</f>
        <v>POOR</v>
      </c>
      <c r="I19">
        <v>3.5</v>
      </c>
      <c r="J19">
        <v>253</v>
      </c>
      <c r="K19" t="str">
        <f>IF(Table1[[#This Row],[Horsepower]]&gt;=300, "HIGH HP",IF(Table1[[#This Row],[Horsepower]]&gt;=150,"MEDIUM HP","LOW HP"))</f>
        <v>MEDIUM HP</v>
      </c>
      <c r="L19">
        <v>113</v>
      </c>
      <c r="M19">
        <v>74.400000000000006</v>
      </c>
      <c r="N19">
        <v>197.8</v>
      </c>
      <c r="O19">
        <v>3.5670000000000002</v>
      </c>
      <c r="P19">
        <v>17</v>
      </c>
      <c r="Q19">
        <v>23</v>
      </c>
      <c r="R19" s="9">
        <v>41184</v>
      </c>
      <c r="S19">
        <v>101.6552441</v>
      </c>
    </row>
    <row r="20" spans="1:24" ht="15.75" hidden="1" x14ac:dyDescent="0.25">
      <c r="A20" s="8" t="s">
        <v>148</v>
      </c>
      <c r="B20" s="6" t="s">
        <v>151</v>
      </c>
      <c r="C20" s="11" t="s">
        <v>15</v>
      </c>
      <c r="D20" s="10">
        <v>1872</v>
      </c>
      <c r="E20" s="5">
        <v>43000</v>
      </c>
      <c r="F20" s="5">
        <v>35000</v>
      </c>
      <c r="G20" s="12">
        <f>Table1[[#This Row],[Year_resale_value]]/Table1[[#This Row],[Price]]</f>
        <v>0.81395348837209303</v>
      </c>
      <c r="H20" s="12" t="str">
        <f>IF(Table1[[#This Row],[retention]] &gt; 69%,"GOOD","POOR")</f>
        <v>GOOD</v>
      </c>
      <c r="I20">
        <v>3.5</v>
      </c>
      <c r="J20">
        <v>253</v>
      </c>
      <c r="K20" t="str">
        <f>IF(Table1[[#This Row],[Horsepower]]&gt;=300, "HIGH HP",IF(Table1[[#This Row],[Horsepower]]&gt;=150,"MEDIUM HP","LOW HP"))</f>
        <v>MEDIUM HP</v>
      </c>
      <c r="L20">
        <v>113.3</v>
      </c>
      <c r="M20">
        <v>76.3</v>
      </c>
      <c r="N20">
        <v>165.4</v>
      </c>
      <c r="O20">
        <v>2.85</v>
      </c>
      <c r="P20">
        <v>12</v>
      </c>
      <c r="Q20">
        <v>21</v>
      </c>
      <c r="R20" s="9">
        <v>41087</v>
      </c>
      <c r="S20">
        <v>106.98445630000001</v>
      </c>
      <c r="W20" s="3"/>
      <c r="X20" s="2"/>
    </row>
    <row r="21" spans="1:24" ht="15.75" hidden="1" x14ac:dyDescent="0.25">
      <c r="A21" s="8" t="s">
        <v>141</v>
      </c>
      <c r="B21" s="6" t="s">
        <v>145</v>
      </c>
      <c r="C21" s="11" t="s">
        <v>15</v>
      </c>
      <c r="D21" s="10">
        <v>14690</v>
      </c>
      <c r="E21" s="5">
        <v>36229</v>
      </c>
      <c r="F21" s="5">
        <v>19890</v>
      </c>
      <c r="G21" s="12">
        <f>Table1[[#This Row],[Year_resale_value]]/Table1[[#This Row],[Price]]</f>
        <v>0.54900770101300067</v>
      </c>
      <c r="H21" s="12" t="str">
        <f>IF(Table1[[#This Row],[retention]] &gt; 69%,"GOOD","POOR")</f>
        <v>POOR</v>
      </c>
      <c r="I21">
        <v>4</v>
      </c>
      <c r="J21">
        <v>250</v>
      </c>
      <c r="K21" t="str">
        <f>IF(Table1[[#This Row],[Horsepower]]&gt;=300, "HIGH HP",IF(Table1[[#This Row],[Horsepower]]&gt;=150,"MEDIUM HP","LOW HP"))</f>
        <v>MEDIUM HP</v>
      </c>
      <c r="L21">
        <v>113.8</v>
      </c>
      <c r="M21">
        <v>74.400000000000006</v>
      </c>
      <c r="N21">
        <v>205.4</v>
      </c>
      <c r="O21">
        <v>3.9670000000000001</v>
      </c>
      <c r="P21">
        <v>18.5</v>
      </c>
      <c r="Q21">
        <v>22</v>
      </c>
      <c r="R21" s="9">
        <v>40592</v>
      </c>
      <c r="S21">
        <v>103.4416926</v>
      </c>
      <c r="W21" s="3"/>
      <c r="X21" s="2"/>
    </row>
    <row r="22" spans="1:24" ht="15.75" hidden="1" x14ac:dyDescent="0.25">
      <c r="A22" s="8" t="s">
        <v>26</v>
      </c>
      <c r="B22" s="6" t="s">
        <v>28</v>
      </c>
      <c r="C22" s="11" t="s">
        <v>15</v>
      </c>
      <c r="D22" s="10">
        <v>39350</v>
      </c>
      <c r="E22" s="5">
        <v>25300</v>
      </c>
      <c r="F22" s="5">
        <v>13740</v>
      </c>
      <c r="G22" s="12">
        <f>Table1[[#This Row],[Year_resale_value]]/Table1[[#This Row],[Price]]</f>
        <v>0.54308300395256914</v>
      </c>
      <c r="H22" s="12" t="str">
        <f>IF(Table1[[#This Row],[retention]] &gt; 69%,"GOOD","POOR")</f>
        <v>POOR</v>
      </c>
      <c r="I22">
        <v>3.8</v>
      </c>
      <c r="J22">
        <v>240</v>
      </c>
      <c r="K22" t="str">
        <f>IF(Table1[[#This Row],[Horsepower]]&gt;=300, "HIGH HP",IF(Table1[[#This Row],[Horsepower]]&gt;=150,"MEDIUM HP","LOW HP"))</f>
        <v>MEDIUM HP</v>
      </c>
      <c r="L22">
        <v>109</v>
      </c>
      <c r="M22">
        <v>72.7</v>
      </c>
      <c r="N22">
        <v>196.2</v>
      </c>
      <c r="O22">
        <v>3.5430000000000001</v>
      </c>
      <c r="P22">
        <v>17.5</v>
      </c>
      <c r="Q22">
        <v>23</v>
      </c>
      <c r="R22" s="9">
        <v>40611</v>
      </c>
      <c r="S22">
        <v>95.636702529999994</v>
      </c>
      <c r="W22" s="3"/>
      <c r="X22" s="2"/>
    </row>
    <row r="23" spans="1:24" x14ac:dyDescent="0.25">
      <c r="A23" s="21" t="s">
        <v>67</v>
      </c>
      <c r="B23" s="22" t="s">
        <v>76</v>
      </c>
      <c r="C23" s="23" t="s">
        <v>37</v>
      </c>
      <c r="D23" s="24">
        <v>125338</v>
      </c>
      <c r="E23" s="25">
        <v>36135</v>
      </c>
      <c r="F23" s="25">
        <v>23575</v>
      </c>
      <c r="G23" s="26">
        <f>Table1[[#This Row],[Year_resale_value]]/Table1[[#This Row],[Price]]</f>
        <v>0.65241455652414559</v>
      </c>
      <c r="H23" s="26" t="str">
        <f>IF(Table1[[#This Row],[retention]] &gt; 69%,"GOOD","POOR")</f>
        <v>POOR</v>
      </c>
      <c r="I23" s="27">
        <v>4.5999999999999996</v>
      </c>
      <c r="J23" s="27">
        <v>240</v>
      </c>
      <c r="K23" s="27" t="str">
        <f>IF(Table1[[#This Row],[Horsepower]]&gt;=300, "HIGH HP",IF(Table1[[#This Row],[Horsepower]]&gt;=150,"MEDIUM HP","LOW HP"))</f>
        <v>MEDIUM HP</v>
      </c>
      <c r="L23">
        <v>119</v>
      </c>
      <c r="M23">
        <v>78.7</v>
      </c>
      <c r="N23">
        <v>204.6</v>
      </c>
      <c r="O23">
        <v>4.8079999999999998</v>
      </c>
      <c r="P23">
        <v>26</v>
      </c>
      <c r="Q23">
        <v>16</v>
      </c>
      <c r="R23" s="28">
        <v>41166</v>
      </c>
      <c r="S23" s="27">
        <v>100.0248023</v>
      </c>
      <c r="W23" s="3"/>
      <c r="X23" s="2"/>
    </row>
    <row r="24" spans="1:24" ht="15.75" hidden="1" x14ac:dyDescent="0.25">
      <c r="A24" s="8" t="s">
        <v>91</v>
      </c>
      <c r="B24" s="6" t="s">
        <v>92</v>
      </c>
      <c r="C24" s="11" t="s">
        <v>15</v>
      </c>
      <c r="D24" s="10">
        <v>15467</v>
      </c>
      <c r="E24" s="5">
        <v>42800</v>
      </c>
      <c r="F24" s="5">
        <v>26000</v>
      </c>
      <c r="G24" s="12">
        <f>Table1[[#This Row],[Year_resale_value]]/Table1[[#This Row],[Price]]</f>
        <v>0.60747663551401865</v>
      </c>
      <c r="H24" s="12" t="str">
        <f>IF(Table1[[#This Row],[retention]] &gt; 69%,"GOOD","POOR")</f>
        <v>POOR</v>
      </c>
      <c r="I24">
        <v>3</v>
      </c>
      <c r="J24">
        <v>240</v>
      </c>
      <c r="K24" t="str">
        <f>IF(Table1[[#This Row],[Horsepower]]&gt;=300, "HIGH HP",IF(Table1[[#This Row],[Horsepower]]&gt;=150,"MEDIUM HP","LOW HP"))</f>
        <v>MEDIUM HP</v>
      </c>
      <c r="L24">
        <v>114.5</v>
      </c>
      <c r="M24">
        <v>71.599999999999994</v>
      </c>
      <c r="N24">
        <v>191.3</v>
      </c>
      <c r="O24">
        <v>3.65</v>
      </c>
      <c r="P24">
        <v>18.399999999999999</v>
      </c>
      <c r="Q24">
        <v>21</v>
      </c>
      <c r="R24" s="9">
        <v>40979</v>
      </c>
      <c r="S24">
        <v>102.17898479999999</v>
      </c>
      <c r="W24" s="3"/>
      <c r="X24" s="2"/>
    </row>
    <row r="25" spans="1:24" ht="15.75" hidden="1" x14ac:dyDescent="0.25">
      <c r="A25" s="8" t="s">
        <v>190</v>
      </c>
      <c r="B25" s="6" t="s">
        <v>195</v>
      </c>
      <c r="C25" s="11" t="s">
        <v>15</v>
      </c>
      <c r="D25" s="10">
        <v>3493</v>
      </c>
      <c r="E25" s="5">
        <v>45500</v>
      </c>
      <c r="F25" s="5">
        <v>27000</v>
      </c>
      <c r="G25" s="12">
        <f>Table1[[#This Row],[Year_resale_value]]/Table1[[#This Row],[Price]]</f>
        <v>0.59340659340659341</v>
      </c>
      <c r="H25" s="12" t="str">
        <f>IF(Table1[[#This Row],[retention]] &gt; 69%,"GOOD","POOR")</f>
        <v>POOR</v>
      </c>
      <c r="I25">
        <v>2.2999999999999998</v>
      </c>
      <c r="J25">
        <v>236</v>
      </c>
      <c r="K25" t="str">
        <f>IF(Table1[[#This Row],[Horsepower]]&gt;=300, "HIGH HP",IF(Table1[[#This Row],[Horsepower]]&gt;=150,"MEDIUM HP","LOW HP"))</f>
        <v>MEDIUM HP</v>
      </c>
      <c r="L25">
        <v>104.9</v>
      </c>
      <c r="M25">
        <v>71.5</v>
      </c>
      <c r="N25">
        <v>185.7</v>
      </c>
      <c r="O25">
        <v>3.601</v>
      </c>
      <c r="P25">
        <v>18.5</v>
      </c>
      <c r="Q25">
        <v>23</v>
      </c>
      <c r="R25" s="9">
        <v>40659</v>
      </c>
      <c r="S25">
        <v>101.6233572</v>
      </c>
      <c r="X25" s="1"/>
    </row>
    <row r="26" spans="1:24" ht="15.75" hidden="1" x14ac:dyDescent="0.25">
      <c r="A26" s="8" t="s">
        <v>55</v>
      </c>
      <c r="B26" s="6" t="s">
        <v>61</v>
      </c>
      <c r="C26" s="11" t="s">
        <v>37</v>
      </c>
      <c r="D26" s="10">
        <v>227061</v>
      </c>
      <c r="E26" s="5">
        <v>19460</v>
      </c>
      <c r="F26" s="5">
        <v>15060</v>
      </c>
      <c r="G26" s="12">
        <f>Table1[[#This Row],[Year_resale_value]]/Table1[[#This Row],[Price]]</f>
        <v>0.77389516957862281</v>
      </c>
      <c r="H26" s="12" t="str">
        <f>IF(Table1[[#This Row],[retention]] &gt; 69%,"GOOD","POOR")</f>
        <v>GOOD</v>
      </c>
      <c r="I26">
        <v>5.2</v>
      </c>
      <c r="J26">
        <v>230</v>
      </c>
      <c r="K26" t="str">
        <f>IF(Table1[[#This Row],[Horsepower]]&gt;=300, "HIGH HP",IF(Table1[[#This Row],[Horsepower]]&gt;=150,"MEDIUM HP","LOW HP"))</f>
        <v>MEDIUM HP</v>
      </c>
      <c r="L26">
        <v>138.69999999999999</v>
      </c>
      <c r="M26">
        <v>79.3</v>
      </c>
      <c r="N26">
        <v>224.2</v>
      </c>
      <c r="O26">
        <v>4.47</v>
      </c>
      <c r="P26">
        <v>26</v>
      </c>
      <c r="Q26">
        <v>17</v>
      </c>
      <c r="R26" s="9">
        <v>41063</v>
      </c>
      <c r="S26">
        <v>90.211700050000005</v>
      </c>
      <c r="X26" s="1"/>
    </row>
    <row r="27" spans="1:24" ht="15.75" hidden="1" x14ac:dyDescent="0.25">
      <c r="A27" s="8" t="s">
        <v>55</v>
      </c>
      <c r="B27" s="6" t="s">
        <v>65</v>
      </c>
      <c r="C27" s="11" t="s">
        <v>37</v>
      </c>
      <c r="D27" s="10">
        <v>101323</v>
      </c>
      <c r="E27" s="5">
        <v>26310</v>
      </c>
      <c r="F27" s="5">
        <v>18000</v>
      </c>
      <c r="G27" s="12">
        <f>Table1[[#This Row],[Year_resale_value]]/Table1[[#This Row],[Price]]</f>
        <v>0.68415051311288488</v>
      </c>
      <c r="H27" s="12" t="str">
        <f>IF(Table1[[#This Row],[retention]] &gt; 69%,"GOOD","POOR")</f>
        <v>POOR</v>
      </c>
      <c r="I27">
        <v>5.2</v>
      </c>
      <c r="J27">
        <v>230</v>
      </c>
      <c r="K27" t="str">
        <f>IF(Table1[[#This Row],[Horsepower]]&gt;=300, "HIGH HP",IF(Table1[[#This Row],[Horsepower]]&gt;=150,"MEDIUM HP","LOW HP"))</f>
        <v>MEDIUM HP</v>
      </c>
      <c r="L27">
        <v>115.7</v>
      </c>
      <c r="M27">
        <v>71.7</v>
      </c>
      <c r="N27">
        <v>193.5</v>
      </c>
      <c r="O27">
        <v>4.3940000000000001</v>
      </c>
      <c r="P27">
        <v>25</v>
      </c>
      <c r="Q27">
        <v>17</v>
      </c>
      <c r="R27" s="9">
        <v>41087</v>
      </c>
      <c r="S27">
        <v>92.85412522</v>
      </c>
      <c r="W27" s="3"/>
      <c r="X27" s="2"/>
    </row>
    <row r="28" spans="1:24" ht="15.75" hidden="1" x14ac:dyDescent="0.25">
      <c r="A28" s="8" t="s">
        <v>97</v>
      </c>
      <c r="B28" s="6" t="s">
        <v>102</v>
      </c>
      <c r="C28" s="11" t="s">
        <v>37</v>
      </c>
      <c r="D28" s="10">
        <v>9126</v>
      </c>
      <c r="E28" s="5">
        <v>60105</v>
      </c>
      <c r="F28" s="5">
        <v>55000</v>
      </c>
      <c r="G28" s="12">
        <f>Table1[[#This Row],[Year_resale_value]]/Table1[[#This Row],[Price]]</f>
        <v>0.91506530238748851</v>
      </c>
      <c r="H28" s="12" t="str">
        <f>IF(Table1[[#This Row],[retention]] &gt; 69%,"GOOD","POOR")</f>
        <v>GOOD</v>
      </c>
      <c r="I28">
        <v>4.7</v>
      </c>
      <c r="J28">
        <v>230</v>
      </c>
      <c r="K28" t="str">
        <f>IF(Table1[[#This Row],[Horsepower]]&gt;=300, "HIGH HP",IF(Table1[[#This Row],[Horsepower]]&gt;=150,"MEDIUM HP","LOW HP"))</f>
        <v>MEDIUM HP</v>
      </c>
      <c r="L28">
        <v>112.2</v>
      </c>
      <c r="M28">
        <v>76.400000000000006</v>
      </c>
      <c r="N28">
        <v>192.5</v>
      </c>
      <c r="O28">
        <v>5.4009999999999998</v>
      </c>
      <c r="P28">
        <v>25.4</v>
      </c>
      <c r="Q28">
        <v>15</v>
      </c>
      <c r="R28" s="9">
        <v>41212</v>
      </c>
      <c r="S28">
        <v>105.760458</v>
      </c>
      <c r="W28" s="3"/>
      <c r="X28" s="2"/>
    </row>
    <row r="29" spans="1:24" ht="15.75" hidden="1" x14ac:dyDescent="0.25">
      <c r="A29" s="8" t="s">
        <v>173</v>
      </c>
      <c r="B29" s="6" t="s">
        <v>182</v>
      </c>
      <c r="C29" s="11" t="s">
        <v>37</v>
      </c>
      <c r="D29" s="10">
        <v>9835</v>
      </c>
      <c r="E29" s="5">
        <v>51728</v>
      </c>
      <c r="F29" s="5">
        <v>34080</v>
      </c>
      <c r="G29" s="12">
        <f>Table1[[#This Row],[Year_resale_value]]/Table1[[#This Row],[Price]]</f>
        <v>0.65883080729972165</v>
      </c>
      <c r="H29" s="12" t="str">
        <f>IF(Table1[[#This Row],[retention]] &gt; 69%,"GOOD","POOR")</f>
        <v>POOR</v>
      </c>
      <c r="I29">
        <v>4.7</v>
      </c>
      <c r="J29">
        <v>230</v>
      </c>
      <c r="K29" t="str">
        <f>IF(Table1[[#This Row],[Horsepower]]&gt;=300, "HIGH HP",IF(Table1[[#This Row],[Horsepower]]&gt;=150,"MEDIUM HP","LOW HP"))</f>
        <v>MEDIUM HP</v>
      </c>
      <c r="L29">
        <v>112.2</v>
      </c>
      <c r="M29">
        <v>76.400000000000006</v>
      </c>
      <c r="N29">
        <v>192.5</v>
      </c>
      <c r="O29">
        <v>5.1150000000000002</v>
      </c>
      <c r="P29">
        <v>25.4</v>
      </c>
      <c r="Q29">
        <v>15</v>
      </c>
      <c r="R29" s="9">
        <v>40811</v>
      </c>
      <c r="S29">
        <v>102.5289842</v>
      </c>
      <c r="W29" s="3"/>
      <c r="X29" s="2"/>
    </row>
    <row r="30" spans="1:24" ht="15.75" hidden="1" x14ac:dyDescent="0.25">
      <c r="A30" s="8" t="s">
        <v>89</v>
      </c>
      <c r="B30" s="6" t="s">
        <v>90</v>
      </c>
      <c r="C30" s="11" t="s">
        <v>15</v>
      </c>
      <c r="D30" s="10">
        <v>23713</v>
      </c>
      <c r="E30" s="5">
        <v>29465</v>
      </c>
      <c r="F30" s="5">
        <v>19690</v>
      </c>
      <c r="G30" s="12">
        <f>Table1[[#This Row],[Year_resale_value]]/Table1[[#This Row],[Price]]</f>
        <v>0.66825046665535381</v>
      </c>
      <c r="H30" s="12" t="str">
        <f>IF(Table1[[#This Row],[retention]] &gt; 69%,"GOOD","POOR")</f>
        <v>POOR</v>
      </c>
      <c r="I30">
        <v>3</v>
      </c>
      <c r="J30">
        <v>227</v>
      </c>
      <c r="K30" t="str">
        <f>IF(Table1[[#This Row],[Horsepower]]&gt;=300, "HIGH HP",IF(Table1[[#This Row],[Horsepower]]&gt;=150,"MEDIUM HP","LOW HP"))</f>
        <v>MEDIUM HP</v>
      </c>
      <c r="L30">
        <v>108.3</v>
      </c>
      <c r="M30">
        <v>70.2</v>
      </c>
      <c r="N30">
        <v>193.7</v>
      </c>
      <c r="O30">
        <v>3.3420000000000001</v>
      </c>
      <c r="P30">
        <v>18.5</v>
      </c>
      <c r="Q30">
        <v>25</v>
      </c>
      <c r="R30" s="9">
        <v>41014</v>
      </c>
      <c r="S30">
        <v>92.436889230000006</v>
      </c>
      <c r="W30" s="3"/>
      <c r="X30" s="2"/>
    </row>
    <row r="31" spans="1:24" ht="15.75" hidden="1" x14ac:dyDescent="0.25">
      <c r="A31" s="8" t="s">
        <v>13</v>
      </c>
      <c r="B31" s="6" t="s">
        <v>16</v>
      </c>
      <c r="C31" s="11" t="s">
        <v>15</v>
      </c>
      <c r="D31" s="10">
        <v>39384</v>
      </c>
      <c r="E31" s="5">
        <v>28400</v>
      </c>
      <c r="F31" s="5">
        <v>19875</v>
      </c>
      <c r="G31" s="12">
        <f>Table1[[#This Row],[Year_resale_value]]/Table1[[#This Row],[Price]]</f>
        <v>0.69982394366197187</v>
      </c>
      <c r="H31" s="12" t="str">
        <f>IF(Table1[[#This Row],[retention]] &gt; 69%,"GOOD","POOR")</f>
        <v>GOOD</v>
      </c>
      <c r="I31">
        <v>3.2</v>
      </c>
      <c r="J31">
        <v>225</v>
      </c>
      <c r="K31" t="str">
        <f>IF(Table1[[#This Row],[Horsepower]]&gt;=300, "HIGH HP",IF(Table1[[#This Row],[Horsepower]]&gt;=150,"MEDIUM HP","LOW HP"))</f>
        <v>MEDIUM HP</v>
      </c>
      <c r="L31">
        <v>108.1</v>
      </c>
      <c r="M31">
        <v>70.3</v>
      </c>
      <c r="N31">
        <v>192.9</v>
      </c>
      <c r="O31">
        <v>3.5169999999999999</v>
      </c>
      <c r="P31">
        <v>17.2</v>
      </c>
      <c r="Q31">
        <v>25</v>
      </c>
      <c r="R31" s="9">
        <v>40608</v>
      </c>
      <c r="S31">
        <v>91.370777660000002</v>
      </c>
      <c r="X31" s="1"/>
    </row>
    <row r="32" spans="1:24" ht="15.75" hidden="1" x14ac:dyDescent="0.25">
      <c r="A32" s="8" t="s">
        <v>97</v>
      </c>
      <c r="B32" s="6" t="s">
        <v>99</v>
      </c>
      <c r="C32" s="11" t="s">
        <v>15</v>
      </c>
      <c r="D32" s="10">
        <v>12698</v>
      </c>
      <c r="E32" s="5">
        <v>37805</v>
      </c>
      <c r="F32" s="5">
        <v>32075.000000000004</v>
      </c>
      <c r="G32" s="12">
        <f>Table1[[#This Row],[Year_resale_value]]/Table1[[#This Row],[Price]]</f>
        <v>0.8484327469911388</v>
      </c>
      <c r="H32" s="12" t="str">
        <f>IF(Table1[[#This Row],[retention]] &gt; 69%,"GOOD","POOR")</f>
        <v>GOOD</v>
      </c>
      <c r="I32">
        <v>3</v>
      </c>
      <c r="J32">
        <v>225</v>
      </c>
      <c r="K32" t="str">
        <f>IF(Table1[[#This Row],[Horsepower]]&gt;=300, "HIGH HP",IF(Table1[[#This Row],[Horsepower]]&gt;=150,"MEDIUM HP","LOW HP"))</f>
        <v>MEDIUM HP</v>
      </c>
      <c r="L32">
        <v>110.2</v>
      </c>
      <c r="M32">
        <v>70.900000000000006</v>
      </c>
      <c r="N32">
        <v>189.2</v>
      </c>
      <c r="O32">
        <v>3.6379999999999999</v>
      </c>
      <c r="P32">
        <v>19.8</v>
      </c>
      <c r="Q32">
        <v>23</v>
      </c>
      <c r="R32" s="9">
        <v>41187</v>
      </c>
      <c r="S32">
        <v>94.946698400000002</v>
      </c>
      <c r="X32" s="1"/>
    </row>
    <row r="33" spans="1:24" ht="15.75" hidden="1" x14ac:dyDescent="0.25">
      <c r="A33" s="8" t="s">
        <v>133</v>
      </c>
      <c r="B33" s="6" t="s">
        <v>136</v>
      </c>
      <c r="C33" s="11" t="s">
        <v>15</v>
      </c>
      <c r="D33" s="10">
        <v>79853</v>
      </c>
      <c r="E33" s="5">
        <v>26249</v>
      </c>
      <c r="F33" s="5">
        <v>15125</v>
      </c>
      <c r="G33" s="12">
        <f>Table1[[#This Row],[Year_resale_value]]/Table1[[#This Row],[Price]]</f>
        <v>0.57621242714008147</v>
      </c>
      <c r="H33" s="12" t="str">
        <f>IF(Table1[[#This Row],[retention]] &gt; 69%,"GOOD","POOR")</f>
        <v>POOR</v>
      </c>
      <c r="I33">
        <v>3</v>
      </c>
      <c r="J33">
        <v>222</v>
      </c>
      <c r="K33" t="str">
        <f>IF(Table1[[#This Row],[Horsepower]]&gt;=300, "HIGH HP",IF(Table1[[#This Row],[Horsepower]]&gt;=150,"MEDIUM HP","LOW HP"))</f>
        <v>MEDIUM HP</v>
      </c>
      <c r="L33">
        <v>108.3</v>
      </c>
      <c r="M33">
        <v>70.3</v>
      </c>
      <c r="N33">
        <v>190.5</v>
      </c>
      <c r="O33">
        <v>3.294</v>
      </c>
      <c r="P33">
        <v>18.5</v>
      </c>
      <c r="Q33">
        <v>25</v>
      </c>
      <c r="R33" s="9">
        <v>40699</v>
      </c>
      <c r="S33">
        <v>89.427820310000001</v>
      </c>
      <c r="X33" s="1"/>
    </row>
    <row r="34" spans="1:24" ht="15.75" hidden="1" x14ac:dyDescent="0.25">
      <c r="A34" s="8" t="s">
        <v>123</v>
      </c>
      <c r="B34" s="6" t="s">
        <v>125</v>
      </c>
      <c r="C34" s="11" t="s">
        <v>15</v>
      </c>
      <c r="D34" s="10">
        <v>27602</v>
      </c>
      <c r="E34" s="5">
        <v>49900</v>
      </c>
      <c r="F34" s="5">
        <v>41450</v>
      </c>
      <c r="G34" s="12">
        <f>Table1[[#This Row],[Year_resale_value]]/Table1[[#This Row],[Price]]</f>
        <v>0.83066132264529058</v>
      </c>
      <c r="H34" s="12" t="str">
        <f>IF(Table1[[#This Row],[retention]] &gt; 69%,"GOOD","POOR")</f>
        <v>GOOD</v>
      </c>
      <c r="I34">
        <v>3.2</v>
      </c>
      <c r="J34">
        <v>221</v>
      </c>
      <c r="K34" t="str">
        <f>IF(Table1[[#This Row],[Horsepower]]&gt;=300, "HIGH HP",IF(Table1[[#This Row],[Horsepower]]&gt;=150,"MEDIUM HP","LOW HP"))</f>
        <v>MEDIUM HP</v>
      </c>
      <c r="L34">
        <v>111.5</v>
      </c>
      <c r="M34">
        <v>70.8</v>
      </c>
      <c r="N34">
        <v>189.4</v>
      </c>
      <c r="O34">
        <v>3.823</v>
      </c>
      <c r="P34">
        <v>21.1</v>
      </c>
      <c r="Q34">
        <v>25</v>
      </c>
      <c r="R34" s="9">
        <v>40884</v>
      </c>
      <c r="S34">
        <v>98.249737499999995</v>
      </c>
      <c r="X34" s="1"/>
    </row>
    <row r="35" spans="1:24" x14ac:dyDescent="0.25">
      <c r="A35" s="21" t="s">
        <v>67</v>
      </c>
      <c r="B35" s="22" t="s">
        <v>78</v>
      </c>
      <c r="C35" s="23" t="s">
        <v>37</v>
      </c>
      <c r="D35" s="24">
        <v>540561</v>
      </c>
      <c r="E35" s="25">
        <v>26935</v>
      </c>
      <c r="F35" s="25">
        <v>15075</v>
      </c>
      <c r="G35" s="26">
        <f>Table1[[#This Row],[Year_resale_value]]/Table1[[#This Row],[Price]]</f>
        <v>0.55968071282717657</v>
      </c>
      <c r="H35" s="26" t="str">
        <f>IF(Table1[[#This Row],[retention]] &gt; 69%,"GOOD","POOR")</f>
        <v>POOR</v>
      </c>
      <c r="I35" s="27">
        <v>4.5999999999999996</v>
      </c>
      <c r="J35" s="27">
        <v>220</v>
      </c>
      <c r="K35" s="27" t="str">
        <f>IF(Table1[[#This Row],[Horsepower]]&gt;=300, "HIGH HP",IF(Table1[[#This Row],[Horsepower]]&gt;=150,"MEDIUM HP","LOW HP"))</f>
        <v>MEDIUM HP</v>
      </c>
      <c r="L35">
        <v>138.5</v>
      </c>
      <c r="M35">
        <v>79.099999999999994</v>
      </c>
      <c r="N35">
        <v>224.5</v>
      </c>
      <c r="O35">
        <v>4.2409999999999997</v>
      </c>
      <c r="P35">
        <v>25.1</v>
      </c>
      <c r="Q35">
        <v>18</v>
      </c>
      <c r="R35" s="28">
        <v>41137</v>
      </c>
      <c r="S35" s="27">
        <v>89.401934729999994</v>
      </c>
      <c r="X35" s="1"/>
    </row>
    <row r="36" spans="1:24" ht="15.75" hidden="1" x14ac:dyDescent="0.25">
      <c r="A36" s="8" t="s">
        <v>97</v>
      </c>
      <c r="B36" s="6" t="s">
        <v>103</v>
      </c>
      <c r="C36" s="11" t="s">
        <v>37</v>
      </c>
      <c r="D36" s="10">
        <v>51238</v>
      </c>
      <c r="E36" s="5">
        <v>34605</v>
      </c>
      <c r="F36" s="5">
        <v>30000</v>
      </c>
      <c r="G36" s="12">
        <f>Table1[[#This Row],[Year_resale_value]]/Table1[[#This Row],[Price]]</f>
        <v>0.86692674469007369</v>
      </c>
      <c r="H36" s="12" t="str">
        <f>IF(Table1[[#This Row],[retention]] &gt; 69%,"GOOD","POOR")</f>
        <v>GOOD</v>
      </c>
      <c r="I36">
        <v>3</v>
      </c>
      <c r="J36">
        <v>220</v>
      </c>
      <c r="K36" t="str">
        <f>IF(Table1[[#This Row],[Horsepower]]&gt;=300, "HIGH HP",IF(Table1[[#This Row],[Horsepower]]&gt;=150,"MEDIUM HP","LOW HP"))</f>
        <v>MEDIUM HP</v>
      </c>
      <c r="L36">
        <v>103</v>
      </c>
      <c r="M36">
        <v>71.5</v>
      </c>
      <c r="N36">
        <v>180.1</v>
      </c>
      <c r="O36">
        <v>3.9</v>
      </c>
      <c r="P36">
        <v>17.2</v>
      </c>
      <c r="Q36">
        <v>21</v>
      </c>
      <c r="R36" s="9">
        <v>41000</v>
      </c>
      <c r="S36">
        <v>91.943801559999997</v>
      </c>
      <c r="X36" s="1"/>
    </row>
    <row r="37" spans="1:24" ht="15.75" hidden="1" x14ac:dyDescent="0.25">
      <c r="A37" s="8" t="s">
        <v>159</v>
      </c>
      <c r="B37" s="6" t="s">
        <v>160</v>
      </c>
      <c r="C37" s="11" t="s">
        <v>15</v>
      </c>
      <c r="D37" s="10">
        <v>8982</v>
      </c>
      <c r="E37" s="5">
        <v>41430</v>
      </c>
      <c r="F37" s="5">
        <v>41250</v>
      </c>
      <c r="G37" s="12">
        <f>Table1[[#This Row],[Year_resale_value]]/Table1[[#This Row],[Price]]</f>
        <v>0.99565532223026787</v>
      </c>
      <c r="H37" s="12" t="str">
        <f>IF(Table1[[#This Row],[retention]] &gt; 69%,"GOOD","POOR")</f>
        <v>GOOD</v>
      </c>
      <c r="I37">
        <v>2.7</v>
      </c>
      <c r="J37">
        <v>217</v>
      </c>
      <c r="K37" t="str">
        <f>IF(Table1[[#This Row],[Horsepower]]&gt;=300, "HIGH HP",IF(Table1[[#This Row],[Horsepower]]&gt;=150,"MEDIUM HP","LOW HP"))</f>
        <v>MEDIUM HP</v>
      </c>
      <c r="L37">
        <v>95.2</v>
      </c>
      <c r="M37">
        <v>70.099999999999994</v>
      </c>
      <c r="N37">
        <v>171</v>
      </c>
      <c r="O37">
        <v>2.778</v>
      </c>
      <c r="P37">
        <v>17</v>
      </c>
      <c r="Q37">
        <v>22</v>
      </c>
      <c r="R37" s="9">
        <v>40958</v>
      </c>
      <c r="S37">
        <v>93.437330700000004</v>
      </c>
      <c r="W37" s="3"/>
      <c r="X37" s="2"/>
    </row>
    <row r="38" spans="1:24" ht="15.75" hidden="1" x14ac:dyDescent="0.25">
      <c r="A38" s="8" t="s">
        <v>104</v>
      </c>
      <c r="B38" s="6" t="s">
        <v>106</v>
      </c>
      <c r="C38" s="11" t="s">
        <v>15</v>
      </c>
      <c r="D38" s="10">
        <v>48911</v>
      </c>
      <c r="E38" s="5">
        <v>43330</v>
      </c>
      <c r="F38" s="5">
        <v>21725</v>
      </c>
      <c r="G38" s="12">
        <f>Table1[[#This Row],[Year_resale_value]]/Table1[[#This Row],[Price]]</f>
        <v>0.5013847219016847</v>
      </c>
      <c r="H38" s="12" t="str">
        <f>IF(Table1[[#This Row],[retention]] &gt; 69%,"GOOD","POOR")</f>
        <v>POOR</v>
      </c>
      <c r="I38">
        <v>4.5999999999999996</v>
      </c>
      <c r="J38">
        <v>215</v>
      </c>
      <c r="K38" t="str">
        <f>IF(Table1[[#This Row],[Horsepower]]&gt;=300, "HIGH HP",IF(Table1[[#This Row],[Horsepower]]&gt;=150,"MEDIUM HP","LOW HP"))</f>
        <v>MEDIUM HP</v>
      </c>
      <c r="L38">
        <v>117.7</v>
      </c>
      <c r="M38">
        <v>78.2</v>
      </c>
      <c r="N38">
        <v>215.3</v>
      </c>
      <c r="O38">
        <v>4.1210000000000004</v>
      </c>
      <c r="P38">
        <v>19</v>
      </c>
      <c r="Q38">
        <v>21</v>
      </c>
      <c r="R38" s="9">
        <v>41005</v>
      </c>
      <c r="S38">
        <v>93.957916900000001</v>
      </c>
      <c r="X38" s="1"/>
    </row>
    <row r="39" spans="1:24" ht="15.75" hidden="1" x14ac:dyDescent="0.25">
      <c r="A39" s="8" t="s">
        <v>123</v>
      </c>
      <c r="B39" s="6" t="s">
        <v>130</v>
      </c>
      <c r="C39" s="11" t="s">
        <v>15</v>
      </c>
      <c r="D39" s="10">
        <v>11592</v>
      </c>
      <c r="E39" s="5">
        <v>41600</v>
      </c>
      <c r="F39" s="5">
        <v>35500</v>
      </c>
      <c r="G39" s="12">
        <f>Table1[[#This Row],[Year_resale_value]]/Table1[[#This Row],[Price]]</f>
        <v>0.85336538461538458</v>
      </c>
      <c r="H39" s="12" t="str">
        <f>IF(Table1[[#This Row],[retention]] &gt; 69%,"GOOD","POOR")</f>
        <v>GOOD</v>
      </c>
      <c r="I39">
        <v>3.2</v>
      </c>
      <c r="J39">
        <v>215</v>
      </c>
      <c r="K39" t="str">
        <f>IF(Table1[[#This Row],[Horsepower]]&gt;=300, "HIGH HP",IF(Table1[[#This Row],[Horsepower]]&gt;=150,"MEDIUM HP","LOW HP"))</f>
        <v>MEDIUM HP</v>
      </c>
      <c r="L39">
        <v>105.9</v>
      </c>
      <c r="M39">
        <v>67.8</v>
      </c>
      <c r="N39">
        <v>180.3</v>
      </c>
      <c r="O39">
        <v>3.2130000000000001</v>
      </c>
      <c r="P39">
        <v>16.399999999999999</v>
      </c>
      <c r="Q39">
        <v>26</v>
      </c>
      <c r="R39" s="9">
        <v>40762</v>
      </c>
      <c r="S39">
        <v>92.925791770000004</v>
      </c>
      <c r="X39" s="1"/>
    </row>
    <row r="40" spans="1:24" ht="15.75" hidden="1" x14ac:dyDescent="0.25">
      <c r="A40" s="8" t="s">
        <v>123</v>
      </c>
      <c r="B40" s="6" t="s">
        <v>132</v>
      </c>
      <c r="C40" s="11" t="s">
        <v>37</v>
      </c>
      <c r="D40" s="10">
        <v>28976</v>
      </c>
      <c r="E40" s="5">
        <v>35300</v>
      </c>
      <c r="F40" s="5">
        <v>27500</v>
      </c>
      <c r="G40" s="12">
        <f>Table1[[#This Row],[Year_resale_value]]/Table1[[#This Row],[Price]]</f>
        <v>0.77903682719546741</v>
      </c>
      <c r="H40" s="12" t="str">
        <f>IF(Table1[[#This Row],[retention]] &gt; 69%,"GOOD","POOR")</f>
        <v>GOOD</v>
      </c>
      <c r="I40">
        <v>3.2</v>
      </c>
      <c r="J40">
        <v>215</v>
      </c>
      <c r="K40" t="str">
        <f>IF(Table1[[#This Row],[Horsepower]]&gt;=300, "HIGH HP",IF(Table1[[#This Row],[Horsepower]]&gt;=150,"MEDIUM HP","LOW HP"))</f>
        <v>MEDIUM HP</v>
      </c>
      <c r="L40">
        <v>111</v>
      </c>
      <c r="M40">
        <v>72.2</v>
      </c>
      <c r="N40">
        <v>180.6</v>
      </c>
      <c r="O40">
        <v>4.3869999999999996</v>
      </c>
      <c r="P40">
        <v>19</v>
      </c>
      <c r="Q40">
        <v>20</v>
      </c>
      <c r="R40" s="9">
        <v>40818</v>
      </c>
      <c r="S40">
        <v>90.495532130000001</v>
      </c>
      <c r="X40" s="1"/>
    </row>
    <row r="41" spans="1:24" ht="15.75" hidden="1" x14ac:dyDescent="0.25">
      <c r="A41" s="8" t="s">
        <v>141</v>
      </c>
      <c r="B41" s="6" t="s">
        <v>143</v>
      </c>
      <c r="C41" s="11" t="s">
        <v>15</v>
      </c>
      <c r="D41" s="10">
        <v>38554</v>
      </c>
      <c r="E41" s="5">
        <v>24150</v>
      </c>
      <c r="F41" s="5">
        <v>19538</v>
      </c>
      <c r="G41" s="12">
        <f>Table1[[#This Row],[Year_resale_value]]/Table1[[#This Row],[Price]]</f>
        <v>0.80902691511387159</v>
      </c>
      <c r="H41" s="12" t="str">
        <f>IF(Table1[[#This Row],[retention]] &gt; 69%,"GOOD","POOR")</f>
        <v>GOOD</v>
      </c>
      <c r="I41">
        <v>3.5</v>
      </c>
      <c r="J41">
        <v>215</v>
      </c>
      <c r="K41" t="str">
        <f>IF(Table1[[#This Row],[Horsepower]]&gt;=300, "HIGH HP",IF(Table1[[#This Row],[Horsepower]]&gt;=150,"MEDIUM HP","LOW HP"))</f>
        <v>MEDIUM HP</v>
      </c>
      <c r="L41">
        <v>109</v>
      </c>
      <c r="M41">
        <v>73.599999999999994</v>
      </c>
      <c r="N41">
        <v>195.9</v>
      </c>
      <c r="O41">
        <v>3.4550000000000001</v>
      </c>
      <c r="P41">
        <v>18</v>
      </c>
      <c r="Q41"/>
      <c r="R41" s="9">
        <v>40547</v>
      </c>
      <c r="S41">
        <v>86.272522910000006</v>
      </c>
      <c r="X41" s="1"/>
    </row>
    <row r="42" spans="1:24" ht="15.75" hidden="1" x14ac:dyDescent="0.25">
      <c r="A42" s="8" t="s">
        <v>13</v>
      </c>
      <c r="B42" s="6" t="s">
        <v>17</v>
      </c>
      <c r="C42" s="11" t="s">
        <v>15</v>
      </c>
      <c r="D42" s="10">
        <v>8588</v>
      </c>
      <c r="E42" s="5">
        <v>42000</v>
      </c>
      <c r="F42" s="5">
        <v>29725</v>
      </c>
      <c r="G42" s="12">
        <f>Table1[[#This Row],[Year_resale_value]]/Table1[[#This Row],[Price]]</f>
        <v>0.70773809523809528</v>
      </c>
      <c r="H42" s="12" t="str">
        <f>IF(Table1[[#This Row],[retention]] &gt; 69%,"GOOD","POOR")</f>
        <v>GOOD</v>
      </c>
      <c r="I42">
        <v>3.5</v>
      </c>
      <c r="J42">
        <v>210</v>
      </c>
      <c r="K42" t="str">
        <f>IF(Table1[[#This Row],[Horsepower]]&gt;=300, "HIGH HP",IF(Table1[[#This Row],[Horsepower]]&gt;=150,"MEDIUM HP","LOW HP"))</f>
        <v>MEDIUM HP</v>
      </c>
      <c r="L42">
        <v>114.6</v>
      </c>
      <c r="M42">
        <v>71.400000000000006</v>
      </c>
      <c r="N42">
        <v>196.6</v>
      </c>
      <c r="O42">
        <v>3.85</v>
      </c>
      <c r="P42">
        <v>18</v>
      </c>
      <c r="Q42">
        <v>22</v>
      </c>
      <c r="R42" s="9">
        <v>40819</v>
      </c>
      <c r="S42">
        <v>91.389779329999996</v>
      </c>
      <c r="W42" s="3"/>
      <c r="X42" s="2"/>
    </row>
    <row r="43" spans="1:24" x14ac:dyDescent="0.25">
      <c r="A43" s="21" t="s">
        <v>67</v>
      </c>
      <c r="B43" s="22" t="s">
        <v>74</v>
      </c>
      <c r="C43" s="23" t="s">
        <v>37</v>
      </c>
      <c r="D43" s="24">
        <v>276747</v>
      </c>
      <c r="E43" s="25">
        <v>31930</v>
      </c>
      <c r="F43" s="25">
        <v>16640</v>
      </c>
      <c r="G43" s="26">
        <f>Table1[[#This Row],[Year_resale_value]]/Table1[[#This Row],[Price]]</f>
        <v>0.52113999373629816</v>
      </c>
      <c r="H43" s="26" t="str">
        <f>IF(Table1[[#This Row],[retention]] &gt; 69%,"GOOD","POOR")</f>
        <v>POOR</v>
      </c>
      <c r="I43" s="27">
        <v>4</v>
      </c>
      <c r="J43" s="27">
        <v>210</v>
      </c>
      <c r="K43" s="27" t="str">
        <f>IF(Table1[[#This Row],[Horsepower]]&gt;=300, "HIGH HP",IF(Table1[[#This Row],[Horsepower]]&gt;=150,"MEDIUM HP","LOW HP"))</f>
        <v>MEDIUM HP</v>
      </c>
      <c r="L43">
        <v>111.6</v>
      </c>
      <c r="M43">
        <v>70.2</v>
      </c>
      <c r="N43">
        <v>190.7</v>
      </c>
      <c r="O43">
        <v>3.8759999999999999</v>
      </c>
      <c r="P43">
        <v>21</v>
      </c>
      <c r="Q43">
        <v>19</v>
      </c>
      <c r="R43" s="28">
        <v>41024</v>
      </c>
      <c r="S43" s="27">
        <v>87.635495779999999</v>
      </c>
      <c r="W43" s="3"/>
      <c r="X43" s="2"/>
    </row>
    <row r="44" spans="1:24" ht="15.75" hidden="1" x14ac:dyDescent="0.25">
      <c r="A44" s="8" t="s">
        <v>79</v>
      </c>
      <c r="B44" s="6" t="s">
        <v>84</v>
      </c>
      <c r="C44" s="11" t="s">
        <v>37</v>
      </c>
      <c r="D44" s="10">
        <v>76029</v>
      </c>
      <c r="E44" s="5">
        <v>26000</v>
      </c>
      <c r="F44" s="5">
        <v>19490</v>
      </c>
      <c r="G44" s="12">
        <f>Table1[[#This Row],[Year_resale_value]]/Table1[[#This Row],[Price]]</f>
        <v>0.74961538461538457</v>
      </c>
      <c r="H44" s="12" t="str">
        <f>IF(Table1[[#This Row],[retention]] &gt; 69%,"GOOD","POOR")</f>
        <v>GOOD</v>
      </c>
      <c r="I44">
        <v>3.5</v>
      </c>
      <c r="J44">
        <v>210</v>
      </c>
      <c r="K44" t="str">
        <f>IF(Table1[[#This Row],[Horsepower]]&gt;=300, "HIGH HP",IF(Table1[[#This Row],[Horsepower]]&gt;=150,"MEDIUM HP","LOW HP"))</f>
        <v>MEDIUM HP</v>
      </c>
      <c r="L44">
        <v>118.1</v>
      </c>
      <c r="M44">
        <v>75.599999999999994</v>
      </c>
      <c r="N44">
        <v>201.2</v>
      </c>
      <c r="O44">
        <v>4.2880000000000003</v>
      </c>
      <c r="P44">
        <v>20</v>
      </c>
      <c r="Q44">
        <v>23</v>
      </c>
      <c r="R44" s="9">
        <v>41123</v>
      </c>
      <c r="S44">
        <v>85.217691340000002</v>
      </c>
      <c r="W44" s="3"/>
      <c r="X44" s="2"/>
    </row>
    <row r="45" spans="1:24" ht="15.75" hidden="1" x14ac:dyDescent="0.25">
      <c r="A45" s="8" t="s">
        <v>97</v>
      </c>
      <c r="B45" s="6" t="s">
        <v>98</v>
      </c>
      <c r="C45" s="11" t="s">
        <v>15</v>
      </c>
      <c r="D45" s="10">
        <v>24072</v>
      </c>
      <c r="E45" s="5">
        <v>31505</v>
      </c>
      <c r="F45" s="5">
        <v>26975</v>
      </c>
      <c r="G45" s="12">
        <f>Table1[[#This Row],[Year_resale_value]]/Table1[[#This Row],[Price]]</f>
        <v>0.85621329947627356</v>
      </c>
      <c r="H45" s="12" t="str">
        <f>IF(Table1[[#This Row],[retention]] &gt; 69%,"GOOD","POOR")</f>
        <v>GOOD</v>
      </c>
      <c r="I45">
        <v>3</v>
      </c>
      <c r="J45">
        <v>210</v>
      </c>
      <c r="K45" t="str">
        <f>IF(Table1[[#This Row],[Horsepower]]&gt;=300, "HIGH HP",IF(Table1[[#This Row],[Horsepower]]&gt;=150,"MEDIUM HP","LOW HP"))</f>
        <v>MEDIUM HP</v>
      </c>
      <c r="L45">
        <v>105.1</v>
      </c>
      <c r="M45">
        <v>70.5</v>
      </c>
      <c r="N45">
        <v>190.2</v>
      </c>
      <c r="O45">
        <v>3.3730000000000002</v>
      </c>
      <c r="P45">
        <v>18.5</v>
      </c>
      <c r="Q45">
        <v>23</v>
      </c>
      <c r="R45" s="9">
        <v>41159</v>
      </c>
      <c r="S45">
        <v>87.211001039999999</v>
      </c>
      <c r="X45" s="1"/>
    </row>
    <row r="46" spans="1:24" ht="15.75" hidden="1" x14ac:dyDescent="0.25">
      <c r="A46" s="8" t="s">
        <v>108</v>
      </c>
      <c r="B46" s="6" t="s">
        <v>112</v>
      </c>
      <c r="C46" s="11" t="s">
        <v>15</v>
      </c>
      <c r="D46" s="10">
        <v>5711</v>
      </c>
      <c r="E46" s="5">
        <v>24997</v>
      </c>
      <c r="F46" s="5">
        <v>16575</v>
      </c>
      <c r="G46" s="12">
        <f>Table1[[#This Row],[Year_resale_value]]/Table1[[#This Row],[Price]]</f>
        <v>0.66307956954834579</v>
      </c>
      <c r="H46" s="12" t="str">
        <f>IF(Table1[[#This Row],[retention]] &gt; 69%,"GOOD","POOR")</f>
        <v>POOR</v>
      </c>
      <c r="I46">
        <v>3.5</v>
      </c>
      <c r="J46">
        <v>210</v>
      </c>
      <c r="K46" t="str">
        <f>IF(Table1[[#This Row],[Horsepower]]&gt;=300, "HIGH HP",IF(Table1[[#This Row],[Horsepower]]&gt;=150,"MEDIUM HP","LOW HP"))</f>
        <v>MEDIUM HP</v>
      </c>
      <c r="L46">
        <v>107.1</v>
      </c>
      <c r="M46">
        <v>70.3</v>
      </c>
      <c r="N46">
        <v>194.1</v>
      </c>
      <c r="O46">
        <v>3.4430000000000001</v>
      </c>
      <c r="P46">
        <v>19</v>
      </c>
      <c r="Q46">
        <v>22</v>
      </c>
      <c r="R46" s="9">
        <v>41149</v>
      </c>
      <c r="S46">
        <v>84.83077858</v>
      </c>
      <c r="W46" s="3"/>
      <c r="X46" s="2"/>
    </row>
    <row r="47" spans="1:24" ht="15.75" hidden="1" x14ac:dyDescent="0.25">
      <c r="A47" s="8" t="s">
        <v>116</v>
      </c>
      <c r="B47" s="6" t="s">
        <v>121</v>
      </c>
      <c r="C47" s="11" t="s">
        <v>37</v>
      </c>
      <c r="D47" s="10">
        <v>27609</v>
      </c>
      <c r="E47" s="5">
        <v>27560</v>
      </c>
      <c r="F47" s="5">
        <v>20430</v>
      </c>
      <c r="G47" s="12">
        <f>Table1[[#This Row],[Year_resale_value]]/Table1[[#This Row],[Price]]</f>
        <v>0.74129172714078373</v>
      </c>
      <c r="H47" s="12" t="str">
        <f>IF(Table1[[#This Row],[retention]] &gt; 69%,"GOOD","POOR")</f>
        <v>GOOD</v>
      </c>
      <c r="I47">
        <v>4</v>
      </c>
      <c r="J47">
        <v>210</v>
      </c>
      <c r="K47" t="str">
        <f>IF(Table1[[#This Row],[Horsepower]]&gt;=300, "HIGH HP",IF(Table1[[#This Row],[Horsepower]]&gt;=150,"MEDIUM HP","LOW HP"))</f>
        <v>MEDIUM HP</v>
      </c>
      <c r="L47">
        <v>111.6</v>
      </c>
      <c r="M47">
        <v>70.2</v>
      </c>
      <c r="N47">
        <v>190.1</v>
      </c>
      <c r="O47">
        <v>3.8759999999999999</v>
      </c>
      <c r="P47">
        <v>21</v>
      </c>
      <c r="Q47">
        <v>18</v>
      </c>
      <c r="R47" s="9">
        <v>39491</v>
      </c>
      <c r="S47">
        <v>85.949744249999995</v>
      </c>
      <c r="W47" s="3"/>
      <c r="X47" s="2"/>
    </row>
    <row r="48" spans="1:24" ht="15.75" hidden="1" x14ac:dyDescent="0.25">
      <c r="A48" s="8" t="s">
        <v>173</v>
      </c>
      <c r="B48" s="6" t="s">
        <v>176</v>
      </c>
      <c r="C48" s="11" t="s">
        <v>15</v>
      </c>
      <c r="D48" s="10">
        <v>63849</v>
      </c>
      <c r="E48" s="5">
        <v>25545</v>
      </c>
      <c r="F48" s="5">
        <v>18140</v>
      </c>
      <c r="G48" s="12">
        <f>Table1[[#This Row],[Year_resale_value]]/Table1[[#This Row],[Price]]</f>
        <v>0.71011939714229788</v>
      </c>
      <c r="H48" s="12" t="str">
        <f>IF(Table1[[#This Row],[retention]] &gt; 69%,"GOOD","POOR")</f>
        <v>GOOD</v>
      </c>
      <c r="I48">
        <v>3</v>
      </c>
      <c r="J48">
        <v>210</v>
      </c>
      <c r="K48" t="str">
        <f>IF(Table1[[#This Row],[Horsepower]]&gt;=300, "HIGH HP",IF(Table1[[#This Row],[Horsepower]]&gt;=150,"MEDIUM HP","LOW HP"))</f>
        <v>MEDIUM HP</v>
      </c>
      <c r="L48">
        <v>107.1</v>
      </c>
      <c r="M48">
        <v>71.7</v>
      </c>
      <c r="N48">
        <v>191.9</v>
      </c>
      <c r="O48">
        <v>3.4169999999999998</v>
      </c>
      <c r="P48">
        <v>18.5</v>
      </c>
      <c r="Q48">
        <v>26</v>
      </c>
      <c r="R48" s="9">
        <v>40786</v>
      </c>
      <c r="S48">
        <v>84.911898260000001</v>
      </c>
      <c r="W48" s="3"/>
      <c r="X48" s="2"/>
    </row>
    <row r="49" spans="1:24" ht="15.75" hidden="1" x14ac:dyDescent="0.25">
      <c r="A49" s="8" t="s">
        <v>26</v>
      </c>
      <c r="B49" s="6" t="s">
        <v>29</v>
      </c>
      <c r="C49" s="11" t="s">
        <v>15</v>
      </c>
      <c r="D49" s="10">
        <v>27851</v>
      </c>
      <c r="E49" s="5">
        <v>31965</v>
      </c>
      <c r="F49" s="5">
        <v>20190</v>
      </c>
      <c r="G49" s="12">
        <f>Table1[[#This Row],[Year_resale_value]]/Table1[[#This Row],[Price]]</f>
        <v>0.63162834350070385</v>
      </c>
      <c r="H49" s="12" t="str">
        <f>IF(Table1[[#This Row],[retention]] &gt; 69%,"GOOD","POOR")</f>
        <v>POOR</v>
      </c>
      <c r="I49">
        <v>3.8</v>
      </c>
      <c r="J49">
        <v>205</v>
      </c>
      <c r="K49" t="str">
        <f>IF(Table1[[#This Row],[Horsepower]]&gt;=300, "HIGH HP",IF(Table1[[#This Row],[Horsepower]]&gt;=150,"MEDIUM HP","LOW HP"))</f>
        <v>MEDIUM HP</v>
      </c>
      <c r="L49">
        <v>113.8</v>
      </c>
      <c r="M49">
        <v>74.7</v>
      </c>
      <c r="N49">
        <v>206.8</v>
      </c>
      <c r="O49">
        <v>3.778</v>
      </c>
      <c r="P49">
        <v>18.5</v>
      </c>
      <c r="Q49">
        <v>24</v>
      </c>
      <c r="R49" s="9">
        <v>40991</v>
      </c>
      <c r="S49">
        <v>85.828408249999995</v>
      </c>
      <c r="W49" s="3"/>
      <c r="X49" s="2"/>
    </row>
    <row r="50" spans="1:24" ht="15.75" hidden="1" x14ac:dyDescent="0.25">
      <c r="A50" s="8" t="s">
        <v>26</v>
      </c>
      <c r="B50" s="6" t="s">
        <v>30</v>
      </c>
      <c r="C50" s="11" t="s">
        <v>15</v>
      </c>
      <c r="D50" s="10">
        <v>83257</v>
      </c>
      <c r="E50" s="5">
        <v>27885</v>
      </c>
      <c r="F50" s="5">
        <v>13360</v>
      </c>
      <c r="G50" s="12">
        <f>Table1[[#This Row],[Year_resale_value]]/Table1[[#This Row],[Price]]</f>
        <v>0.4791106329567868</v>
      </c>
      <c r="H50" s="12" t="str">
        <f>IF(Table1[[#This Row],[retention]] &gt; 69%,"GOOD","POOR")</f>
        <v>POOR</v>
      </c>
      <c r="I50">
        <v>3.8</v>
      </c>
      <c r="J50">
        <v>205</v>
      </c>
      <c r="K50" t="str">
        <f>IF(Table1[[#This Row],[Horsepower]]&gt;=300, "HIGH HP",IF(Table1[[#This Row],[Horsepower]]&gt;=150,"MEDIUM HP","LOW HP"))</f>
        <v>MEDIUM HP</v>
      </c>
      <c r="L50">
        <v>112.2</v>
      </c>
      <c r="M50">
        <v>73.5</v>
      </c>
      <c r="N50">
        <v>200</v>
      </c>
      <c r="O50">
        <v>3.5910000000000002</v>
      </c>
      <c r="P50">
        <v>17.5</v>
      </c>
      <c r="Q50">
        <v>25</v>
      </c>
      <c r="R50" s="9">
        <v>40747</v>
      </c>
      <c r="S50">
        <v>84.254525810000004</v>
      </c>
      <c r="W50" s="3"/>
      <c r="X50" s="2"/>
    </row>
    <row r="51" spans="1:24" ht="15.75" hidden="1" x14ac:dyDescent="0.25">
      <c r="A51" s="8" t="s">
        <v>79</v>
      </c>
      <c r="B51" s="6" t="s">
        <v>83</v>
      </c>
      <c r="C51" s="11" t="s">
        <v>37</v>
      </c>
      <c r="D51" s="10">
        <v>12855</v>
      </c>
      <c r="E51" s="5">
        <v>26600</v>
      </c>
      <c r="F51" s="5">
        <v>17525</v>
      </c>
      <c r="G51" s="12">
        <f>Table1[[#This Row],[Year_resale_value]]/Table1[[#This Row],[Price]]</f>
        <v>0.65883458646616544</v>
      </c>
      <c r="H51" s="12" t="str">
        <f>IF(Table1[[#This Row],[retention]] &gt; 69%,"GOOD","POOR")</f>
        <v>POOR</v>
      </c>
      <c r="I51">
        <v>3.2</v>
      </c>
      <c r="J51">
        <v>205</v>
      </c>
      <c r="K51" t="str">
        <f>IF(Table1[[#This Row],[Horsepower]]&gt;=300, "HIGH HP",IF(Table1[[#This Row],[Horsepower]]&gt;=150,"MEDIUM HP","LOW HP"))</f>
        <v>MEDIUM HP</v>
      </c>
      <c r="L51">
        <v>106.4</v>
      </c>
      <c r="M51">
        <v>70.400000000000006</v>
      </c>
      <c r="N51">
        <v>178.2</v>
      </c>
      <c r="O51">
        <v>3.8570000000000002</v>
      </c>
      <c r="P51">
        <v>21.1</v>
      </c>
      <c r="Q51">
        <v>19</v>
      </c>
      <c r="R51" s="9">
        <v>41162</v>
      </c>
      <c r="S51">
        <v>83.602500800000001</v>
      </c>
      <c r="W51" s="3"/>
      <c r="X51" s="2"/>
    </row>
    <row r="52" spans="1:24" ht="15.75" hidden="1" x14ac:dyDescent="0.25">
      <c r="A52" s="8" t="s">
        <v>152</v>
      </c>
      <c r="B52" s="6" t="s">
        <v>157</v>
      </c>
      <c r="C52" s="11" t="s">
        <v>15</v>
      </c>
      <c r="D52" s="10">
        <v>35945</v>
      </c>
      <c r="E52" s="5">
        <v>23755</v>
      </c>
      <c r="F52" s="5">
        <v>13225</v>
      </c>
      <c r="G52" s="12">
        <f>Table1[[#This Row],[Year_resale_value]]/Table1[[#This Row],[Price]]</f>
        <v>0.55672490002104824</v>
      </c>
      <c r="H52" s="12" t="str">
        <f>IF(Table1[[#This Row],[retention]] &gt; 69%,"GOOD","POOR")</f>
        <v>POOR</v>
      </c>
      <c r="I52">
        <v>3.8</v>
      </c>
      <c r="J52">
        <v>205</v>
      </c>
      <c r="K52" t="str">
        <f>IF(Table1[[#This Row],[Horsepower]]&gt;=300, "HIGH HP",IF(Table1[[#This Row],[Horsepower]]&gt;=150,"MEDIUM HP","LOW HP"))</f>
        <v>MEDIUM HP</v>
      </c>
      <c r="L52">
        <v>112.2</v>
      </c>
      <c r="M52">
        <v>72.599999999999994</v>
      </c>
      <c r="N52">
        <v>202.5</v>
      </c>
      <c r="O52">
        <v>3.59</v>
      </c>
      <c r="P52">
        <v>17.5</v>
      </c>
      <c r="Q52">
        <v>24</v>
      </c>
      <c r="R52" s="9">
        <v>40681</v>
      </c>
      <c r="S52">
        <v>82.661355599999993</v>
      </c>
      <c r="W52" s="3"/>
      <c r="X52" s="2"/>
    </row>
    <row r="53" spans="1:24" ht="15.75" hidden="1" x14ac:dyDescent="0.25">
      <c r="A53" s="8" t="s">
        <v>55</v>
      </c>
      <c r="B53" s="6" t="s">
        <v>59</v>
      </c>
      <c r="C53" s="11" t="s">
        <v>15</v>
      </c>
      <c r="D53" s="10">
        <v>88028</v>
      </c>
      <c r="E53" s="5">
        <v>22505</v>
      </c>
      <c r="F53" s="5">
        <v>12275</v>
      </c>
      <c r="G53" s="12">
        <f>Table1[[#This Row],[Year_resale_value]]/Table1[[#This Row],[Price]]</f>
        <v>0.54543434792268386</v>
      </c>
      <c r="H53" s="12" t="str">
        <f>IF(Table1[[#This Row],[retention]] &gt; 69%,"GOOD","POOR")</f>
        <v>POOR</v>
      </c>
      <c r="I53">
        <v>2.7</v>
      </c>
      <c r="J53">
        <v>202</v>
      </c>
      <c r="K53" t="str">
        <f>IF(Table1[[#This Row],[Horsepower]]&gt;=300, "HIGH HP",IF(Table1[[#This Row],[Horsepower]]&gt;=150,"MEDIUM HP","LOW HP"))</f>
        <v>MEDIUM HP</v>
      </c>
      <c r="L53">
        <v>113</v>
      </c>
      <c r="M53">
        <v>74.7</v>
      </c>
      <c r="N53">
        <v>203.7</v>
      </c>
      <c r="O53">
        <v>3.4889999999999999</v>
      </c>
      <c r="P53">
        <v>17</v>
      </c>
      <c r="Q53"/>
      <c r="R53" s="9">
        <v>40945</v>
      </c>
      <c r="S53">
        <v>80.831470170000003</v>
      </c>
      <c r="W53" s="3"/>
      <c r="X53" s="2"/>
    </row>
    <row r="54" spans="1:24" ht="15.75" hidden="1" x14ac:dyDescent="0.25">
      <c r="A54" s="8" t="s">
        <v>190</v>
      </c>
      <c r="B54" s="6" t="s">
        <v>196</v>
      </c>
      <c r="C54" s="11" t="s">
        <v>15</v>
      </c>
      <c r="D54" s="10">
        <v>18969</v>
      </c>
      <c r="E54" s="5">
        <v>36000</v>
      </c>
      <c r="F54" s="5">
        <v>34240</v>
      </c>
      <c r="G54" s="12">
        <f>Table1[[#This Row],[Year_resale_value]]/Table1[[#This Row],[Price]]</f>
        <v>0.95111111111111113</v>
      </c>
      <c r="H54" s="12" t="str">
        <f>IF(Table1[[#This Row],[retention]] &gt; 69%,"GOOD","POOR")</f>
        <v>GOOD</v>
      </c>
      <c r="I54">
        <v>2.9</v>
      </c>
      <c r="J54">
        <v>201</v>
      </c>
      <c r="K54" t="str">
        <f>IF(Table1[[#This Row],[Horsepower]]&gt;=300, "HIGH HP",IF(Table1[[#This Row],[Horsepower]]&gt;=150,"MEDIUM HP","LOW HP"))</f>
        <v>MEDIUM HP</v>
      </c>
      <c r="L54">
        <v>109.9</v>
      </c>
      <c r="M54">
        <v>72.099999999999994</v>
      </c>
      <c r="N54">
        <v>189.8</v>
      </c>
      <c r="O54">
        <v>3.6</v>
      </c>
      <c r="P54">
        <v>21.1</v>
      </c>
      <c r="Q54">
        <v>24</v>
      </c>
      <c r="R54" s="9">
        <v>40861</v>
      </c>
      <c r="S54">
        <v>85.735654510000003</v>
      </c>
      <c r="W54" s="3"/>
      <c r="X54" s="2"/>
    </row>
    <row r="55" spans="1:24" ht="15.75" hidden="1" x14ac:dyDescent="0.25">
      <c r="A55" s="8" t="s">
        <v>18</v>
      </c>
      <c r="B55" s="6" t="s">
        <v>20</v>
      </c>
      <c r="C55" s="11" t="s">
        <v>15</v>
      </c>
      <c r="D55" s="10">
        <v>18780</v>
      </c>
      <c r="E55" s="5">
        <v>33950</v>
      </c>
      <c r="F55" s="5">
        <v>23555</v>
      </c>
      <c r="G55" s="12">
        <f>Table1[[#This Row],[Year_resale_value]]/Table1[[#This Row],[Price]]</f>
        <v>0.6938144329896907</v>
      </c>
      <c r="H55" s="12" t="str">
        <f>IF(Table1[[#This Row],[retention]] &gt; 69%,"GOOD","POOR")</f>
        <v>GOOD</v>
      </c>
      <c r="I55">
        <v>2.8</v>
      </c>
      <c r="J55">
        <v>200</v>
      </c>
      <c r="K55" t="str">
        <f>IF(Table1[[#This Row],[Horsepower]]&gt;=300, "HIGH HP",IF(Table1[[#This Row],[Horsepower]]&gt;=150,"MEDIUM HP","LOW HP"))</f>
        <v>MEDIUM HP</v>
      </c>
      <c r="L55">
        <v>108.7</v>
      </c>
      <c r="M55">
        <v>76.099999999999994</v>
      </c>
      <c r="N55">
        <v>192</v>
      </c>
      <c r="O55">
        <v>3.5609999999999999</v>
      </c>
      <c r="P55">
        <v>18.5</v>
      </c>
      <c r="Q55">
        <v>22</v>
      </c>
      <c r="R55" s="9">
        <v>40794</v>
      </c>
      <c r="S55">
        <v>84.565105020000004</v>
      </c>
      <c r="W55" s="3"/>
      <c r="X55" s="2"/>
    </row>
    <row r="56" spans="1:24" ht="15.75" hidden="1" x14ac:dyDescent="0.25">
      <c r="A56" s="8" t="s">
        <v>31</v>
      </c>
      <c r="B56" s="6" t="s">
        <v>35</v>
      </c>
      <c r="C56" s="11" t="s">
        <v>15</v>
      </c>
      <c r="D56" s="10">
        <v>11185</v>
      </c>
      <c r="E56" s="5">
        <v>31010</v>
      </c>
      <c r="F56" s="5">
        <v>18225</v>
      </c>
      <c r="G56" s="12">
        <f>Table1[[#This Row],[Year_resale_value]]/Table1[[#This Row],[Price]]</f>
        <v>0.58771364076104482</v>
      </c>
      <c r="H56" s="12" t="str">
        <f>IF(Table1[[#This Row],[retention]] &gt; 69%,"GOOD","POOR")</f>
        <v>POOR</v>
      </c>
      <c r="I56">
        <v>3</v>
      </c>
      <c r="J56">
        <v>200</v>
      </c>
      <c r="K56" t="str">
        <f>IF(Table1[[#This Row],[Horsepower]]&gt;=300, "HIGH HP",IF(Table1[[#This Row],[Horsepower]]&gt;=150,"MEDIUM HP","LOW HP"))</f>
        <v>MEDIUM HP</v>
      </c>
      <c r="L56">
        <v>107.4</v>
      </c>
      <c r="M56">
        <v>70.3</v>
      </c>
      <c r="N56">
        <v>194.8</v>
      </c>
      <c r="O56">
        <v>3.77</v>
      </c>
      <c r="P56">
        <v>18</v>
      </c>
      <c r="Q56">
        <v>22</v>
      </c>
      <c r="R56" s="9">
        <v>40814</v>
      </c>
      <c r="S56">
        <v>83.483093580000002</v>
      </c>
      <c r="W56" s="3"/>
      <c r="X56" s="2"/>
    </row>
    <row r="57" spans="1:24" ht="15.75" hidden="1" x14ac:dyDescent="0.25">
      <c r="A57" s="8" t="s">
        <v>38</v>
      </c>
      <c r="B57" s="6" t="s">
        <v>43</v>
      </c>
      <c r="C57" s="11" t="s">
        <v>15</v>
      </c>
      <c r="D57" s="10">
        <v>26402</v>
      </c>
      <c r="E57" s="5">
        <v>24340</v>
      </c>
      <c r="F57" s="5">
        <v>13025</v>
      </c>
      <c r="G57" s="12">
        <f>Table1[[#This Row],[Year_resale_value]]/Table1[[#This Row],[Price]]</f>
        <v>0.53512736236647496</v>
      </c>
      <c r="H57" s="12" t="str">
        <f>IF(Table1[[#This Row],[retention]] &gt; 69%,"GOOD","POOR")</f>
        <v>POOR</v>
      </c>
      <c r="I57">
        <v>3.8</v>
      </c>
      <c r="J57">
        <v>200</v>
      </c>
      <c r="K57" t="str">
        <f>IF(Table1[[#This Row],[Horsepower]]&gt;=300, "HIGH HP",IF(Table1[[#This Row],[Horsepower]]&gt;=150,"MEDIUM HP","LOW HP"))</f>
        <v>MEDIUM HP</v>
      </c>
      <c r="L57">
        <v>101.1</v>
      </c>
      <c r="M57">
        <v>74.099999999999994</v>
      </c>
      <c r="N57">
        <v>193.2</v>
      </c>
      <c r="O57">
        <v>3.5</v>
      </c>
      <c r="P57">
        <v>16.8</v>
      </c>
      <c r="Q57">
        <v>25</v>
      </c>
      <c r="R57" s="9">
        <v>40839</v>
      </c>
      <c r="S57">
        <v>81.118543329999994</v>
      </c>
      <c r="W57" s="3"/>
      <c r="X57" s="2"/>
    </row>
    <row r="58" spans="1:24" ht="15.75" hidden="1" x14ac:dyDescent="0.25">
      <c r="A58" s="8" t="s">
        <v>48</v>
      </c>
      <c r="B58" s="6" t="s">
        <v>51</v>
      </c>
      <c r="C58" s="11" t="s">
        <v>15</v>
      </c>
      <c r="D58" s="10">
        <v>31148</v>
      </c>
      <c r="E58" s="5">
        <v>22245</v>
      </c>
      <c r="F58" s="5">
        <v>13725</v>
      </c>
      <c r="G58" s="12">
        <f>Table1[[#This Row],[Year_resale_value]]/Table1[[#This Row],[Price]]</f>
        <v>0.61699258260283207</v>
      </c>
      <c r="H58" s="12" t="str">
        <f>IF(Table1[[#This Row],[retention]] &gt; 69%,"GOOD","POOR")</f>
        <v>POOR</v>
      </c>
      <c r="I58">
        <v>2.7</v>
      </c>
      <c r="J58">
        <v>200</v>
      </c>
      <c r="K58" t="str">
        <f>IF(Table1[[#This Row],[Horsepower]]&gt;=300, "HIGH HP",IF(Table1[[#This Row],[Horsepower]]&gt;=150,"MEDIUM HP","LOW HP"))</f>
        <v>MEDIUM HP</v>
      </c>
      <c r="L58">
        <v>113</v>
      </c>
      <c r="M58">
        <v>74.400000000000006</v>
      </c>
      <c r="N58">
        <v>209.1</v>
      </c>
      <c r="O58">
        <v>3.452</v>
      </c>
      <c r="P58">
        <v>17</v>
      </c>
      <c r="Q58">
        <v>26</v>
      </c>
      <c r="R58" s="9">
        <v>41066</v>
      </c>
      <c r="S58">
        <v>80.02378204</v>
      </c>
      <c r="W58" s="3"/>
      <c r="X58" s="2"/>
    </row>
    <row r="59" spans="1:24" x14ac:dyDescent="0.25">
      <c r="A59" s="21" t="s">
        <v>67</v>
      </c>
      <c r="B59" s="22" t="s">
        <v>73</v>
      </c>
      <c r="C59" s="23" t="s">
        <v>15</v>
      </c>
      <c r="D59" s="24">
        <v>63403</v>
      </c>
      <c r="E59" s="25">
        <v>22195</v>
      </c>
      <c r="F59" s="25">
        <v>14210</v>
      </c>
      <c r="G59" s="26">
        <f>Table1[[#This Row],[Year_resale_value]]/Table1[[#This Row],[Price]]</f>
        <v>0.64023428700157692</v>
      </c>
      <c r="H59" s="26" t="str">
        <f>IF(Table1[[#This Row],[retention]] &gt; 69%,"GOOD","POOR")</f>
        <v>POOR</v>
      </c>
      <c r="I59" s="27">
        <v>4.5999999999999996</v>
      </c>
      <c r="J59" s="27">
        <v>200</v>
      </c>
      <c r="K59" s="27" t="str">
        <f>IF(Table1[[#This Row],[Horsepower]]&gt;=300, "HIGH HP",IF(Table1[[#This Row],[Horsepower]]&gt;=150,"MEDIUM HP","LOW HP"))</f>
        <v>MEDIUM HP</v>
      </c>
      <c r="L59">
        <v>114.7</v>
      </c>
      <c r="M59">
        <v>78.2</v>
      </c>
      <c r="N59">
        <v>212</v>
      </c>
      <c r="O59">
        <v>3.9079999999999999</v>
      </c>
      <c r="P59">
        <v>19</v>
      </c>
      <c r="Q59">
        <v>21</v>
      </c>
      <c r="R59" s="28">
        <v>40812</v>
      </c>
      <c r="S59" s="27">
        <v>80.499536710000001</v>
      </c>
      <c r="W59" s="3"/>
      <c r="X59" s="2"/>
    </row>
    <row r="60" spans="1:24" ht="15.75" hidden="1" x14ac:dyDescent="0.25">
      <c r="A60" s="8" t="s">
        <v>108</v>
      </c>
      <c r="B60" s="6" t="s">
        <v>114</v>
      </c>
      <c r="C60" s="11" t="s">
        <v>37</v>
      </c>
      <c r="D60" s="10">
        <v>11337</v>
      </c>
      <c r="E60" s="5">
        <v>31807</v>
      </c>
      <c r="F60" s="5">
        <v>19125</v>
      </c>
      <c r="G60" s="12">
        <f>Table1[[#This Row],[Year_resale_value]]/Table1[[#This Row],[Price]]</f>
        <v>0.601282736504543</v>
      </c>
      <c r="H60" s="12" t="str">
        <f>IF(Table1[[#This Row],[retention]] &gt; 69%,"GOOD","POOR")</f>
        <v>POOR</v>
      </c>
      <c r="I60">
        <v>3.5</v>
      </c>
      <c r="J60">
        <v>200</v>
      </c>
      <c r="K60" t="str">
        <f>IF(Table1[[#This Row],[Horsepower]]&gt;=300, "HIGH HP",IF(Table1[[#This Row],[Horsepower]]&gt;=150,"MEDIUM HP","LOW HP"))</f>
        <v>MEDIUM HP</v>
      </c>
      <c r="L60">
        <v>107.3</v>
      </c>
      <c r="M60">
        <v>69.900000000000006</v>
      </c>
      <c r="N60">
        <v>186.6</v>
      </c>
      <c r="O60">
        <v>4.5199999999999996</v>
      </c>
      <c r="P60">
        <v>24.3</v>
      </c>
      <c r="Q60">
        <v>18</v>
      </c>
      <c r="R60" s="9">
        <v>40925</v>
      </c>
      <c r="S60">
        <v>83.920815039999994</v>
      </c>
      <c r="X60" s="1"/>
    </row>
    <row r="61" spans="1:24" ht="15.75" hidden="1" x14ac:dyDescent="0.25">
      <c r="A61" s="8" t="s">
        <v>116</v>
      </c>
      <c r="B61" s="6" t="s">
        <v>120</v>
      </c>
      <c r="C61" s="11" t="s">
        <v>15</v>
      </c>
      <c r="D61" s="10">
        <v>81174</v>
      </c>
      <c r="E61" s="5">
        <v>22605</v>
      </c>
      <c r="F61" s="5">
        <v>14875</v>
      </c>
      <c r="G61" s="12">
        <f>Table1[[#This Row],[Year_resale_value]]/Table1[[#This Row],[Price]]</f>
        <v>0.65804025658040255</v>
      </c>
      <c r="H61" s="12" t="str">
        <f>IF(Table1[[#This Row],[retention]] &gt; 69%,"GOOD","POOR")</f>
        <v>POOR</v>
      </c>
      <c r="I61">
        <v>4.5999999999999996</v>
      </c>
      <c r="J61">
        <v>200</v>
      </c>
      <c r="K61" t="str">
        <f>IF(Table1[[#This Row],[Horsepower]]&gt;=300, "HIGH HP",IF(Table1[[#This Row],[Horsepower]]&gt;=150,"MEDIUM HP","LOW HP"))</f>
        <v>MEDIUM HP</v>
      </c>
      <c r="L61">
        <v>114.7</v>
      </c>
      <c r="M61">
        <v>78.2</v>
      </c>
      <c r="N61">
        <v>212</v>
      </c>
      <c r="O61">
        <v>3.9580000000000002</v>
      </c>
      <c r="P61">
        <v>19</v>
      </c>
      <c r="Q61">
        <v>21</v>
      </c>
      <c r="R61" s="9">
        <v>41114</v>
      </c>
      <c r="S61">
        <v>80.657696459999997</v>
      </c>
      <c r="X61" s="1"/>
    </row>
    <row r="62" spans="1:24" ht="15.75" hidden="1" x14ac:dyDescent="0.25">
      <c r="A62" s="8" t="s">
        <v>152</v>
      </c>
      <c r="B62" s="6" t="s">
        <v>155</v>
      </c>
      <c r="C62" s="11" t="s">
        <v>15</v>
      </c>
      <c r="D62" s="10">
        <v>19911</v>
      </c>
      <c r="E62" s="5">
        <v>25310</v>
      </c>
      <c r="F62" s="5">
        <v>17805</v>
      </c>
      <c r="G62" s="12">
        <f>Table1[[#This Row],[Year_resale_value]]/Table1[[#This Row],[Price]]</f>
        <v>0.70347688660608454</v>
      </c>
      <c r="H62" s="12" t="str">
        <f>IF(Table1[[#This Row],[retention]] &gt; 69%,"GOOD","POOR")</f>
        <v>GOOD</v>
      </c>
      <c r="I62">
        <v>3.8</v>
      </c>
      <c r="J62">
        <v>200</v>
      </c>
      <c r="K62" t="str">
        <f>IF(Table1[[#This Row],[Horsepower]]&gt;=300, "HIGH HP",IF(Table1[[#This Row],[Horsepower]]&gt;=150,"MEDIUM HP","LOW HP"))</f>
        <v>MEDIUM HP</v>
      </c>
      <c r="L62">
        <v>101.1</v>
      </c>
      <c r="M62">
        <v>74.5</v>
      </c>
      <c r="N62">
        <v>193.4</v>
      </c>
      <c r="O62">
        <v>3.492</v>
      </c>
      <c r="P62">
        <v>16.8</v>
      </c>
      <c r="Q62">
        <v>25</v>
      </c>
      <c r="R62" s="9">
        <v>41076</v>
      </c>
      <c r="S62">
        <v>81.492726160000004</v>
      </c>
      <c r="X62" s="1"/>
    </row>
    <row r="63" spans="1:24" ht="15.75" hidden="1" x14ac:dyDescent="0.25">
      <c r="A63" s="8" t="s">
        <v>93</v>
      </c>
      <c r="B63" s="6" t="s">
        <v>96</v>
      </c>
      <c r="C63" s="11" t="s">
        <v>37</v>
      </c>
      <c r="D63" s="10">
        <v>157040</v>
      </c>
      <c r="E63" s="5">
        <v>26895</v>
      </c>
      <c r="F63" s="5">
        <v>18810</v>
      </c>
      <c r="G63" s="12">
        <f>Table1[[#This Row],[Year_resale_value]]/Table1[[#This Row],[Price]]</f>
        <v>0.69938650306748462</v>
      </c>
      <c r="H63" s="12" t="str">
        <f>IF(Table1[[#This Row],[retention]] &gt; 69%,"GOOD","POOR")</f>
        <v>GOOD</v>
      </c>
      <c r="I63">
        <v>4</v>
      </c>
      <c r="J63">
        <v>195</v>
      </c>
      <c r="K63" t="str">
        <f>IF(Table1[[#This Row],[Horsepower]]&gt;=300, "HIGH HP",IF(Table1[[#This Row],[Horsepower]]&gt;=150,"MEDIUM HP","LOW HP"))</f>
        <v>MEDIUM HP</v>
      </c>
      <c r="L63">
        <v>105.9</v>
      </c>
      <c r="M63">
        <v>72.3</v>
      </c>
      <c r="N63">
        <v>181.5</v>
      </c>
      <c r="O63">
        <v>3.88</v>
      </c>
      <c r="P63">
        <v>20.5</v>
      </c>
      <c r="Q63">
        <v>19</v>
      </c>
      <c r="R63" s="9">
        <v>40828</v>
      </c>
      <c r="S63">
        <v>80.387779120000005</v>
      </c>
      <c r="W63" s="3"/>
      <c r="X63" s="2"/>
    </row>
    <row r="64" spans="1:24" ht="15.75" hidden="1" x14ac:dyDescent="0.25">
      <c r="A64" s="8" t="s">
        <v>152</v>
      </c>
      <c r="B64" s="6" t="s">
        <v>156</v>
      </c>
      <c r="C64" s="11" t="s">
        <v>15</v>
      </c>
      <c r="D64" s="10">
        <v>92364</v>
      </c>
      <c r="E64" s="5">
        <v>21665</v>
      </c>
      <c r="F64" s="5">
        <v>14010</v>
      </c>
      <c r="G64" s="12">
        <f>Table1[[#This Row],[Year_resale_value]]/Table1[[#This Row],[Price]]</f>
        <v>0.6466651280867759</v>
      </c>
      <c r="H64" s="12" t="str">
        <f>IF(Table1[[#This Row],[retention]] &gt; 69%,"GOOD","POOR")</f>
        <v>POOR</v>
      </c>
      <c r="I64">
        <v>3.8</v>
      </c>
      <c r="J64">
        <v>195</v>
      </c>
      <c r="K64" t="str">
        <f>IF(Table1[[#This Row],[Horsepower]]&gt;=300, "HIGH HP",IF(Table1[[#This Row],[Horsepower]]&gt;=150,"MEDIUM HP","LOW HP"))</f>
        <v>MEDIUM HP</v>
      </c>
      <c r="L64">
        <v>110.5</v>
      </c>
      <c r="M64">
        <v>72.7</v>
      </c>
      <c r="N64">
        <v>196.5</v>
      </c>
      <c r="O64">
        <v>3.3959999999999999</v>
      </c>
      <c r="P64">
        <v>18</v>
      </c>
      <c r="Q64">
        <v>25</v>
      </c>
      <c r="R64" s="9">
        <v>41197</v>
      </c>
      <c r="S64">
        <v>78.318168130000004</v>
      </c>
      <c r="W64" s="3"/>
      <c r="X64" s="2"/>
    </row>
    <row r="65" spans="1:24" ht="15.75" hidden="1" x14ac:dyDescent="0.25">
      <c r="A65" s="8" t="s">
        <v>173</v>
      </c>
      <c r="B65" s="6" t="s">
        <v>179</v>
      </c>
      <c r="C65" s="11" t="s">
        <v>37</v>
      </c>
      <c r="D65" s="10">
        <v>65119</v>
      </c>
      <c r="E65" s="5">
        <v>22368</v>
      </c>
      <c r="F65" s="5">
        <v>7608</v>
      </c>
      <c r="G65" s="12">
        <f>Table1[[#This Row],[Year_resale_value]]/Table1[[#This Row],[Price]]</f>
        <v>0.34012875536480686</v>
      </c>
      <c r="H65" s="12" t="str">
        <f>IF(Table1[[#This Row],[retention]] &gt; 69%,"GOOD","POOR")</f>
        <v>POOR</v>
      </c>
      <c r="I65">
        <v>3</v>
      </c>
      <c r="J65">
        <v>194</v>
      </c>
      <c r="K65" t="str">
        <f>IF(Table1[[#This Row],[Horsepower]]&gt;=300, "HIGH HP",IF(Table1[[#This Row],[Horsepower]]&gt;=150,"MEDIUM HP","LOW HP"))</f>
        <v>MEDIUM HP</v>
      </c>
      <c r="L65">
        <v>114.2</v>
      </c>
      <c r="M65">
        <v>73.400000000000006</v>
      </c>
      <c r="N65">
        <v>193.5</v>
      </c>
      <c r="O65">
        <v>3.7589999999999999</v>
      </c>
      <c r="P65">
        <v>20.9</v>
      </c>
      <c r="Q65">
        <v>22</v>
      </c>
      <c r="R65" s="9">
        <v>41039</v>
      </c>
      <c r="S65">
        <v>78.027219470000006</v>
      </c>
      <c r="W65" s="3"/>
      <c r="X65" s="2"/>
    </row>
    <row r="66" spans="1:24" ht="15.75" hidden="1" x14ac:dyDescent="0.25">
      <c r="A66" s="8" t="s">
        <v>22</v>
      </c>
      <c r="B66" s="6" t="s">
        <v>24</v>
      </c>
      <c r="C66" s="11" t="s">
        <v>15</v>
      </c>
      <c r="D66" s="10">
        <v>9231</v>
      </c>
      <c r="E66" s="5">
        <v>33400</v>
      </c>
      <c r="F66" s="5">
        <v>28675</v>
      </c>
      <c r="G66" s="12">
        <f>Table1[[#This Row],[Year_resale_value]]/Table1[[#This Row],[Price]]</f>
        <v>0.85853293413173648</v>
      </c>
      <c r="H66" s="12" t="str">
        <f>IF(Table1[[#This Row],[retention]] &gt; 69%,"GOOD","POOR")</f>
        <v>GOOD</v>
      </c>
      <c r="I66">
        <v>2.8</v>
      </c>
      <c r="J66">
        <v>193</v>
      </c>
      <c r="K66" t="str">
        <f>IF(Table1[[#This Row],[Horsepower]]&gt;=300, "HIGH HP",IF(Table1[[#This Row],[Horsepower]]&gt;=150,"MEDIUM HP","LOW HP"))</f>
        <v>MEDIUM HP</v>
      </c>
      <c r="L66">
        <v>107.3</v>
      </c>
      <c r="M66">
        <v>68.5</v>
      </c>
      <c r="N66">
        <v>176</v>
      </c>
      <c r="O66">
        <v>3.1970000000000001</v>
      </c>
      <c r="P66">
        <v>16.600000000000001</v>
      </c>
      <c r="Q66">
        <v>24</v>
      </c>
      <c r="R66" s="9">
        <v>40572</v>
      </c>
      <c r="S66">
        <v>81.877068559999998</v>
      </c>
      <c r="X66" s="1"/>
    </row>
    <row r="67" spans="1:24" ht="15.75" hidden="1" x14ac:dyDescent="0.25">
      <c r="A67" s="8" t="s">
        <v>22</v>
      </c>
      <c r="B67" s="6" t="s">
        <v>25</v>
      </c>
      <c r="C67" s="11" t="s">
        <v>15</v>
      </c>
      <c r="D67" s="10">
        <v>17527</v>
      </c>
      <c r="E67" s="5">
        <v>38900</v>
      </c>
      <c r="F67" s="5">
        <v>36125</v>
      </c>
      <c r="G67" s="12">
        <f>Table1[[#This Row],[Year_resale_value]]/Table1[[#This Row],[Price]]</f>
        <v>0.92866323907455017</v>
      </c>
      <c r="H67" s="12" t="str">
        <f>IF(Table1[[#This Row],[retention]] &gt; 69%,"GOOD","POOR")</f>
        <v>GOOD</v>
      </c>
      <c r="I67">
        <v>2.8</v>
      </c>
      <c r="J67">
        <v>193</v>
      </c>
      <c r="K67" t="str">
        <f>IF(Table1[[#This Row],[Horsepower]]&gt;=300, "HIGH HP",IF(Table1[[#This Row],[Horsepower]]&gt;=150,"MEDIUM HP","LOW HP"))</f>
        <v>MEDIUM HP</v>
      </c>
      <c r="L67">
        <v>111.4</v>
      </c>
      <c r="M67">
        <v>70.900000000000006</v>
      </c>
      <c r="N67">
        <v>188</v>
      </c>
      <c r="O67">
        <v>3.472</v>
      </c>
      <c r="P67">
        <v>18.5</v>
      </c>
      <c r="Q67">
        <v>25</v>
      </c>
      <c r="R67" s="9">
        <v>40637</v>
      </c>
      <c r="S67">
        <v>83.998723799999993</v>
      </c>
      <c r="X67" s="1"/>
    </row>
    <row r="68" spans="1:24" x14ac:dyDescent="0.25">
      <c r="A68" s="21" t="s">
        <v>67</v>
      </c>
      <c r="B68" s="22" t="s">
        <v>69</v>
      </c>
      <c r="C68" s="23" t="s">
        <v>15</v>
      </c>
      <c r="D68" s="24">
        <v>113369</v>
      </c>
      <c r="E68" s="25">
        <v>21560</v>
      </c>
      <c r="F68" s="25">
        <v>12760</v>
      </c>
      <c r="G68" s="26">
        <f>Table1[[#This Row],[Year_resale_value]]/Table1[[#This Row],[Price]]</f>
        <v>0.59183673469387754</v>
      </c>
      <c r="H68" s="26" t="str">
        <f>IF(Table1[[#This Row],[retention]] &gt; 69%,"GOOD","POOR")</f>
        <v>POOR</v>
      </c>
      <c r="I68" s="27">
        <v>3.8</v>
      </c>
      <c r="J68" s="27">
        <v>190</v>
      </c>
      <c r="K68" s="27" t="str">
        <f>IF(Table1[[#This Row],[Horsepower]]&gt;=300, "HIGH HP",IF(Table1[[#This Row],[Horsepower]]&gt;=150,"MEDIUM HP","LOW HP"))</f>
        <v>MEDIUM HP</v>
      </c>
      <c r="L68">
        <v>101.3</v>
      </c>
      <c r="M68">
        <v>73.099999999999994</v>
      </c>
      <c r="N68">
        <v>183.2</v>
      </c>
      <c r="O68">
        <v>3.2029999999999998</v>
      </c>
      <c r="P68">
        <v>15.7</v>
      </c>
      <c r="Q68">
        <v>24</v>
      </c>
      <c r="R68" s="28">
        <v>40939</v>
      </c>
      <c r="S68" s="27">
        <v>76.509184559999994</v>
      </c>
      <c r="X68" s="1"/>
    </row>
    <row r="69" spans="1:24" ht="15.75" hidden="1" x14ac:dyDescent="0.25">
      <c r="A69" s="8" t="s">
        <v>93</v>
      </c>
      <c r="B69" s="6" t="s">
        <v>95</v>
      </c>
      <c r="C69" s="11" t="s">
        <v>37</v>
      </c>
      <c r="D69" s="10">
        <v>80556</v>
      </c>
      <c r="E69" s="5">
        <v>21620</v>
      </c>
      <c r="F69" s="5">
        <v>13775</v>
      </c>
      <c r="G69" s="12">
        <f>Table1[[#This Row],[Year_resale_value]]/Table1[[#This Row],[Price]]</f>
        <v>0.63714153561517117</v>
      </c>
      <c r="H69" s="12" t="str">
        <f>IF(Table1[[#This Row],[retention]] &gt; 69%,"GOOD","POOR")</f>
        <v>POOR</v>
      </c>
      <c r="I69">
        <v>4</v>
      </c>
      <c r="J69">
        <v>190</v>
      </c>
      <c r="K69" t="str">
        <f>IF(Table1[[#This Row],[Horsepower]]&gt;=300, "HIGH HP",IF(Table1[[#This Row],[Horsepower]]&gt;=150,"MEDIUM HP","LOW HP"))</f>
        <v>MEDIUM HP</v>
      </c>
      <c r="L69">
        <v>101.4</v>
      </c>
      <c r="M69">
        <v>69.400000000000006</v>
      </c>
      <c r="N69">
        <v>167.5</v>
      </c>
      <c r="O69">
        <v>3.194</v>
      </c>
      <c r="P69">
        <v>20</v>
      </c>
      <c r="Q69">
        <v>20</v>
      </c>
      <c r="R69" s="9">
        <v>41039</v>
      </c>
      <c r="S69">
        <v>76.584439619999998</v>
      </c>
      <c r="X69" s="1"/>
    </row>
    <row r="70" spans="1:24" ht="15.75" hidden="1" x14ac:dyDescent="0.25">
      <c r="A70" s="8" t="s">
        <v>123</v>
      </c>
      <c r="B70" s="6" t="s">
        <v>128</v>
      </c>
      <c r="C70" s="11" t="s">
        <v>15</v>
      </c>
      <c r="D70" s="10">
        <v>7998</v>
      </c>
      <c r="E70" s="5">
        <v>38900</v>
      </c>
      <c r="F70" s="5">
        <v>26962</v>
      </c>
      <c r="G70" s="12">
        <f>Table1[[#This Row],[Year_resale_value]]/Table1[[#This Row],[Price]]</f>
        <v>0.69311053984575832</v>
      </c>
      <c r="H70" s="12" t="str">
        <f>IF(Table1[[#This Row],[retention]] &gt; 69%,"GOOD","POOR")</f>
        <v>GOOD</v>
      </c>
      <c r="I70">
        <v>2.2999999999999998</v>
      </c>
      <c r="J70">
        <v>190</v>
      </c>
      <c r="K70" t="str">
        <f>IF(Table1[[#This Row],[Horsepower]]&gt;=300, "HIGH HP",IF(Table1[[#This Row],[Horsepower]]&gt;=150,"MEDIUM HP","LOW HP"))</f>
        <v>MEDIUM HP</v>
      </c>
      <c r="L70">
        <v>94.5</v>
      </c>
      <c r="M70">
        <v>67.5</v>
      </c>
      <c r="N70">
        <v>157.9</v>
      </c>
      <c r="O70">
        <v>3.0550000000000002</v>
      </c>
      <c r="P70">
        <v>15.9</v>
      </c>
      <c r="Q70">
        <v>26</v>
      </c>
      <c r="R70" s="9">
        <v>40559</v>
      </c>
      <c r="S70">
        <v>82.807361929999999</v>
      </c>
      <c r="X70" s="1"/>
    </row>
    <row r="71" spans="1:24" ht="15.75" hidden="1" x14ac:dyDescent="0.25">
      <c r="A71" s="8" t="s">
        <v>141</v>
      </c>
      <c r="B71" s="6" t="s">
        <v>146</v>
      </c>
      <c r="C71" s="11" t="s">
        <v>37</v>
      </c>
      <c r="D71" s="10">
        <v>20017</v>
      </c>
      <c r="E71" s="5">
        <v>31598</v>
      </c>
      <c r="F71" s="5">
        <v>19925</v>
      </c>
      <c r="G71" s="12">
        <f>Table1[[#This Row],[Year_resale_value]]/Table1[[#This Row],[Price]]</f>
        <v>0.63057788467624531</v>
      </c>
      <c r="H71" s="12" t="str">
        <f>IF(Table1[[#This Row],[retention]] &gt; 69%,"GOOD","POOR")</f>
        <v>POOR</v>
      </c>
      <c r="I71">
        <v>4.3</v>
      </c>
      <c r="J71">
        <v>190</v>
      </c>
      <c r="K71" t="str">
        <f>IF(Table1[[#This Row],[Horsepower]]&gt;=300, "HIGH HP",IF(Table1[[#This Row],[Horsepower]]&gt;=150,"MEDIUM HP","LOW HP"))</f>
        <v>MEDIUM HP</v>
      </c>
      <c r="L71">
        <v>107</v>
      </c>
      <c r="M71">
        <v>67.8</v>
      </c>
      <c r="N71">
        <v>181.2</v>
      </c>
      <c r="O71">
        <v>4.0679999999999996</v>
      </c>
      <c r="P71">
        <v>17.5</v>
      </c>
      <c r="Q71">
        <v>19</v>
      </c>
      <c r="R71" s="9">
        <v>40807</v>
      </c>
      <c r="S71">
        <v>80.511672590000003</v>
      </c>
      <c r="X71" s="1"/>
    </row>
    <row r="72" spans="1:24" ht="15.75" hidden="1" x14ac:dyDescent="0.25">
      <c r="A72" s="8" t="s">
        <v>123</v>
      </c>
      <c r="B72" s="6" t="s">
        <v>124</v>
      </c>
      <c r="C72" s="11" t="s">
        <v>15</v>
      </c>
      <c r="D72" s="10">
        <v>18392</v>
      </c>
      <c r="E72" s="5">
        <v>31750</v>
      </c>
      <c r="F72" s="5">
        <v>26050</v>
      </c>
      <c r="G72" s="12">
        <f>Table1[[#This Row],[Year_resale_value]]/Table1[[#This Row],[Price]]</f>
        <v>0.82047244094488192</v>
      </c>
      <c r="H72" s="12" t="str">
        <f>IF(Table1[[#This Row],[retention]] &gt; 69%,"GOOD","POOR")</f>
        <v>GOOD</v>
      </c>
      <c r="I72">
        <v>2.2999999999999998</v>
      </c>
      <c r="J72">
        <v>185</v>
      </c>
      <c r="K72" t="str">
        <f>IF(Table1[[#This Row],[Horsepower]]&gt;=300, "HIGH HP",IF(Table1[[#This Row],[Horsepower]]&gt;=150,"MEDIUM HP","LOW HP"))</f>
        <v>MEDIUM HP</v>
      </c>
      <c r="L72">
        <v>105.9</v>
      </c>
      <c r="M72">
        <v>67.7</v>
      </c>
      <c r="N72">
        <v>177.4</v>
      </c>
      <c r="O72">
        <v>3.25</v>
      </c>
      <c r="P72">
        <v>16.399999999999999</v>
      </c>
      <c r="Q72">
        <v>26</v>
      </c>
      <c r="R72" s="9">
        <v>40657</v>
      </c>
      <c r="S72">
        <v>78.280730879999993</v>
      </c>
      <c r="W72" s="3"/>
      <c r="X72" s="2"/>
    </row>
    <row r="73" spans="1:24" ht="15.75" hidden="1" x14ac:dyDescent="0.25">
      <c r="A73" s="8" t="s">
        <v>123</v>
      </c>
      <c r="B73" s="6" t="s">
        <v>129</v>
      </c>
      <c r="C73" s="11" t="s">
        <v>15</v>
      </c>
      <c r="D73" s="10">
        <v>1526</v>
      </c>
      <c r="E73" s="5">
        <v>41000</v>
      </c>
      <c r="F73" s="5">
        <v>28386</v>
      </c>
      <c r="G73" s="12">
        <f>Table1[[#This Row],[Year_resale_value]]/Table1[[#This Row],[Price]]</f>
        <v>0.6923414634146341</v>
      </c>
      <c r="H73" s="12" t="str">
        <f>IF(Table1[[#This Row],[retention]] &gt; 69%,"GOOD","POOR")</f>
        <v>GOOD</v>
      </c>
      <c r="I73">
        <v>2.2999999999999998</v>
      </c>
      <c r="J73">
        <v>185</v>
      </c>
      <c r="K73" t="str">
        <f>IF(Table1[[#This Row],[Horsepower]]&gt;=300, "HIGH HP",IF(Table1[[#This Row],[Horsepower]]&gt;=150,"MEDIUM HP","LOW HP"))</f>
        <v>MEDIUM HP</v>
      </c>
      <c r="L73">
        <v>94.5</v>
      </c>
      <c r="M73">
        <v>67.5</v>
      </c>
      <c r="N73">
        <v>157.30000000000001</v>
      </c>
      <c r="O73">
        <v>2.9750000000000001</v>
      </c>
      <c r="P73">
        <v>14</v>
      </c>
      <c r="Q73">
        <v>27</v>
      </c>
      <c r="R73" s="9">
        <v>40702</v>
      </c>
      <c r="S73">
        <v>81.848969240000002</v>
      </c>
      <c r="W73" s="3"/>
      <c r="X73" s="2"/>
    </row>
    <row r="74" spans="1:24" ht="15.75" hidden="1" x14ac:dyDescent="0.25">
      <c r="A74" s="8" t="s">
        <v>141</v>
      </c>
      <c r="B74" s="6" t="s">
        <v>147</v>
      </c>
      <c r="C74" s="11" t="s">
        <v>37</v>
      </c>
      <c r="D74" s="10">
        <v>24361</v>
      </c>
      <c r="E74" s="5">
        <v>25345</v>
      </c>
      <c r="F74" s="5">
        <v>15240</v>
      </c>
      <c r="G74" s="12">
        <f>Table1[[#This Row],[Year_resale_value]]/Table1[[#This Row],[Price]]</f>
        <v>0.60130203195896625</v>
      </c>
      <c r="H74" s="12" t="str">
        <f>IF(Table1[[#This Row],[retention]] &gt; 69%,"GOOD","POOR")</f>
        <v>POOR</v>
      </c>
      <c r="I74">
        <v>3.4</v>
      </c>
      <c r="J74">
        <v>185</v>
      </c>
      <c r="K74" t="str">
        <f>IF(Table1[[#This Row],[Horsepower]]&gt;=300, "HIGH HP",IF(Table1[[#This Row],[Horsepower]]&gt;=150,"MEDIUM HP","LOW HP"))</f>
        <v>MEDIUM HP</v>
      </c>
      <c r="L74">
        <v>120</v>
      </c>
      <c r="M74">
        <v>72.2</v>
      </c>
      <c r="N74">
        <v>201.4</v>
      </c>
      <c r="O74">
        <v>3.948</v>
      </c>
      <c r="P74">
        <v>25</v>
      </c>
      <c r="Q74">
        <v>22</v>
      </c>
      <c r="R74" s="9">
        <v>40719</v>
      </c>
      <c r="S74">
        <v>76.096570420000006</v>
      </c>
      <c r="W74" s="3"/>
      <c r="X74" s="2"/>
    </row>
    <row r="75" spans="1:24" ht="15.75" hidden="1" x14ac:dyDescent="0.25">
      <c r="A75" s="8" t="s">
        <v>152</v>
      </c>
      <c r="B75" s="6" t="s">
        <v>158</v>
      </c>
      <c r="C75" s="11" t="s">
        <v>37</v>
      </c>
      <c r="D75" s="10">
        <v>39572</v>
      </c>
      <c r="E75" s="5">
        <v>25635</v>
      </c>
      <c r="F75" s="5">
        <v>21858</v>
      </c>
      <c r="G75" s="12">
        <f>Table1[[#This Row],[Year_resale_value]]/Table1[[#This Row],[Price]]</f>
        <v>0.85266237565827974</v>
      </c>
      <c r="H75" s="12" t="str">
        <f>IF(Table1[[#This Row],[retention]] &gt; 69%,"GOOD","POOR")</f>
        <v>GOOD</v>
      </c>
      <c r="I75">
        <v>3.4</v>
      </c>
      <c r="J75">
        <v>185</v>
      </c>
      <c r="K75" t="str">
        <f>IF(Table1[[#This Row],[Horsepower]]&gt;=300, "HIGH HP",IF(Table1[[#This Row],[Horsepower]]&gt;=150,"MEDIUM HP","LOW HP"))</f>
        <v>MEDIUM HP</v>
      </c>
      <c r="L75">
        <v>120</v>
      </c>
      <c r="M75">
        <v>72.7</v>
      </c>
      <c r="N75">
        <v>201.3</v>
      </c>
      <c r="O75">
        <v>3.9420000000000002</v>
      </c>
      <c r="P75">
        <v>25</v>
      </c>
      <c r="Q75">
        <v>23</v>
      </c>
      <c r="R75" s="9">
        <v>41112</v>
      </c>
      <c r="S75">
        <v>76.208439519999999</v>
      </c>
      <c r="X75" s="1"/>
    </row>
    <row r="76" spans="1:24" ht="15.75" hidden="1" x14ac:dyDescent="0.25">
      <c r="A76" s="8" t="s">
        <v>163</v>
      </c>
      <c r="B76" s="7" t="s">
        <v>198</v>
      </c>
      <c r="C76" s="11" t="s">
        <v>15</v>
      </c>
      <c r="D76" s="10">
        <v>12115</v>
      </c>
      <c r="E76" s="5">
        <v>26100</v>
      </c>
      <c r="F76" s="5">
        <v>24917</v>
      </c>
      <c r="G76" s="12">
        <f>Table1[[#This Row],[Year_resale_value]]/Table1[[#This Row],[Price]]</f>
        <v>0.95467432950191566</v>
      </c>
      <c r="H76" s="12" t="str">
        <f>IF(Table1[[#This Row],[retention]] &gt; 69%,"GOOD","POOR")</f>
        <v>GOOD</v>
      </c>
      <c r="I76">
        <v>2</v>
      </c>
      <c r="J76">
        <v>185</v>
      </c>
      <c r="K76" t="str">
        <f>IF(Table1[[#This Row],[Horsepower]]&gt;=300, "HIGH HP",IF(Table1[[#This Row],[Horsepower]]&gt;=150,"MEDIUM HP","LOW HP"))</f>
        <v>MEDIUM HP</v>
      </c>
      <c r="L76">
        <v>102.6</v>
      </c>
      <c r="M76">
        <v>67.400000000000006</v>
      </c>
      <c r="N76">
        <v>182.2</v>
      </c>
      <c r="O76">
        <v>2.99</v>
      </c>
      <c r="P76">
        <v>16.899999999999999</v>
      </c>
      <c r="Q76">
        <v>23</v>
      </c>
      <c r="R76" s="9">
        <v>40883</v>
      </c>
      <c r="S76">
        <v>76.02304771</v>
      </c>
      <c r="X76" s="1"/>
    </row>
    <row r="77" spans="1:24" ht="15.75" hidden="1" x14ac:dyDescent="0.25">
      <c r="A77" s="8" t="s">
        <v>38</v>
      </c>
      <c r="B77" s="6" t="s">
        <v>42</v>
      </c>
      <c r="C77" s="11" t="s">
        <v>15</v>
      </c>
      <c r="D77" s="10">
        <v>42593</v>
      </c>
      <c r="E77" s="5">
        <v>19390</v>
      </c>
      <c r="F77" s="5">
        <v>11525</v>
      </c>
      <c r="G77" s="12">
        <f>Table1[[#This Row],[Year_resale_value]]/Table1[[#This Row],[Price]]</f>
        <v>0.59437854564208359</v>
      </c>
      <c r="H77" s="12" t="str">
        <f>IF(Table1[[#This Row],[retention]] &gt; 69%,"GOOD","POOR")</f>
        <v>POOR</v>
      </c>
      <c r="I77">
        <v>3.4</v>
      </c>
      <c r="J77">
        <v>180</v>
      </c>
      <c r="K77" t="str">
        <f>IF(Table1[[#This Row],[Horsepower]]&gt;=300, "HIGH HP",IF(Table1[[#This Row],[Horsepower]]&gt;=150,"MEDIUM HP","LOW HP"))</f>
        <v>MEDIUM HP</v>
      </c>
      <c r="L77">
        <v>110.5</v>
      </c>
      <c r="M77">
        <v>72.7</v>
      </c>
      <c r="N77">
        <v>197.9</v>
      </c>
      <c r="O77">
        <v>3.34</v>
      </c>
      <c r="P77">
        <v>17</v>
      </c>
      <c r="Q77">
        <v>27</v>
      </c>
      <c r="R77" s="9">
        <v>40899</v>
      </c>
      <c r="S77">
        <v>72.030917189999997</v>
      </c>
      <c r="X77" s="1"/>
    </row>
    <row r="78" spans="1:24" ht="15.75" hidden="1" x14ac:dyDescent="0.25">
      <c r="A78" s="8" t="s">
        <v>38</v>
      </c>
      <c r="B78" s="6" t="s">
        <v>47</v>
      </c>
      <c r="C78" s="11" t="s">
        <v>15</v>
      </c>
      <c r="D78" s="10">
        <v>107995</v>
      </c>
      <c r="E78" s="5">
        <v>18890</v>
      </c>
      <c r="F78" s="5">
        <v>18474</v>
      </c>
      <c r="G78" s="12">
        <f>Table1[[#This Row],[Year_resale_value]]/Table1[[#This Row],[Price]]</f>
        <v>0.97797776601376385</v>
      </c>
      <c r="H78" s="12" t="str">
        <f>IF(Table1[[#This Row],[retention]] &gt; 69%,"GOOD","POOR")</f>
        <v>GOOD</v>
      </c>
      <c r="I78">
        <v>3.4</v>
      </c>
      <c r="J78">
        <v>180</v>
      </c>
      <c r="K78" t="str">
        <f>IF(Table1[[#This Row],[Horsepower]]&gt;=300, "HIGH HP",IF(Table1[[#This Row],[Horsepower]]&gt;=150,"MEDIUM HP","LOW HP"))</f>
        <v>MEDIUM HP</v>
      </c>
      <c r="L78">
        <v>110.5</v>
      </c>
      <c r="M78">
        <v>73</v>
      </c>
      <c r="N78">
        <v>200</v>
      </c>
      <c r="O78">
        <v>3.3889999999999998</v>
      </c>
      <c r="P78">
        <v>17</v>
      </c>
      <c r="Q78">
        <v>27</v>
      </c>
      <c r="R78" s="9">
        <v>40712</v>
      </c>
      <c r="S78">
        <v>71.838039440000003</v>
      </c>
      <c r="W78" s="3"/>
      <c r="X78" s="2"/>
    </row>
    <row r="79" spans="1:24" ht="15.75" hidden="1" x14ac:dyDescent="0.25">
      <c r="A79" s="8" t="s">
        <v>26</v>
      </c>
      <c r="B79" s="6" t="s">
        <v>27</v>
      </c>
      <c r="C79" s="11" t="s">
        <v>15</v>
      </c>
      <c r="D79" s="10">
        <v>91561</v>
      </c>
      <c r="E79" s="5">
        <v>21975</v>
      </c>
      <c r="F79" s="5">
        <v>12475</v>
      </c>
      <c r="G79" s="12">
        <f>Table1[[#This Row],[Year_resale_value]]/Table1[[#This Row],[Price]]</f>
        <v>0.56769055745164965</v>
      </c>
      <c r="H79" s="12" t="str">
        <f>IF(Table1[[#This Row],[retention]] &gt; 69%,"GOOD","POOR")</f>
        <v>POOR</v>
      </c>
      <c r="I79">
        <v>3.1</v>
      </c>
      <c r="J79">
        <v>175</v>
      </c>
      <c r="K79" t="str">
        <f>IF(Table1[[#This Row],[Horsepower]]&gt;=300, "HIGH HP",IF(Table1[[#This Row],[Horsepower]]&gt;=150,"MEDIUM HP","LOW HP"))</f>
        <v>MEDIUM HP</v>
      </c>
      <c r="L79">
        <v>109</v>
      </c>
      <c r="M79">
        <v>72.7</v>
      </c>
      <c r="N79">
        <v>194.6</v>
      </c>
      <c r="O79">
        <v>3.3679999999999999</v>
      </c>
      <c r="P79">
        <v>17.5</v>
      </c>
      <c r="Q79">
        <v>25</v>
      </c>
      <c r="R79" s="9">
        <v>40585</v>
      </c>
      <c r="S79">
        <v>71.181451319999994</v>
      </c>
      <c r="W79" s="3"/>
      <c r="X79" s="2"/>
    </row>
    <row r="80" spans="1:24" ht="15.75" hidden="1" x14ac:dyDescent="0.25">
      <c r="A80" s="8" t="s">
        <v>38</v>
      </c>
      <c r="B80" s="6" t="s">
        <v>41</v>
      </c>
      <c r="C80" s="11" t="s">
        <v>15</v>
      </c>
      <c r="D80" s="10">
        <v>24629</v>
      </c>
      <c r="E80" s="5">
        <v>18890</v>
      </c>
      <c r="F80" s="5">
        <v>10310</v>
      </c>
      <c r="G80" s="12">
        <f>Table1[[#This Row],[Year_resale_value]]/Table1[[#This Row],[Price]]</f>
        <v>0.54579142403388037</v>
      </c>
      <c r="H80" s="12" t="str">
        <f>IF(Table1[[#This Row],[retention]] &gt; 69%,"GOOD","POOR")</f>
        <v>POOR</v>
      </c>
      <c r="I80">
        <v>3.1</v>
      </c>
      <c r="J80">
        <v>175</v>
      </c>
      <c r="K80" t="str">
        <f>IF(Table1[[#This Row],[Horsepower]]&gt;=300, "HIGH HP",IF(Table1[[#This Row],[Horsepower]]&gt;=150,"MEDIUM HP","LOW HP"))</f>
        <v>MEDIUM HP</v>
      </c>
      <c r="L80">
        <v>107.5</v>
      </c>
      <c r="M80">
        <v>72.5</v>
      </c>
      <c r="N80">
        <v>200.9</v>
      </c>
      <c r="O80">
        <v>3.33</v>
      </c>
      <c r="P80">
        <v>16.600000000000001</v>
      </c>
      <c r="Q80">
        <v>25</v>
      </c>
      <c r="R80" s="9">
        <v>40687</v>
      </c>
      <c r="S80">
        <v>69.991395600000004</v>
      </c>
      <c r="W80" s="3"/>
      <c r="X80" s="2"/>
    </row>
    <row r="81" spans="1:24" ht="15.75" hidden="1" x14ac:dyDescent="0.25">
      <c r="A81" s="8" t="s">
        <v>55</v>
      </c>
      <c r="B81" s="6" t="s">
        <v>62</v>
      </c>
      <c r="C81" s="11" t="s">
        <v>37</v>
      </c>
      <c r="D81" s="10">
        <v>16767</v>
      </c>
      <c r="E81" s="5">
        <v>21315</v>
      </c>
      <c r="F81" s="5">
        <v>15510</v>
      </c>
      <c r="G81" s="12">
        <f>Table1[[#This Row],[Year_resale_value]]/Table1[[#This Row],[Price]]</f>
        <v>0.72765657987332866</v>
      </c>
      <c r="H81" s="12" t="str">
        <f>IF(Table1[[#This Row],[retention]] &gt; 69%,"GOOD","POOR")</f>
        <v>GOOD</v>
      </c>
      <c r="I81">
        <v>3.9</v>
      </c>
      <c r="J81">
        <v>175</v>
      </c>
      <c r="K81" t="str">
        <f>IF(Table1[[#This Row],[Horsepower]]&gt;=300, "HIGH HP",IF(Table1[[#This Row],[Horsepower]]&gt;=150,"MEDIUM HP","LOW HP"))</f>
        <v>MEDIUM HP</v>
      </c>
      <c r="L81">
        <v>109.6</v>
      </c>
      <c r="M81">
        <v>78.8</v>
      </c>
      <c r="N81">
        <v>192.6</v>
      </c>
      <c r="O81">
        <v>4.2450000000000001</v>
      </c>
      <c r="P81">
        <v>32</v>
      </c>
      <c r="Q81">
        <v>15</v>
      </c>
      <c r="R81" s="9">
        <v>41061</v>
      </c>
      <c r="S81">
        <v>71.135291609999996</v>
      </c>
      <c r="W81" s="3"/>
      <c r="X81" s="2"/>
    </row>
    <row r="82" spans="1:24" ht="15.75" hidden="1" x14ac:dyDescent="0.25">
      <c r="A82" s="8" t="s">
        <v>55</v>
      </c>
      <c r="B82" s="6" t="s">
        <v>63</v>
      </c>
      <c r="C82" s="11" t="s">
        <v>37</v>
      </c>
      <c r="D82" s="10">
        <v>31038</v>
      </c>
      <c r="E82" s="5">
        <v>18575</v>
      </c>
      <c r="F82" s="5">
        <v>13425</v>
      </c>
      <c r="G82" s="12">
        <f>Table1[[#This Row],[Year_resale_value]]/Table1[[#This Row],[Price]]</f>
        <v>0.7227456258411844</v>
      </c>
      <c r="H82" s="12" t="str">
        <f>IF(Table1[[#This Row],[retention]] &gt; 69%,"GOOD","POOR")</f>
        <v>GOOD</v>
      </c>
      <c r="I82">
        <v>3.9</v>
      </c>
      <c r="J82">
        <v>175</v>
      </c>
      <c r="K82" t="str">
        <f>IF(Table1[[#This Row],[Horsepower]]&gt;=300, "HIGH HP",IF(Table1[[#This Row],[Horsepower]]&gt;=150,"MEDIUM HP","LOW HP"))</f>
        <v>MEDIUM HP</v>
      </c>
      <c r="L82">
        <v>127.2</v>
      </c>
      <c r="M82">
        <v>78.8</v>
      </c>
      <c r="N82">
        <v>208.5</v>
      </c>
      <c r="O82">
        <v>4.298</v>
      </c>
      <c r="P82">
        <v>32</v>
      </c>
      <c r="Q82">
        <v>16</v>
      </c>
      <c r="R82" s="9">
        <v>41116</v>
      </c>
      <c r="S82">
        <v>70.078321540000005</v>
      </c>
      <c r="W82" s="3"/>
      <c r="X82" s="2"/>
    </row>
    <row r="83" spans="1:24" ht="15.75" hidden="1" x14ac:dyDescent="0.25">
      <c r="A83" s="8" t="s">
        <v>152</v>
      </c>
      <c r="B83" s="6" t="s">
        <v>154</v>
      </c>
      <c r="C83" s="11" t="s">
        <v>15</v>
      </c>
      <c r="D83" s="10">
        <v>131097</v>
      </c>
      <c r="E83" s="5">
        <v>19720</v>
      </c>
      <c r="F83" s="5">
        <v>10290</v>
      </c>
      <c r="G83" s="12">
        <f>Table1[[#This Row],[Year_resale_value]]/Table1[[#This Row],[Price]]</f>
        <v>0.52180527383367137</v>
      </c>
      <c r="H83" s="12" t="str">
        <f>IF(Table1[[#This Row],[retention]] &gt; 69%,"GOOD","POOR")</f>
        <v>POOR</v>
      </c>
      <c r="I83">
        <v>3.4</v>
      </c>
      <c r="J83">
        <v>175</v>
      </c>
      <c r="K83" t="str">
        <f>IF(Table1[[#This Row],[Horsepower]]&gt;=300, "HIGH HP",IF(Table1[[#This Row],[Horsepower]]&gt;=150,"MEDIUM HP","LOW HP"))</f>
        <v>MEDIUM HP</v>
      </c>
      <c r="L83">
        <v>107</v>
      </c>
      <c r="M83">
        <v>70.400000000000006</v>
      </c>
      <c r="N83">
        <v>186.3</v>
      </c>
      <c r="O83">
        <v>3.0910000000000002</v>
      </c>
      <c r="P83">
        <v>15.2</v>
      </c>
      <c r="Q83">
        <v>25</v>
      </c>
      <c r="R83" s="9">
        <v>41239</v>
      </c>
      <c r="S83">
        <v>70.389737260000004</v>
      </c>
      <c r="W83" s="3"/>
      <c r="X83" s="2"/>
    </row>
    <row r="84" spans="1:24" ht="15.75" hidden="1" x14ac:dyDescent="0.25">
      <c r="A84" s="8" t="s">
        <v>108</v>
      </c>
      <c r="B84" s="6" t="s">
        <v>115</v>
      </c>
      <c r="C84" s="11" t="s">
        <v>37</v>
      </c>
      <c r="D84" s="10">
        <v>39348</v>
      </c>
      <c r="E84" s="5">
        <v>22527</v>
      </c>
      <c r="F84" s="5">
        <v>13880</v>
      </c>
      <c r="G84" s="12">
        <f>Table1[[#This Row],[Year_resale_value]]/Table1[[#This Row],[Price]]</f>
        <v>0.6161495094775159</v>
      </c>
      <c r="H84" s="12" t="str">
        <f>IF(Table1[[#This Row],[retention]] &gt; 69%,"GOOD","POOR")</f>
        <v>POOR</v>
      </c>
      <c r="I84">
        <v>3</v>
      </c>
      <c r="J84">
        <v>173</v>
      </c>
      <c r="K84" t="str">
        <f>IF(Table1[[#This Row],[Horsepower]]&gt;=300, "HIGH HP",IF(Table1[[#This Row],[Horsepower]]&gt;=150,"MEDIUM HP","LOW HP"))</f>
        <v>MEDIUM HP</v>
      </c>
      <c r="L84">
        <v>107.3</v>
      </c>
      <c r="M84">
        <v>66.7</v>
      </c>
      <c r="N84">
        <v>178.3</v>
      </c>
      <c r="O84">
        <v>3.51</v>
      </c>
      <c r="P84">
        <v>19.5</v>
      </c>
      <c r="Q84">
        <v>20</v>
      </c>
      <c r="R84" s="9">
        <v>41047</v>
      </c>
      <c r="S84">
        <v>70.660941789999995</v>
      </c>
      <c r="W84" s="3"/>
      <c r="X84" s="2"/>
    </row>
    <row r="85" spans="1:24" ht="15.75" hidden="1" x14ac:dyDescent="0.25">
      <c r="A85" s="8" t="s">
        <v>22</v>
      </c>
      <c r="B85" s="6" t="s">
        <v>23</v>
      </c>
      <c r="C85" s="11" t="s">
        <v>15</v>
      </c>
      <c r="D85" s="10">
        <v>19747</v>
      </c>
      <c r="E85" s="5">
        <v>26990</v>
      </c>
      <c r="F85" s="5">
        <v>24500</v>
      </c>
      <c r="G85" s="12">
        <f>Table1[[#This Row],[Year_resale_value]]/Table1[[#This Row],[Price]]</f>
        <v>0.9077436087439793</v>
      </c>
      <c r="H85" s="12" t="str">
        <f>IF(Table1[[#This Row],[retention]] &gt; 69%,"GOOD","POOR")</f>
        <v>GOOD</v>
      </c>
      <c r="I85">
        <v>2.5</v>
      </c>
      <c r="J85">
        <v>170</v>
      </c>
      <c r="K85" t="str">
        <f>IF(Table1[[#This Row],[Horsepower]]&gt;=300, "HIGH HP",IF(Table1[[#This Row],[Horsepower]]&gt;=150,"MEDIUM HP","LOW HP"))</f>
        <v>MEDIUM HP</v>
      </c>
      <c r="L85">
        <v>107.3</v>
      </c>
      <c r="M85">
        <v>68.400000000000006</v>
      </c>
      <c r="N85">
        <v>176</v>
      </c>
      <c r="O85">
        <v>3.1789999999999998</v>
      </c>
      <c r="P85">
        <v>16.600000000000001</v>
      </c>
      <c r="Q85">
        <v>26</v>
      </c>
      <c r="R85" s="9">
        <v>40722</v>
      </c>
      <c r="S85">
        <v>71.191206710000003</v>
      </c>
      <c r="W85" s="3"/>
      <c r="X85" s="2"/>
    </row>
    <row r="86" spans="1:24" ht="15.75" hidden="1" x14ac:dyDescent="0.25">
      <c r="A86" s="8" t="s">
        <v>38</v>
      </c>
      <c r="B86" s="6" t="s">
        <v>40</v>
      </c>
      <c r="C86" s="11" t="s">
        <v>15</v>
      </c>
      <c r="D86" s="10">
        <v>135126</v>
      </c>
      <c r="E86" s="5">
        <v>16535</v>
      </c>
      <c r="F86" s="5">
        <v>11225</v>
      </c>
      <c r="G86" s="12">
        <f>Table1[[#This Row],[Year_resale_value]]/Table1[[#This Row],[Price]]</f>
        <v>0.67886301784094349</v>
      </c>
      <c r="H86" s="12" t="str">
        <f>IF(Table1[[#This Row],[retention]] &gt; 69%,"GOOD","POOR")</f>
        <v>POOR</v>
      </c>
      <c r="I86">
        <v>3.1</v>
      </c>
      <c r="J86">
        <v>170</v>
      </c>
      <c r="K86" t="str">
        <f>IF(Table1[[#This Row],[Horsepower]]&gt;=300, "HIGH HP",IF(Table1[[#This Row],[Horsepower]]&gt;=150,"MEDIUM HP","LOW HP"))</f>
        <v>MEDIUM HP</v>
      </c>
      <c r="L86">
        <v>107</v>
      </c>
      <c r="M86">
        <v>69.400000000000006</v>
      </c>
      <c r="N86">
        <v>190.4</v>
      </c>
      <c r="O86">
        <v>3.0510000000000002</v>
      </c>
      <c r="P86">
        <v>15</v>
      </c>
      <c r="Q86">
        <v>25</v>
      </c>
      <c r="R86" s="9">
        <v>40987</v>
      </c>
      <c r="S86">
        <v>67.314462160000005</v>
      </c>
      <c r="W86" s="3"/>
      <c r="X86" s="2"/>
    </row>
    <row r="87" spans="1:24" x14ac:dyDescent="0.25">
      <c r="A87" s="21" t="s">
        <v>67</v>
      </c>
      <c r="B87" s="22" t="s">
        <v>70</v>
      </c>
      <c r="C87" s="23" t="s">
        <v>15</v>
      </c>
      <c r="D87" s="24">
        <v>35068</v>
      </c>
      <c r="E87" s="25">
        <v>17035</v>
      </c>
      <c r="F87" s="25">
        <v>8835</v>
      </c>
      <c r="G87" s="26">
        <f>Table1[[#This Row],[Year_resale_value]]/Table1[[#This Row],[Price]]</f>
        <v>0.5186380980334605</v>
      </c>
      <c r="H87" s="26" t="str">
        <f>IF(Table1[[#This Row],[retention]] &gt; 69%,"GOOD","POOR")</f>
        <v>POOR</v>
      </c>
      <c r="I87" s="27">
        <v>2.5</v>
      </c>
      <c r="J87" s="27">
        <v>170</v>
      </c>
      <c r="K87" s="27" t="str">
        <f>IF(Table1[[#This Row],[Horsepower]]&gt;=300, "HIGH HP",IF(Table1[[#This Row],[Horsepower]]&gt;=150,"MEDIUM HP","LOW HP"))</f>
        <v>MEDIUM HP</v>
      </c>
      <c r="L87">
        <v>106.5</v>
      </c>
      <c r="M87">
        <v>69.099999999999994</v>
      </c>
      <c r="N87">
        <v>184.6</v>
      </c>
      <c r="O87">
        <v>2.7690000000000001</v>
      </c>
      <c r="P87">
        <v>15</v>
      </c>
      <c r="Q87">
        <v>25</v>
      </c>
      <c r="R87" s="28">
        <v>41141</v>
      </c>
      <c r="S87" s="27">
        <v>67.351010720000005</v>
      </c>
      <c r="W87" s="3"/>
      <c r="X87" s="2"/>
    </row>
    <row r="88" spans="1:24" ht="15.75" hidden="1" x14ac:dyDescent="0.25">
      <c r="A88" s="8" t="s">
        <v>116</v>
      </c>
      <c r="B88" s="6" t="s">
        <v>122</v>
      </c>
      <c r="C88" s="11" t="s">
        <v>37</v>
      </c>
      <c r="D88" s="10">
        <v>20380</v>
      </c>
      <c r="E88" s="5">
        <v>22510</v>
      </c>
      <c r="F88" s="5">
        <v>14795</v>
      </c>
      <c r="G88" s="12">
        <f>Table1[[#This Row],[Year_resale_value]]/Table1[[#This Row],[Price]]</f>
        <v>0.65726343847179036</v>
      </c>
      <c r="H88" s="12" t="str">
        <f>IF(Table1[[#This Row],[retention]] &gt; 69%,"GOOD","POOR")</f>
        <v>POOR</v>
      </c>
      <c r="I88">
        <v>3.3</v>
      </c>
      <c r="J88">
        <v>170</v>
      </c>
      <c r="K88" t="str">
        <f>IF(Table1[[#This Row],[Horsepower]]&gt;=300, "HIGH HP",IF(Table1[[#This Row],[Horsepower]]&gt;=150,"MEDIUM HP","LOW HP"))</f>
        <v>MEDIUM HP</v>
      </c>
      <c r="L88">
        <v>112.2</v>
      </c>
      <c r="M88">
        <v>74.900000000000006</v>
      </c>
      <c r="N88">
        <v>194.7</v>
      </c>
      <c r="O88">
        <v>3.944</v>
      </c>
      <c r="P88">
        <v>20</v>
      </c>
      <c r="Q88">
        <v>21</v>
      </c>
      <c r="R88" s="9">
        <v>40106</v>
      </c>
      <c r="S88">
        <v>69.671460999999994</v>
      </c>
      <c r="W88" s="3"/>
      <c r="X88" s="2"/>
    </row>
    <row r="89" spans="1:24" ht="15.75" hidden="1" x14ac:dyDescent="0.25">
      <c r="A89" s="8" t="s">
        <v>133</v>
      </c>
      <c r="B89" s="6" t="s">
        <v>137</v>
      </c>
      <c r="C89" s="11" t="s">
        <v>37</v>
      </c>
      <c r="D89" s="10">
        <v>27308</v>
      </c>
      <c r="E89" s="5">
        <v>26399</v>
      </c>
      <c r="F89" s="5">
        <v>15380</v>
      </c>
      <c r="G89" s="12">
        <f>Table1[[#This Row],[Year_resale_value]]/Table1[[#This Row],[Price]]</f>
        <v>0.58259782567521501</v>
      </c>
      <c r="H89" s="12" t="str">
        <f>IF(Table1[[#This Row],[retention]] &gt; 69%,"GOOD","POOR")</f>
        <v>POOR</v>
      </c>
      <c r="I89">
        <v>3.3</v>
      </c>
      <c r="J89">
        <v>170</v>
      </c>
      <c r="K89" t="str">
        <f>IF(Table1[[#This Row],[Horsepower]]&gt;=300, "HIGH HP",IF(Table1[[#This Row],[Horsepower]]&gt;=150,"MEDIUM HP","LOW HP"))</f>
        <v>MEDIUM HP</v>
      </c>
      <c r="L89">
        <v>112.2</v>
      </c>
      <c r="M89">
        <v>74.900000000000006</v>
      </c>
      <c r="N89">
        <v>194.8</v>
      </c>
      <c r="O89">
        <v>3.9910000000000001</v>
      </c>
      <c r="P89">
        <v>20</v>
      </c>
      <c r="Q89">
        <v>21</v>
      </c>
      <c r="R89" s="9">
        <v>40727</v>
      </c>
      <c r="S89">
        <v>71.171664129999996</v>
      </c>
      <c r="W89" s="3"/>
      <c r="X89" s="2"/>
    </row>
    <row r="90" spans="1:24" ht="15.75" hidden="1" x14ac:dyDescent="0.25">
      <c r="A90" s="8" t="s">
        <v>133</v>
      </c>
      <c r="B90" s="6" t="s">
        <v>138</v>
      </c>
      <c r="C90" s="11" t="s">
        <v>37</v>
      </c>
      <c r="D90" s="10">
        <v>42574</v>
      </c>
      <c r="E90" s="5">
        <v>29299</v>
      </c>
      <c r="F90" s="5">
        <v>17810</v>
      </c>
      <c r="G90" s="12">
        <f>Table1[[#This Row],[Year_resale_value]]/Table1[[#This Row],[Price]]</f>
        <v>0.60787057578756953</v>
      </c>
      <c r="H90" s="12" t="str">
        <f>IF(Table1[[#This Row],[retention]] &gt; 69%,"GOOD","POOR")</f>
        <v>POOR</v>
      </c>
      <c r="I90">
        <v>3.3</v>
      </c>
      <c r="J90">
        <v>170</v>
      </c>
      <c r="K90" t="str">
        <f>IF(Table1[[#This Row],[Horsepower]]&gt;=300, "HIGH HP",IF(Table1[[#This Row],[Horsepower]]&gt;=150,"MEDIUM HP","LOW HP"))</f>
        <v>MEDIUM HP</v>
      </c>
      <c r="L90">
        <v>106.3</v>
      </c>
      <c r="M90">
        <v>71.7</v>
      </c>
      <c r="N90">
        <v>182.6</v>
      </c>
      <c r="O90">
        <v>3.9470000000000001</v>
      </c>
      <c r="P90">
        <v>21</v>
      </c>
      <c r="Q90">
        <v>19</v>
      </c>
      <c r="R90" s="9">
        <v>40811</v>
      </c>
      <c r="S90">
        <v>72.290355079999998</v>
      </c>
      <c r="W90" s="3"/>
      <c r="X90" s="2"/>
    </row>
    <row r="91" spans="1:24" ht="15.75" hidden="1" x14ac:dyDescent="0.25">
      <c r="A91" s="8" t="s">
        <v>133</v>
      </c>
      <c r="B91" s="6" t="s">
        <v>139</v>
      </c>
      <c r="C91" s="11" t="s">
        <v>37</v>
      </c>
      <c r="D91" s="10">
        <v>54158</v>
      </c>
      <c r="E91" s="5">
        <v>22799</v>
      </c>
      <c r="F91" s="5">
        <v>10693</v>
      </c>
      <c r="G91" s="12">
        <f>Table1[[#This Row],[Year_resale_value]]/Table1[[#This Row],[Price]]</f>
        <v>0.46901179876310367</v>
      </c>
      <c r="H91" s="12" t="str">
        <f>IF(Table1[[#This Row],[retention]] &gt; 69%,"GOOD","POOR")</f>
        <v>POOR</v>
      </c>
      <c r="I91">
        <v>3.3</v>
      </c>
      <c r="J91">
        <v>170</v>
      </c>
      <c r="K91" t="str">
        <f>IF(Table1[[#This Row],[Horsepower]]&gt;=300, "HIGH HP",IF(Table1[[#This Row],[Horsepower]]&gt;=150,"MEDIUM HP","LOW HP"))</f>
        <v>MEDIUM HP</v>
      </c>
      <c r="L91">
        <v>104.3</v>
      </c>
      <c r="M91">
        <v>70.400000000000006</v>
      </c>
      <c r="N91">
        <v>178</v>
      </c>
      <c r="O91">
        <v>3.8210000000000002</v>
      </c>
      <c r="P91">
        <v>19.399999999999999</v>
      </c>
      <c r="Q91">
        <v>18</v>
      </c>
      <c r="R91" s="9">
        <v>40567</v>
      </c>
      <c r="S91">
        <v>69.78294434</v>
      </c>
      <c r="W91" s="3"/>
      <c r="X91" s="2"/>
    </row>
    <row r="92" spans="1:24" ht="15.75" hidden="1" x14ac:dyDescent="0.25">
      <c r="A92" s="8" t="s">
        <v>133</v>
      </c>
      <c r="B92" s="6" t="s">
        <v>140</v>
      </c>
      <c r="C92" s="11" t="s">
        <v>37</v>
      </c>
      <c r="D92" s="10">
        <v>65004.999999999993</v>
      </c>
      <c r="E92" s="5">
        <v>17890</v>
      </c>
      <c r="F92" s="5">
        <v>12000</v>
      </c>
      <c r="G92" s="12">
        <f>Table1[[#This Row],[Year_resale_value]]/Table1[[#This Row],[Price]]</f>
        <v>0.67076579094466182</v>
      </c>
      <c r="H92" s="12" t="str">
        <f>IF(Table1[[#This Row],[retention]] &gt; 69%,"GOOD","POOR")</f>
        <v>POOR</v>
      </c>
      <c r="I92">
        <v>3.3</v>
      </c>
      <c r="J92">
        <v>170</v>
      </c>
      <c r="K92" t="str">
        <f>IF(Table1[[#This Row],[Horsepower]]&gt;=300, "HIGH HP",IF(Table1[[#This Row],[Horsepower]]&gt;=150,"MEDIUM HP","LOW HP"))</f>
        <v>MEDIUM HP</v>
      </c>
      <c r="L92">
        <v>116.1</v>
      </c>
      <c r="M92">
        <v>66.5</v>
      </c>
      <c r="N92">
        <v>196.1</v>
      </c>
      <c r="O92">
        <v>3.2170000000000001</v>
      </c>
      <c r="P92">
        <v>19.399999999999999</v>
      </c>
      <c r="Q92">
        <v>18</v>
      </c>
      <c r="R92" s="9">
        <v>40782</v>
      </c>
      <c r="S92">
        <v>67.889270589999995</v>
      </c>
      <c r="W92" s="3"/>
      <c r="X92" s="2"/>
    </row>
    <row r="93" spans="1:24" ht="15.75" hidden="1" x14ac:dyDescent="0.25">
      <c r="A93" s="8" t="s">
        <v>163</v>
      </c>
      <c r="B93" s="7" t="s">
        <v>197</v>
      </c>
      <c r="C93" s="11" t="s">
        <v>15</v>
      </c>
      <c r="D93" s="10">
        <v>9191</v>
      </c>
      <c r="E93" s="5">
        <v>33120</v>
      </c>
      <c r="F93" s="5">
        <v>25693</v>
      </c>
      <c r="G93" s="12">
        <f>Table1[[#This Row],[Year_resale_value]]/Table1[[#This Row],[Price]]</f>
        <v>0.77575483091787445</v>
      </c>
      <c r="H93" s="12" t="str">
        <f>IF(Table1[[#This Row],[retention]] &gt; 69%,"GOOD","POOR")</f>
        <v>GOOD</v>
      </c>
      <c r="I93">
        <v>2.2999999999999998</v>
      </c>
      <c r="J93">
        <v>170</v>
      </c>
      <c r="K93" t="str">
        <f>IF(Table1[[#This Row],[Horsepower]]&gt;=300, "HIGH HP",IF(Table1[[#This Row],[Horsepower]]&gt;=150,"MEDIUM HP","LOW HP"))</f>
        <v>MEDIUM HP</v>
      </c>
      <c r="L93">
        <v>106.4</v>
      </c>
      <c r="M93">
        <v>70.599999999999994</v>
      </c>
      <c r="N93">
        <v>189.2</v>
      </c>
      <c r="O93">
        <v>3.28</v>
      </c>
      <c r="P93">
        <v>18.5</v>
      </c>
      <c r="Q93">
        <v>23</v>
      </c>
      <c r="R93" s="9">
        <v>41163</v>
      </c>
      <c r="S93">
        <v>73.503778190000006</v>
      </c>
      <c r="X93" s="1"/>
    </row>
    <row r="94" spans="1:24" ht="15.75" hidden="1" x14ac:dyDescent="0.25">
      <c r="A94" s="8" t="s">
        <v>48</v>
      </c>
      <c r="B94" s="6" t="s">
        <v>50</v>
      </c>
      <c r="C94" s="11" t="s">
        <v>15</v>
      </c>
      <c r="D94" s="10">
        <v>32775</v>
      </c>
      <c r="E94" s="5">
        <v>24495</v>
      </c>
      <c r="F94" s="5">
        <v>14180</v>
      </c>
      <c r="G94" s="12">
        <f>Table1[[#This Row],[Year_resale_value]]/Table1[[#This Row],[Price]]</f>
        <v>0.57889365176566643</v>
      </c>
      <c r="H94" s="12" t="str">
        <f>IF(Table1[[#This Row],[retention]] &gt; 69%,"GOOD","POOR")</f>
        <v>POOR</v>
      </c>
      <c r="I94">
        <v>2.5</v>
      </c>
      <c r="J94">
        <v>168</v>
      </c>
      <c r="K94" t="str">
        <f>IF(Table1[[#This Row],[Horsepower]]&gt;=300, "HIGH HP",IF(Table1[[#This Row],[Horsepower]]&gt;=150,"MEDIUM HP","LOW HP"))</f>
        <v>MEDIUM HP</v>
      </c>
      <c r="L94">
        <v>106</v>
      </c>
      <c r="M94">
        <v>69.2</v>
      </c>
      <c r="N94">
        <v>193</v>
      </c>
      <c r="O94">
        <v>3.3319999999999999</v>
      </c>
      <c r="P94">
        <v>16</v>
      </c>
      <c r="Q94">
        <v>24</v>
      </c>
      <c r="R94" s="9">
        <v>40864</v>
      </c>
      <c r="S94">
        <v>69.521355049999997</v>
      </c>
      <c r="W94" s="3"/>
      <c r="X94" s="2"/>
    </row>
    <row r="95" spans="1:24" ht="15.75" hidden="1" x14ac:dyDescent="0.25">
      <c r="A95" s="8" t="s">
        <v>55</v>
      </c>
      <c r="B95" s="6" t="s">
        <v>58</v>
      </c>
      <c r="C95" s="11" t="s">
        <v>15</v>
      </c>
      <c r="D95" s="10">
        <v>71186</v>
      </c>
      <c r="E95" s="5">
        <v>20230</v>
      </c>
      <c r="F95" s="5">
        <v>10185</v>
      </c>
      <c r="G95" s="12">
        <f>Table1[[#This Row],[Year_resale_value]]/Table1[[#This Row],[Price]]</f>
        <v>0.5034602076124568</v>
      </c>
      <c r="H95" s="12" t="str">
        <f>IF(Table1[[#This Row],[retention]] &gt; 69%,"GOOD","POOR")</f>
        <v>POOR</v>
      </c>
      <c r="I95">
        <v>2.5</v>
      </c>
      <c r="J95">
        <v>168</v>
      </c>
      <c r="K95" t="str">
        <f>IF(Table1[[#This Row],[Horsepower]]&gt;=300, "HIGH HP",IF(Table1[[#This Row],[Horsepower]]&gt;=150,"MEDIUM HP","LOW HP"))</f>
        <v>MEDIUM HP</v>
      </c>
      <c r="L95">
        <v>108</v>
      </c>
      <c r="M95">
        <v>71</v>
      </c>
      <c r="N95">
        <v>186</v>
      </c>
      <c r="O95">
        <v>3.0579999999999998</v>
      </c>
      <c r="P95">
        <v>16</v>
      </c>
      <c r="Q95">
        <v>24</v>
      </c>
      <c r="R95" s="9">
        <v>40847</v>
      </c>
      <c r="S95">
        <v>67.876107840000003</v>
      </c>
      <c r="W95" s="3"/>
      <c r="X95" s="2"/>
    </row>
    <row r="96" spans="1:24" ht="15.75" hidden="1" x14ac:dyDescent="0.25">
      <c r="A96" s="8" t="s">
        <v>190</v>
      </c>
      <c r="B96" s="6" t="s">
        <v>193</v>
      </c>
      <c r="C96" s="11" t="s">
        <v>15</v>
      </c>
      <c r="D96" s="10">
        <v>15245</v>
      </c>
      <c r="E96" s="5">
        <v>27500</v>
      </c>
      <c r="F96" s="5">
        <v>26200</v>
      </c>
      <c r="G96" s="12">
        <f>Table1[[#This Row],[Year_resale_value]]/Table1[[#This Row],[Price]]</f>
        <v>0.95272727272727276</v>
      </c>
      <c r="H96" s="12" t="str">
        <f>IF(Table1[[#This Row],[retention]] &gt; 69%,"GOOD","POOR")</f>
        <v>GOOD</v>
      </c>
      <c r="I96">
        <v>2.4</v>
      </c>
      <c r="J96">
        <v>168</v>
      </c>
      <c r="K96" t="str">
        <f>IF(Table1[[#This Row],[Horsepower]]&gt;=300, "HIGH HP",IF(Table1[[#This Row],[Horsepower]]&gt;=150,"MEDIUM HP","LOW HP"))</f>
        <v>MEDIUM HP</v>
      </c>
      <c r="L96">
        <v>104.9</v>
      </c>
      <c r="M96">
        <v>69.3</v>
      </c>
      <c r="N96">
        <v>185.9</v>
      </c>
      <c r="O96">
        <v>3.2080000000000002</v>
      </c>
      <c r="P96">
        <v>17.899999999999999</v>
      </c>
      <c r="Q96">
        <v>25</v>
      </c>
      <c r="R96" s="9">
        <v>41237</v>
      </c>
      <c r="S96">
        <v>70.654495449999999</v>
      </c>
      <c r="W96" s="3"/>
      <c r="X96" s="2"/>
    </row>
    <row r="97" spans="1:24" ht="15.75" hidden="1" x14ac:dyDescent="0.25">
      <c r="A97" s="8" t="s">
        <v>190</v>
      </c>
      <c r="B97" s="6" t="s">
        <v>194</v>
      </c>
      <c r="C97" s="11" t="s">
        <v>15</v>
      </c>
      <c r="D97" s="10">
        <v>17531</v>
      </c>
      <c r="E97" s="5">
        <v>28800</v>
      </c>
      <c r="F97" s="5">
        <v>27972</v>
      </c>
      <c r="G97" s="12">
        <f>Table1[[#This Row],[Year_resale_value]]/Table1[[#This Row],[Price]]</f>
        <v>0.97124999999999995</v>
      </c>
      <c r="H97" s="12" t="str">
        <f>IF(Table1[[#This Row],[retention]] &gt; 69%,"GOOD","POOR")</f>
        <v>GOOD</v>
      </c>
      <c r="I97">
        <v>2.4</v>
      </c>
      <c r="J97">
        <v>168</v>
      </c>
      <c r="K97" t="str">
        <f>IF(Table1[[#This Row],[Horsepower]]&gt;=300, "HIGH HP",IF(Table1[[#This Row],[Horsepower]]&gt;=150,"MEDIUM HP","LOW HP"))</f>
        <v>MEDIUM HP</v>
      </c>
      <c r="L97">
        <v>104.9</v>
      </c>
      <c r="M97">
        <v>69.3</v>
      </c>
      <c r="N97">
        <v>186.2</v>
      </c>
      <c r="O97">
        <v>3.2589999999999999</v>
      </c>
      <c r="P97">
        <v>17.899999999999999</v>
      </c>
      <c r="Q97">
        <v>25</v>
      </c>
      <c r="R97" s="9">
        <v>40719</v>
      </c>
      <c r="S97">
        <v>71.1559776</v>
      </c>
      <c r="X97" s="1"/>
    </row>
    <row r="98" spans="1:24" ht="15.75" hidden="1" x14ac:dyDescent="0.25">
      <c r="A98" s="8" t="s">
        <v>170</v>
      </c>
      <c r="B98" s="6" t="s">
        <v>171</v>
      </c>
      <c r="C98" s="11" t="s">
        <v>15</v>
      </c>
      <c r="D98" s="10">
        <v>47107</v>
      </c>
      <c r="E98" s="5">
        <v>22695</v>
      </c>
      <c r="F98" s="5">
        <v>10285</v>
      </c>
      <c r="G98" s="12">
        <f>Table1[[#This Row],[Year_resale_value]]/Table1[[#This Row],[Price]]</f>
        <v>0.45318352059925093</v>
      </c>
      <c r="H98" s="12" t="str">
        <f>IF(Table1[[#This Row],[retention]] &gt; 69%,"GOOD","POOR")</f>
        <v>POOR</v>
      </c>
      <c r="I98">
        <v>2.5</v>
      </c>
      <c r="J98">
        <v>165</v>
      </c>
      <c r="K98" t="str">
        <f>IF(Table1[[#This Row],[Horsepower]]&gt;=300, "HIGH HP",IF(Table1[[#This Row],[Horsepower]]&gt;=150,"MEDIUM HP","LOW HP"))</f>
        <v>MEDIUM HP</v>
      </c>
      <c r="L98">
        <v>103.5</v>
      </c>
      <c r="M98">
        <v>67.5</v>
      </c>
      <c r="N98">
        <v>185.8</v>
      </c>
      <c r="O98">
        <v>3.415</v>
      </c>
      <c r="P98">
        <v>16.899999999999999</v>
      </c>
      <c r="Q98">
        <v>25</v>
      </c>
      <c r="R98" s="9">
        <v>40731</v>
      </c>
      <c r="S98">
        <v>67.765907600000006</v>
      </c>
      <c r="X98" s="1"/>
    </row>
    <row r="99" spans="1:24" ht="15.75" hidden="1" x14ac:dyDescent="0.25">
      <c r="A99" s="8" t="s">
        <v>170</v>
      </c>
      <c r="B99" s="6" t="s">
        <v>172</v>
      </c>
      <c r="C99" s="11" t="s">
        <v>37</v>
      </c>
      <c r="D99" s="10">
        <v>33028</v>
      </c>
      <c r="E99" s="5">
        <v>20095</v>
      </c>
      <c r="F99" s="5">
        <v>10308</v>
      </c>
      <c r="G99" s="12">
        <f>Table1[[#This Row],[Year_resale_value]]/Table1[[#This Row],[Price]]</f>
        <v>0.51296342373724813</v>
      </c>
      <c r="H99" s="12" t="str">
        <f>IF(Table1[[#This Row],[retention]] &gt; 69%,"GOOD","POOR")</f>
        <v>POOR</v>
      </c>
      <c r="I99">
        <v>2.5</v>
      </c>
      <c r="J99">
        <v>165</v>
      </c>
      <c r="K99" t="str">
        <f>IF(Table1[[#This Row],[Horsepower]]&gt;=300, "HIGH HP",IF(Table1[[#This Row],[Horsepower]]&gt;=150,"MEDIUM HP","LOW HP"))</f>
        <v>MEDIUM HP</v>
      </c>
      <c r="L99">
        <v>99.4</v>
      </c>
      <c r="M99">
        <v>68.3</v>
      </c>
      <c r="N99">
        <v>175.2</v>
      </c>
      <c r="O99">
        <v>3.125</v>
      </c>
      <c r="P99">
        <v>15.9</v>
      </c>
      <c r="Q99">
        <v>24</v>
      </c>
      <c r="R99" s="9">
        <v>41191</v>
      </c>
      <c r="S99">
        <v>66.762943309999997</v>
      </c>
      <c r="X99" s="1"/>
    </row>
    <row r="100" spans="1:24" ht="15.75" hidden="1" x14ac:dyDescent="0.25">
      <c r="A100" s="8" t="s">
        <v>48</v>
      </c>
      <c r="B100" s="6" t="s">
        <v>49</v>
      </c>
      <c r="C100" s="11" t="s">
        <v>15</v>
      </c>
      <c r="D100" s="10">
        <v>7854</v>
      </c>
      <c r="E100" s="5">
        <v>19840</v>
      </c>
      <c r="F100" s="5">
        <v>12360</v>
      </c>
      <c r="G100" s="12">
        <f>Table1[[#This Row],[Year_resale_value]]/Table1[[#This Row],[Price]]</f>
        <v>0.62298387096774188</v>
      </c>
      <c r="H100" s="12" t="str">
        <f>IF(Table1[[#This Row],[retention]] &gt; 69%,"GOOD","POOR")</f>
        <v>POOR</v>
      </c>
      <c r="I100">
        <v>2.5</v>
      </c>
      <c r="J100">
        <v>163</v>
      </c>
      <c r="K100" t="str">
        <f>IF(Table1[[#This Row],[Horsepower]]&gt;=300, "HIGH HP",IF(Table1[[#This Row],[Horsepower]]&gt;=150,"MEDIUM HP","LOW HP"))</f>
        <v>MEDIUM HP</v>
      </c>
      <c r="L100">
        <v>103.7</v>
      </c>
      <c r="M100">
        <v>69.7</v>
      </c>
      <c r="N100">
        <v>190.9</v>
      </c>
      <c r="O100">
        <v>2.9670000000000001</v>
      </c>
      <c r="P100">
        <v>15.9</v>
      </c>
      <c r="Q100">
        <v>24</v>
      </c>
      <c r="R100" s="9">
        <v>40924</v>
      </c>
      <c r="S100">
        <v>65.957183959999995</v>
      </c>
      <c r="X100" s="1"/>
    </row>
    <row r="101" spans="1:24" ht="15.75" hidden="1" x14ac:dyDescent="0.25">
      <c r="A101" s="8" t="s">
        <v>55</v>
      </c>
      <c r="B101" s="6" t="s">
        <v>57</v>
      </c>
      <c r="C101" s="11" t="s">
        <v>15</v>
      </c>
      <c r="D101" s="10">
        <v>4734</v>
      </c>
      <c r="E101" s="5">
        <v>19045</v>
      </c>
      <c r="F101" s="5">
        <v>12545</v>
      </c>
      <c r="G101" s="12">
        <f>Table1[[#This Row],[Year_resale_value]]/Table1[[#This Row],[Price]]</f>
        <v>0.65870307167235498</v>
      </c>
      <c r="H101" s="12" t="str">
        <f>IF(Table1[[#This Row],[retention]] &gt; 69%,"GOOD","POOR")</f>
        <v>POOR</v>
      </c>
      <c r="I101">
        <v>2.5</v>
      </c>
      <c r="J101">
        <v>163</v>
      </c>
      <c r="K101" t="str">
        <f>IF(Table1[[#This Row],[Horsepower]]&gt;=300, "HIGH HP",IF(Table1[[#This Row],[Horsepower]]&gt;=150,"MEDIUM HP","LOW HP"))</f>
        <v>MEDIUM HP</v>
      </c>
      <c r="L101">
        <v>103.7</v>
      </c>
      <c r="M101">
        <v>69.099999999999994</v>
      </c>
      <c r="N101">
        <v>190.2</v>
      </c>
      <c r="O101">
        <v>2.879</v>
      </c>
      <c r="P101">
        <v>15.9</v>
      </c>
      <c r="Q101">
        <v>24</v>
      </c>
      <c r="R101" s="9">
        <v>40915</v>
      </c>
      <c r="S101">
        <v>65.650508340000002</v>
      </c>
      <c r="W101" s="3"/>
      <c r="X101" s="2"/>
    </row>
    <row r="102" spans="1:24" ht="15.75" hidden="1" x14ac:dyDescent="0.25">
      <c r="A102" s="8" t="s">
        <v>108</v>
      </c>
      <c r="B102" s="6" t="s">
        <v>113</v>
      </c>
      <c r="C102" s="11" t="s">
        <v>15</v>
      </c>
      <c r="D102" s="10">
        <v>110</v>
      </c>
      <c r="E102" s="5">
        <v>25450</v>
      </c>
      <c r="F102" s="5">
        <v>20940</v>
      </c>
      <c r="G102" s="12">
        <f>Table1[[#This Row],[Year_resale_value]]/Table1[[#This Row],[Price]]</f>
        <v>0.82278978388998036</v>
      </c>
      <c r="H102" s="12" t="str">
        <f>IF(Table1[[#This Row],[retention]] &gt; 69%,"GOOD","POOR")</f>
        <v>GOOD</v>
      </c>
      <c r="I102">
        <v>3</v>
      </c>
      <c r="J102">
        <v>161</v>
      </c>
      <c r="K102" t="str">
        <f>IF(Table1[[#This Row],[Horsepower]]&gt;=300, "HIGH HP",IF(Table1[[#This Row],[Horsepower]]&gt;=150,"MEDIUM HP","LOW HP"))</f>
        <v>MEDIUM HP</v>
      </c>
      <c r="L102">
        <v>97.2</v>
      </c>
      <c r="M102">
        <v>72.400000000000006</v>
      </c>
      <c r="N102">
        <v>180.3</v>
      </c>
      <c r="O102">
        <v>3.1309999999999998</v>
      </c>
      <c r="P102">
        <v>19.8</v>
      </c>
      <c r="Q102">
        <v>21</v>
      </c>
      <c r="R102" s="9">
        <v>41089</v>
      </c>
      <c r="S102">
        <v>67.544154939999999</v>
      </c>
      <c r="X102" s="1"/>
    </row>
    <row r="103" spans="1:24" ht="15.75" hidden="1" x14ac:dyDescent="0.25">
      <c r="A103" s="8" t="s">
        <v>190</v>
      </c>
      <c r="B103" s="6" t="s">
        <v>191</v>
      </c>
      <c r="C103" s="11" t="s">
        <v>15</v>
      </c>
      <c r="D103" s="10">
        <v>16957</v>
      </c>
      <c r="E103" s="5">
        <v>23400</v>
      </c>
      <c r="F103" s="5">
        <v>10570</v>
      </c>
      <c r="G103" s="12">
        <f>Table1[[#This Row],[Year_resale_value]]/Table1[[#This Row],[Price]]</f>
        <v>0.45170940170940171</v>
      </c>
      <c r="H103" s="12" t="str">
        <f>IF(Table1[[#This Row],[retention]] &gt; 69%,"GOOD","POOR")</f>
        <v>POOR</v>
      </c>
      <c r="I103">
        <v>1.9</v>
      </c>
      <c r="J103">
        <v>160</v>
      </c>
      <c r="K103" t="str">
        <f>IF(Table1[[#This Row],[Horsepower]]&gt;=300, "HIGH HP",IF(Table1[[#This Row],[Horsepower]]&gt;=150,"MEDIUM HP","LOW HP"))</f>
        <v>MEDIUM HP</v>
      </c>
      <c r="L103">
        <v>100.5</v>
      </c>
      <c r="M103">
        <v>67.599999999999994</v>
      </c>
      <c r="N103">
        <v>176.6</v>
      </c>
      <c r="O103">
        <v>2.9980000000000002</v>
      </c>
      <c r="P103">
        <v>15.8</v>
      </c>
      <c r="Q103">
        <v>25</v>
      </c>
      <c r="R103" s="9">
        <v>40592</v>
      </c>
      <c r="S103">
        <v>66.113056799999995</v>
      </c>
      <c r="X103" s="1"/>
    </row>
    <row r="104" spans="1:24" ht="15.75" hidden="1" x14ac:dyDescent="0.25">
      <c r="A104" s="8" t="s">
        <v>190</v>
      </c>
      <c r="B104" s="6" t="s">
        <v>192</v>
      </c>
      <c r="C104" s="11" t="s">
        <v>15</v>
      </c>
      <c r="D104" s="10">
        <v>3545</v>
      </c>
      <c r="E104" s="5">
        <v>24400</v>
      </c>
      <c r="F104" s="5">
        <v>19300</v>
      </c>
      <c r="G104" s="12">
        <f>Table1[[#This Row],[Year_resale_value]]/Table1[[#This Row],[Price]]</f>
        <v>0.79098360655737709</v>
      </c>
      <c r="H104" s="12" t="str">
        <f>IF(Table1[[#This Row],[retention]] &gt; 69%,"GOOD","POOR")</f>
        <v>GOOD</v>
      </c>
      <c r="I104">
        <v>1.9</v>
      </c>
      <c r="J104">
        <v>160</v>
      </c>
      <c r="K104" t="str">
        <f>IF(Table1[[#This Row],[Horsepower]]&gt;=300, "HIGH HP",IF(Table1[[#This Row],[Horsepower]]&gt;=150,"MEDIUM HP","LOW HP"))</f>
        <v>MEDIUM HP</v>
      </c>
      <c r="L104">
        <v>100.5</v>
      </c>
      <c r="M104">
        <v>67.599999999999994</v>
      </c>
      <c r="N104">
        <v>176.6</v>
      </c>
      <c r="O104">
        <v>3.0419999999999998</v>
      </c>
      <c r="P104">
        <v>15.8</v>
      </c>
      <c r="Q104">
        <v>25</v>
      </c>
      <c r="R104" s="9">
        <v>40807</v>
      </c>
      <c r="S104">
        <v>66.498812299999997</v>
      </c>
      <c r="X104" s="1"/>
    </row>
    <row r="105" spans="1:24" x14ac:dyDescent="0.25">
      <c r="A105" s="21" t="s">
        <v>67</v>
      </c>
      <c r="B105" s="22" t="s">
        <v>71</v>
      </c>
      <c r="C105" s="23" t="s">
        <v>15</v>
      </c>
      <c r="D105" s="24">
        <v>245815</v>
      </c>
      <c r="E105" s="25">
        <v>17885</v>
      </c>
      <c r="F105" s="25">
        <v>10055</v>
      </c>
      <c r="G105" s="26">
        <f>Table1[[#This Row],[Year_resale_value]]/Table1[[#This Row],[Price]]</f>
        <v>0.56220296337713171</v>
      </c>
      <c r="H105" s="26" t="str">
        <f>IF(Table1[[#This Row],[retention]] &gt; 69%,"GOOD","POOR")</f>
        <v>POOR</v>
      </c>
      <c r="I105" s="27">
        <v>3</v>
      </c>
      <c r="J105" s="27">
        <v>155</v>
      </c>
      <c r="K105" s="27" t="str">
        <f>IF(Table1[[#This Row],[Horsepower]]&gt;=300, "HIGH HP",IF(Table1[[#This Row],[Horsepower]]&gt;=150,"MEDIUM HP","LOW HP"))</f>
        <v>MEDIUM HP</v>
      </c>
      <c r="L105">
        <v>108.5</v>
      </c>
      <c r="M105">
        <v>73</v>
      </c>
      <c r="N105">
        <v>197.6</v>
      </c>
      <c r="O105">
        <v>3.3679999999999999</v>
      </c>
      <c r="P105">
        <v>16</v>
      </c>
      <c r="Q105">
        <v>24</v>
      </c>
      <c r="R105" s="28">
        <v>40897</v>
      </c>
      <c r="S105" s="27">
        <v>62.503739500000002</v>
      </c>
      <c r="W105" s="3"/>
      <c r="X105" s="2"/>
    </row>
    <row r="106" spans="1:24" ht="15.75" hidden="1" x14ac:dyDescent="0.25">
      <c r="A106" s="8" t="s">
        <v>133</v>
      </c>
      <c r="B106" s="6" t="s">
        <v>135</v>
      </c>
      <c r="C106" s="11" t="s">
        <v>15</v>
      </c>
      <c r="D106" s="10">
        <v>88094</v>
      </c>
      <c r="E106" s="5">
        <v>20390</v>
      </c>
      <c r="F106" s="5">
        <v>11295</v>
      </c>
      <c r="G106" s="12">
        <f>Table1[[#This Row],[Year_resale_value]]/Table1[[#This Row],[Price]]</f>
        <v>0.55394801373222169</v>
      </c>
      <c r="H106" s="12" t="str">
        <f>IF(Table1[[#This Row],[retention]] &gt; 69%,"GOOD","POOR")</f>
        <v>POOR</v>
      </c>
      <c r="I106">
        <v>2.4</v>
      </c>
      <c r="J106">
        <v>155</v>
      </c>
      <c r="K106" t="str">
        <f>IF(Table1[[#This Row],[Horsepower]]&gt;=300, "HIGH HP",IF(Table1[[#This Row],[Horsepower]]&gt;=150,"MEDIUM HP","LOW HP"))</f>
        <v>MEDIUM HP</v>
      </c>
      <c r="L106">
        <v>103.1</v>
      </c>
      <c r="M106">
        <v>69.099999999999994</v>
      </c>
      <c r="N106">
        <v>183.5</v>
      </c>
      <c r="O106">
        <v>3.012</v>
      </c>
      <c r="P106">
        <v>15.9</v>
      </c>
      <c r="Q106">
        <v>25</v>
      </c>
      <c r="R106" s="9">
        <v>40582</v>
      </c>
      <c r="S106">
        <v>63.313727829999998</v>
      </c>
      <c r="W106" s="3"/>
      <c r="X106" s="2"/>
    </row>
    <row r="107" spans="1:24" ht="15.75" hidden="1" x14ac:dyDescent="0.25">
      <c r="A107" s="8" t="s">
        <v>108</v>
      </c>
      <c r="B107" s="6" t="s">
        <v>110</v>
      </c>
      <c r="C107" s="11" t="s">
        <v>15</v>
      </c>
      <c r="D107" s="10">
        <v>42541</v>
      </c>
      <c r="E107" s="5">
        <v>19047</v>
      </c>
      <c r="F107" s="5">
        <v>10395</v>
      </c>
      <c r="G107" s="12">
        <f>Table1[[#This Row],[Year_resale_value]]/Table1[[#This Row],[Price]]</f>
        <v>0.54575523704520401</v>
      </c>
      <c r="H107" s="12" t="str">
        <f>IF(Table1[[#This Row],[retention]] &gt; 69%,"GOOD","POOR")</f>
        <v>POOR</v>
      </c>
      <c r="I107">
        <v>2.4</v>
      </c>
      <c r="J107">
        <v>154</v>
      </c>
      <c r="K107" t="str">
        <f>IF(Table1[[#This Row],[Horsepower]]&gt;=300, "HIGH HP",IF(Table1[[#This Row],[Horsepower]]&gt;=150,"MEDIUM HP","LOW HP"))</f>
        <v>MEDIUM HP</v>
      </c>
      <c r="L107">
        <v>100.8</v>
      </c>
      <c r="M107">
        <v>68.900000000000006</v>
      </c>
      <c r="N107">
        <v>175.4</v>
      </c>
      <c r="O107">
        <v>2.91</v>
      </c>
      <c r="P107">
        <v>15.9</v>
      </c>
      <c r="Q107">
        <v>24</v>
      </c>
      <c r="R107" s="9">
        <v>41237</v>
      </c>
      <c r="S107">
        <v>62.441962349999997</v>
      </c>
      <c r="W107" s="3"/>
      <c r="X107" s="2"/>
    </row>
    <row r="108" spans="1:24" ht="15.75" hidden="1" x14ac:dyDescent="0.25">
      <c r="A108" s="8" t="s">
        <v>116</v>
      </c>
      <c r="B108" s="6" t="s">
        <v>119</v>
      </c>
      <c r="C108" s="11" t="s">
        <v>15</v>
      </c>
      <c r="D108" s="10">
        <v>67956</v>
      </c>
      <c r="E108" s="5">
        <v>19035</v>
      </c>
      <c r="F108" s="5">
        <v>11030</v>
      </c>
      <c r="G108" s="12">
        <f>Table1[[#This Row],[Year_resale_value]]/Table1[[#This Row],[Price]]</f>
        <v>0.57945889151562913</v>
      </c>
      <c r="H108" s="12" t="str">
        <f>IF(Table1[[#This Row],[retention]] &gt; 69%,"GOOD","POOR")</f>
        <v>POOR</v>
      </c>
      <c r="I108">
        <v>3</v>
      </c>
      <c r="J108">
        <v>153</v>
      </c>
      <c r="K108" t="str">
        <f>IF(Table1[[#This Row],[Horsepower]]&gt;=300, "HIGH HP",IF(Table1[[#This Row],[Horsepower]]&gt;=150,"MEDIUM HP","LOW HP"))</f>
        <v>MEDIUM HP</v>
      </c>
      <c r="L108">
        <v>108.5</v>
      </c>
      <c r="M108">
        <v>73</v>
      </c>
      <c r="N108">
        <v>199.7</v>
      </c>
      <c r="O108">
        <v>3.379</v>
      </c>
      <c r="P108">
        <v>16</v>
      </c>
      <c r="Q108">
        <v>24</v>
      </c>
      <c r="R108" s="9">
        <v>41174</v>
      </c>
      <c r="S108">
        <v>62.239966629999998</v>
      </c>
      <c r="W108" s="3"/>
      <c r="X108" s="2"/>
    </row>
    <row r="109" spans="1:24" ht="15.75" hidden="1" x14ac:dyDescent="0.25">
      <c r="A109" s="8" t="s">
        <v>18</v>
      </c>
      <c r="B109" s="6" t="s">
        <v>19</v>
      </c>
      <c r="C109" s="11" t="s">
        <v>15</v>
      </c>
      <c r="D109" s="10">
        <v>20397</v>
      </c>
      <c r="E109" s="5">
        <v>23990</v>
      </c>
      <c r="F109" s="5">
        <v>22255</v>
      </c>
      <c r="G109" s="12">
        <f>Table1[[#This Row],[Year_resale_value]]/Table1[[#This Row],[Price]]</f>
        <v>0.92767819924968742</v>
      </c>
      <c r="H109" s="12" t="str">
        <f>IF(Table1[[#This Row],[retention]] &gt; 69%,"GOOD","POOR")</f>
        <v>GOOD</v>
      </c>
      <c r="I109">
        <v>1.8</v>
      </c>
      <c r="J109">
        <v>150</v>
      </c>
      <c r="K109" t="str">
        <f>IF(Table1[[#This Row],[Horsepower]]&gt;=300, "HIGH HP",IF(Table1[[#This Row],[Horsepower]]&gt;=150,"MEDIUM HP","LOW HP"))</f>
        <v>MEDIUM HP</v>
      </c>
      <c r="L109">
        <v>102.6</v>
      </c>
      <c r="M109">
        <v>68.2</v>
      </c>
      <c r="N109">
        <v>178</v>
      </c>
      <c r="O109">
        <v>2.9980000000000002</v>
      </c>
      <c r="P109">
        <v>16.399999999999999</v>
      </c>
      <c r="Q109">
        <v>27</v>
      </c>
      <c r="R109" s="9">
        <v>40765</v>
      </c>
      <c r="S109">
        <v>62.777639200000003</v>
      </c>
    </row>
    <row r="110" spans="1:24" ht="15.75" hidden="1" x14ac:dyDescent="0.25">
      <c r="A110" s="8" t="s">
        <v>55</v>
      </c>
      <c r="B110" s="6" t="s">
        <v>66</v>
      </c>
      <c r="C110" s="11" t="s">
        <v>37</v>
      </c>
      <c r="D110" s="10">
        <v>181749</v>
      </c>
      <c r="E110" s="5">
        <v>19565</v>
      </c>
      <c r="F110" s="5">
        <v>12025</v>
      </c>
      <c r="G110" s="12">
        <f>Table1[[#This Row],[Year_resale_value]]/Table1[[#This Row],[Price]]</f>
        <v>0.61461794019933558</v>
      </c>
      <c r="H110" s="12" t="str">
        <f>IF(Table1[[#This Row],[retention]] &gt; 69%,"GOOD","POOR")</f>
        <v>POOR</v>
      </c>
      <c r="I110">
        <v>2.4</v>
      </c>
      <c r="J110">
        <v>150</v>
      </c>
      <c r="K110" t="str">
        <f>IF(Table1[[#This Row],[Horsepower]]&gt;=300, "HIGH HP",IF(Table1[[#This Row],[Horsepower]]&gt;=150,"MEDIUM HP","LOW HP"))</f>
        <v>MEDIUM HP</v>
      </c>
      <c r="L110">
        <v>113.3</v>
      </c>
      <c r="M110">
        <v>76.8</v>
      </c>
      <c r="N110">
        <v>186.3</v>
      </c>
      <c r="O110">
        <v>3.5329999999999999</v>
      </c>
      <c r="P110">
        <v>20</v>
      </c>
      <c r="Q110">
        <v>24</v>
      </c>
      <c r="R110" s="9">
        <v>40552</v>
      </c>
      <c r="S110">
        <v>61.227000310000001</v>
      </c>
      <c r="W110" s="3"/>
    </row>
    <row r="111" spans="1:24" x14ac:dyDescent="0.25">
      <c r="A111" s="21" t="s">
        <v>67</v>
      </c>
      <c r="B111" s="22" t="s">
        <v>75</v>
      </c>
      <c r="C111" s="23" t="s">
        <v>37</v>
      </c>
      <c r="D111" s="24">
        <v>155787</v>
      </c>
      <c r="E111" s="25">
        <v>21410</v>
      </c>
      <c r="F111" s="25">
        <v>13175</v>
      </c>
      <c r="G111" s="26">
        <f>Table1[[#This Row],[Year_resale_value]]/Table1[[#This Row],[Price]]</f>
        <v>0.6153666510976179</v>
      </c>
      <c r="H111" s="26" t="str">
        <f>IF(Table1[[#This Row],[retention]] &gt; 69%,"GOOD","POOR")</f>
        <v>POOR</v>
      </c>
      <c r="I111" s="27">
        <v>3</v>
      </c>
      <c r="J111" s="27">
        <v>150</v>
      </c>
      <c r="K111" s="27" t="str">
        <f>IF(Table1[[#This Row],[Horsepower]]&gt;=300, "HIGH HP",IF(Table1[[#This Row],[Horsepower]]&gt;=150,"MEDIUM HP","LOW HP"))</f>
        <v>MEDIUM HP</v>
      </c>
      <c r="L111">
        <v>120.7</v>
      </c>
      <c r="M111">
        <v>76.599999999999994</v>
      </c>
      <c r="N111">
        <v>200.9</v>
      </c>
      <c r="O111">
        <v>3.7610000000000001</v>
      </c>
      <c r="P111">
        <v>26</v>
      </c>
      <c r="Q111">
        <v>21</v>
      </c>
      <c r="R111" s="28">
        <v>40964</v>
      </c>
      <c r="S111" s="27">
        <v>62.095048390000002</v>
      </c>
      <c r="W111" s="3"/>
    </row>
    <row r="112" spans="1:24" ht="15.75" hidden="1" x14ac:dyDescent="0.25">
      <c r="A112" s="8" t="s">
        <v>141</v>
      </c>
      <c r="B112" s="6" t="s">
        <v>142</v>
      </c>
      <c r="C112" s="11" t="s">
        <v>15</v>
      </c>
      <c r="D112" s="10">
        <v>1112</v>
      </c>
      <c r="E112" s="5">
        <v>18145</v>
      </c>
      <c r="F112" s="5">
        <v>11240</v>
      </c>
      <c r="G112" s="12">
        <f>Table1[[#This Row],[Year_resale_value]]/Table1[[#This Row],[Price]]</f>
        <v>0.61945439515017908</v>
      </c>
      <c r="H112" s="12" t="str">
        <f>IF(Table1[[#This Row],[retention]] &gt; 69%,"GOOD","POOR")</f>
        <v>POOR</v>
      </c>
      <c r="I112">
        <v>3.1</v>
      </c>
      <c r="J112">
        <v>150</v>
      </c>
      <c r="K112" t="str">
        <f>IF(Table1[[#This Row],[Horsepower]]&gt;=300, "HIGH HP",IF(Table1[[#This Row],[Horsepower]]&gt;=150,"MEDIUM HP","LOW HP"))</f>
        <v>MEDIUM HP</v>
      </c>
      <c r="L112">
        <v>107</v>
      </c>
      <c r="M112">
        <v>69.400000000000006</v>
      </c>
      <c r="N112">
        <v>192</v>
      </c>
      <c r="O112">
        <v>3.1019999999999999</v>
      </c>
      <c r="P112">
        <v>15.2</v>
      </c>
      <c r="Q112">
        <v>25</v>
      </c>
      <c r="R112" s="9">
        <v>40694</v>
      </c>
      <c r="S112">
        <v>60.861611549999999</v>
      </c>
      <c r="W112" s="3"/>
    </row>
    <row r="113" spans="1:25" ht="15.75" hidden="1" x14ac:dyDescent="0.25">
      <c r="A113" s="8" t="s">
        <v>141</v>
      </c>
      <c r="B113" s="6" t="s">
        <v>144</v>
      </c>
      <c r="C113" s="11" t="s">
        <v>15</v>
      </c>
      <c r="D113" s="10">
        <v>80255</v>
      </c>
      <c r="E113" s="5">
        <v>18270</v>
      </c>
      <c r="F113" s="5">
        <v>13000</v>
      </c>
      <c r="G113" s="12">
        <f>Table1[[#This Row],[Year_resale_value]]/Table1[[#This Row],[Price]]</f>
        <v>0.71154898741105632</v>
      </c>
      <c r="H113" s="12" t="str">
        <f>IF(Table1[[#This Row],[retention]] &gt; 69%,"GOOD","POOR")</f>
        <v>GOOD</v>
      </c>
      <c r="I113">
        <v>2.4</v>
      </c>
      <c r="J113">
        <v>150</v>
      </c>
      <c r="K113" t="str">
        <f>IF(Table1[[#This Row],[Horsepower]]&gt;=300, "HIGH HP",IF(Table1[[#This Row],[Horsepower]]&gt;=150,"MEDIUM HP","LOW HP"))</f>
        <v>MEDIUM HP</v>
      </c>
      <c r="L113">
        <v>107</v>
      </c>
      <c r="M113">
        <v>70.099999999999994</v>
      </c>
      <c r="N113">
        <v>186.7</v>
      </c>
      <c r="O113">
        <v>2.9580000000000002</v>
      </c>
      <c r="P113">
        <v>15</v>
      </c>
      <c r="Q113">
        <v>27</v>
      </c>
      <c r="R113" s="9">
        <v>40106</v>
      </c>
      <c r="S113">
        <v>60.727446929999999</v>
      </c>
      <c r="W113" s="3"/>
    </row>
    <row r="114" spans="1:25" ht="15.75" hidden="1" x14ac:dyDescent="0.25">
      <c r="A114" s="8" t="s">
        <v>148</v>
      </c>
      <c r="B114" s="6" t="s">
        <v>150</v>
      </c>
      <c r="C114" s="11" t="s">
        <v>37</v>
      </c>
      <c r="D114" s="10">
        <v>24155</v>
      </c>
      <c r="E114" s="5">
        <v>18850</v>
      </c>
      <c r="F114" s="5">
        <v>12025</v>
      </c>
      <c r="G114" s="12">
        <f>Table1[[#This Row],[Year_resale_value]]/Table1[[#This Row],[Price]]</f>
        <v>0.63793103448275867</v>
      </c>
      <c r="H114" s="12" t="str">
        <f>IF(Table1[[#This Row],[retention]] &gt; 69%,"GOOD","POOR")</f>
        <v>POOR</v>
      </c>
      <c r="I114">
        <v>2.4</v>
      </c>
      <c r="J114">
        <v>150</v>
      </c>
      <c r="K114" t="str">
        <f>IF(Table1[[#This Row],[Horsepower]]&gt;=300, "HIGH HP",IF(Table1[[#This Row],[Horsepower]]&gt;=150,"MEDIUM HP","LOW HP"))</f>
        <v>MEDIUM HP</v>
      </c>
      <c r="L114">
        <v>113.3</v>
      </c>
      <c r="M114">
        <v>76.8</v>
      </c>
      <c r="N114">
        <v>186.3</v>
      </c>
      <c r="O114">
        <v>3.528</v>
      </c>
      <c r="P114">
        <v>20</v>
      </c>
      <c r="Q114">
        <v>24</v>
      </c>
      <c r="R114" s="9">
        <v>40657</v>
      </c>
      <c r="S114">
        <v>60.951185119999998</v>
      </c>
      <c r="W114" s="3"/>
    </row>
    <row r="115" spans="1:25" ht="15.75" hidden="1" x14ac:dyDescent="0.25">
      <c r="A115" s="8" t="s">
        <v>152</v>
      </c>
      <c r="B115" s="6" t="s">
        <v>153</v>
      </c>
      <c r="C115" s="11" t="s">
        <v>15</v>
      </c>
      <c r="D115" s="10">
        <v>51645</v>
      </c>
      <c r="E115" s="5">
        <v>21610</v>
      </c>
      <c r="F115" s="5">
        <v>13790</v>
      </c>
      <c r="G115" s="12">
        <f>Table1[[#This Row],[Year_resale_value]]/Table1[[#This Row],[Price]]</f>
        <v>0.6381304951411384</v>
      </c>
      <c r="H115" s="12" t="str">
        <f>IF(Table1[[#This Row],[retention]] &gt; 69%,"GOOD","POOR")</f>
        <v>POOR</v>
      </c>
      <c r="I115">
        <v>2.4</v>
      </c>
      <c r="J115">
        <v>150</v>
      </c>
      <c r="K115" t="str">
        <f>IF(Table1[[#This Row],[Horsepower]]&gt;=300, "HIGH HP",IF(Table1[[#This Row],[Horsepower]]&gt;=150,"MEDIUM HP","LOW HP"))</f>
        <v>MEDIUM HP</v>
      </c>
      <c r="L115">
        <v>104.1</v>
      </c>
      <c r="M115">
        <v>68.400000000000006</v>
      </c>
      <c r="N115">
        <v>181.9</v>
      </c>
      <c r="O115">
        <v>2.9060000000000001</v>
      </c>
      <c r="P115">
        <v>15</v>
      </c>
      <c r="Q115">
        <v>27</v>
      </c>
      <c r="R115" s="9">
        <v>40933</v>
      </c>
      <c r="S115">
        <v>62.015870300000003</v>
      </c>
      <c r="W115" s="3"/>
    </row>
    <row r="116" spans="1:25" ht="15.75" hidden="1" x14ac:dyDescent="0.25">
      <c r="A116" s="8" t="s">
        <v>173</v>
      </c>
      <c r="B116" s="6" t="s">
        <v>181</v>
      </c>
      <c r="C116" s="11" t="s">
        <v>37</v>
      </c>
      <c r="D116" s="10">
        <v>68411</v>
      </c>
      <c r="E116" s="5">
        <v>22288</v>
      </c>
      <c r="F116" s="5">
        <v>19425</v>
      </c>
      <c r="G116" s="12">
        <f>Table1[[#This Row],[Year_resale_value]]/Table1[[#This Row],[Price]]</f>
        <v>0.87154522613065322</v>
      </c>
      <c r="H116" s="12" t="str">
        <f>IF(Table1[[#This Row],[retention]] &gt; 69%,"GOOD","POOR")</f>
        <v>GOOD</v>
      </c>
      <c r="I116">
        <v>2.7</v>
      </c>
      <c r="J116">
        <v>150</v>
      </c>
      <c r="K116" t="str">
        <f>IF(Table1[[#This Row],[Horsepower]]&gt;=300, "HIGH HP",IF(Table1[[#This Row],[Horsepower]]&gt;=150,"MEDIUM HP","LOW HP"))</f>
        <v>MEDIUM HP</v>
      </c>
      <c r="L116">
        <v>105.3</v>
      </c>
      <c r="M116">
        <v>66.5</v>
      </c>
      <c r="N116">
        <v>183.3</v>
      </c>
      <c r="O116">
        <v>3.44</v>
      </c>
      <c r="P116">
        <v>18.5</v>
      </c>
      <c r="Q116">
        <v>23</v>
      </c>
      <c r="R116" s="9">
        <v>40727</v>
      </c>
      <c r="S116">
        <v>62.35557713</v>
      </c>
      <c r="W116" s="3"/>
    </row>
    <row r="117" spans="1:25" ht="15.75" hidden="1" x14ac:dyDescent="0.25">
      <c r="A117" s="8" t="s">
        <v>183</v>
      </c>
      <c r="B117" s="6" t="s">
        <v>186</v>
      </c>
      <c r="C117" s="11" t="s">
        <v>15</v>
      </c>
      <c r="D117" s="10">
        <v>51102</v>
      </c>
      <c r="E117" s="5">
        <v>21200</v>
      </c>
      <c r="F117" s="5">
        <v>16725</v>
      </c>
      <c r="G117" s="12">
        <f>Table1[[#This Row],[Year_resale_value]]/Table1[[#This Row],[Price]]</f>
        <v>0.78891509433962259</v>
      </c>
      <c r="H117" s="12" t="str">
        <f>IF(Table1[[#This Row],[retention]] &gt; 69%,"GOOD","POOR")</f>
        <v>GOOD</v>
      </c>
      <c r="I117">
        <v>1.8</v>
      </c>
      <c r="J117">
        <v>150</v>
      </c>
      <c r="K117" t="str">
        <f>IF(Table1[[#This Row],[Horsepower]]&gt;=300, "HIGH HP",IF(Table1[[#This Row],[Horsepower]]&gt;=150,"MEDIUM HP","LOW HP"))</f>
        <v>MEDIUM HP</v>
      </c>
      <c r="L117">
        <v>106.4</v>
      </c>
      <c r="M117">
        <v>68.5</v>
      </c>
      <c r="N117">
        <v>184.1</v>
      </c>
      <c r="O117">
        <v>3.0430000000000001</v>
      </c>
      <c r="P117">
        <v>16.399999999999999</v>
      </c>
      <c r="Q117">
        <v>27</v>
      </c>
      <c r="R117" s="9">
        <v>41212</v>
      </c>
      <c r="S117">
        <v>61.701381359999999</v>
      </c>
      <c r="W117" s="3"/>
    </row>
    <row r="118" spans="1:25" ht="15.75" hidden="1" x14ac:dyDescent="0.25">
      <c r="A118" s="8" t="s">
        <v>85</v>
      </c>
      <c r="B118" s="6" t="s">
        <v>88</v>
      </c>
      <c r="C118" s="11" t="s">
        <v>15</v>
      </c>
      <c r="D118" s="10">
        <v>29450</v>
      </c>
      <c r="E118" s="5">
        <v>14999</v>
      </c>
      <c r="F118" s="5">
        <v>8910</v>
      </c>
      <c r="G118" s="12">
        <f>Table1[[#This Row],[Year_resale_value]]/Table1[[#This Row],[Price]]</f>
        <v>0.59403960264017597</v>
      </c>
      <c r="H118" s="12" t="str">
        <f>IF(Table1[[#This Row],[retention]] &gt; 69%,"GOOD","POOR")</f>
        <v>POOR</v>
      </c>
      <c r="I118">
        <v>2.4</v>
      </c>
      <c r="J118">
        <v>148</v>
      </c>
      <c r="K118" t="str">
        <f>IF(Table1[[#This Row],[Horsepower]]&gt;=300, "HIGH HP",IF(Table1[[#This Row],[Horsepower]]&gt;=150,"MEDIUM HP","LOW HP"))</f>
        <v>LOW HP</v>
      </c>
      <c r="L118">
        <v>106.3</v>
      </c>
      <c r="M118">
        <v>71.599999999999994</v>
      </c>
      <c r="N118">
        <v>185.4</v>
      </c>
      <c r="O118">
        <v>3.0720000000000001</v>
      </c>
      <c r="P118">
        <v>17.2</v>
      </c>
      <c r="Q118">
        <v>25</v>
      </c>
      <c r="R118" s="9">
        <v>41074</v>
      </c>
      <c r="S118">
        <v>58.758248999999999</v>
      </c>
      <c r="W118" s="3"/>
    </row>
    <row r="119" spans="1:25" ht="15.75" hidden="1" x14ac:dyDescent="0.25">
      <c r="A119" s="8" t="s">
        <v>79</v>
      </c>
      <c r="B119" s="6" t="s">
        <v>82</v>
      </c>
      <c r="C119" s="11" t="s">
        <v>37</v>
      </c>
      <c r="D119" s="10">
        <v>73203</v>
      </c>
      <c r="E119" s="5">
        <v>20550</v>
      </c>
      <c r="F119" s="5">
        <v>17710</v>
      </c>
      <c r="G119" s="12">
        <f>Table1[[#This Row],[Year_resale_value]]/Table1[[#This Row],[Price]]</f>
        <v>0.8618004866180049</v>
      </c>
      <c r="H119" s="12" t="str">
        <f>IF(Table1[[#This Row],[retention]] &gt; 69%,"GOOD","POOR")</f>
        <v>GOOD</v>
      </c>
      <c r="I119">
        <v>2</v>
      </c>
      <c r="J119">
        <v>146</v>
      </c>
      <c r="K119" t="str">
        <f>IF(Table1[[#This Row],[Horsepower]]&gt;=300, "HIGH HP",IF(Table1[[#This Row],[Horsepower]]&gt;=150,"MEDIUM HP","LOW HP"))</f>
        <v>LOW HP</v>
      </c>
      <c r="L119">
        <v>103.2</v>
      </c>
      <c r="M119">
        <v>68.900000000000006</v>
      </c>
      <c r="N119">
        <v>177.6</v>
      </c>
      <c r="O119">
        <v>3.2189999999999999</v>
      </c>
      <c r="P119">
        <v>15.3</v>
      </c>
      <c r="Q119">
        <v>24</v>
      </c>
      <c r="R119" s="9">
        <v>40989</v>
      </c>
      <c r="S119">
        <v>60.087966620000003</v>
      </c>
      <c r="W119" s="3"/>
    </row>
    <row r="120" spans="1:25" ht="15.75" hidden="1" x14ac:dyDescent="0.25">
      <c r="A120" s="8" t="s">
        <v>108</v>
      </c>
      <c r="B120" s="6" t="s">
        <v>111</v>
      </c>
      <c r="C120" s="11" t="s">
        <v>15</v>
      </c>
      <c r="D120" s="10">
        <v>55616</v>
      </c>
      <c r="E120" s="5">
        <v>17357</v>
      </c>
      <c r="F120" s="5">
        <v>10595</v>
      </c>
      <c r="G120" s="12">
        <f>Table1[[#This Row],[Year_resale_value]]/Table1[[#This Row],[Price]]</f>
        <v>0.61041654663824396</v>
      </c>
      <c r="H120" s="12" t="str">
        <f>IF(Table1[[#This Row],[retention]] &gt; 69%,"GOOD","POOR")</f>
        <v>POOR</v>
      </c>
      <c r="I120">
        <v>2.4</v>
      </c>
      <c r="J120">
        <v>145</v>
      </c>
      <c r="K120" t="str">
        <f>IF(Table1[[#This Row],[Horsepower]]&gt;=300, "HIGH HP",IF(Table1[[#This Row],[Horsepower]]&gt;=150,"MEDIUM HP","LOW HP"))</f>
        <v>LOW HP</v>
      </c>
      <c r="L120">
        <v>103.7</v>
      </c>
      <c r="M120">
        <v>68.5</v>
      </c>
      <c r="N120">
        <v>187.8</v>
      </c>
      <c r="O120">
        <v>2.9449999999999998</v>
      </c>
      <c r="P120">
        <v>16.3</v>
      </c>
      <c r="Q120">
        <v>25</v>
      </c>
      <c r="R120" s="9">
        <v>40937</v>
      </c>
      <c r="S120">
        <v>58.606772919999997</v>
      </c>
      <c r="W120" s="3"/>
    </row>
    <row r="121" spans="1:25" ht="15.75" hidden="1" x14ac:dyDescent="0.25">
      <c r="A121" s="8" t="s">
        <v>173</v>
      </c>
      <c r="B121" s="6" t="s">
        <v>178</v>
      </c>
      <c r="C121" s="11" t="s">
        <v>37</v>
      </c>
      <c r="D121" s="10">
        <v>84087</v>
      </c>
      <c r="E121" s="5">
        <v>11528</v>
      </c>
      <c r="F121" s="5">
        <v>9575</v>
      </c>
      <c r="G121" s="12">
        <f>Table1[[#This Row],[Year_resale_value]]/Table1[[#This Row],[Price]]</f>
        <v>0.83058639833448988</v>
      </c>
      <c r="H121" s="12" t="str">
        <f>IF(Table1[[#This Row],[retention]] &gt; 69%,"GOOD","POOR")</f>
        <v>GOOD</v>
      </c>
      <c r="I121">
        <v>2.4</v>
      </c>
      <c r="J121">
        <v>142</v>
      </c>
      <c r="K121" t="str">
        <f>IF(Table1[[#This Row],[Horsepower]]&gt;=300, "HIGH HP",IF(Table1[[#This Row],[Horsepower]]&gt;=150,"MEDIUM HP","LOW HP"))</f>
        <v>LOW HP</v>
      </c>
      <c r="L121">
        <v>103.3</v>
      </c>
      <c r="M121">
        <v>66.5</v>
      </c>
      <c r="N121">
        <v>178.7</v>
      </c>
      <c r="O121">
        <v>2.58</v>
      </c>
      <c r="P121">
        <v>15.1</v>
      </c>
      <c r="Q121">
        <v>23</v>
      </c>
      <c r="R121" s="9">
        <v>40551</v>
      </c>
      <c r="S121">
        <v>55.297116580000001</v>
      </c>
      <c r="W121" s="18"/>
      <c r="X121" s="19"/>
      <c r="Y121" s="5"/>
    </row>
    <row r="122" spans="1:25" ht="15.75" hidden="1" x14ac:dyDescent="0.25">
      <c r="A122" s="8" t="s">
        <v>13</v>
      </c>
      <c r="B122" s="6" t="s">
        <v>14</v>
      </c>
      <c r="C122" s="11" t="s">
        <v>15</v>
      </c>
      <c r="D122" s="10">
        <v>16919</v>
      </c>
      <c r="E122" s="5">
        <v>21500</v>
      </c>
      <c r="F122" s="5">
        <v>16360</v>
      </c>
      <c r="G122" s="12">
        <f>Table1[[#This Row],[Year_resale_value]]/Table1[[#This Row],[Price]]</f>
        <v>0.76093023255813952</v>
      </c>
      <c r="H122" s="12" t="str">
        <f>IF(Table1[[#This Row],[retention]] &gt; 69%,"GOOD","POOR")</f>
        <v>GOOD</v>
      </c>
      <c r="I122">
        <v>1.8</v>
      </c>
      <c r="J122">
        <v>140</v>
      </c>
      <c r="K122" t="str">
        <f>IF(Table1[[#This Row],[Horsepower]]&gt;=300, "HIGH HP",IF(Table1[[#This Row],[Horsepower]]&gt;=150,"MEDIUM HP","LOW HP"))</f>
        <v>LOW HP</v>
      </c>
      <c r="L122">
        <v>101.2</v>
      </c>
      <c r="M122">
        <v>67.3</v>
      </c>
      <c r="N122">
        <v>172.4</v>
      </c>
      <c r="O122">
        <v>2.6389999999999998</v>
      </c>
      <c r="P122">
        <v>13.2</v>
      </c>
      <c r="Q122">
        <v>28</v>
      </c>
      <c r="R122" s="9">
        <v>40941</v>
      </c>
      <c r="S122">
        <v>58.280149520000002</v>
      </c>
      <c r="W122" s="3"/>
    </row>
    <row r="123" spans="1:25" ht="15.75" hidden="1" x14ac:dyDescent="0.25">
      <c r="A123" s="8" t="s">
        <v>85</v>
      </c>
      <c r="B123" s="6" t="s">
        <v>87</v>
      </c>
      <c r="C123" s="11" t="s">
        <v>15</v>
      </c>
      <c r="D123" s="10">
        <v>66692</v>
      </c>
      <c r="E123" s="5">
        <v>11799</v>
      </c>
      <c r="F123" s="5">
        <v>7825</v>
      </c>
      <c r="G123" s="12">
        <f>Table1[[#This Row],[Year_resale_value]]/Table1[[#This Row],[Price]]</f>
        <v>0.66319179591490807</v>
      </c>
      <c r="H123" s="12" t="str">
        <f>IF(Table1[[#This Row],[retention]] &gt; 69%,"GOOD","POOR")</f>
        <v>POOR</v>
      </c>
      <c r="I123">
        <v>2</v>
      </c>
      <c r="J123">
        <v>140</v>
      </c>
      <c r="K123" t="str">
        <f>IF(Table1[[#This Row],[Horsepower]]&gt;=300, "HIGH HP",IF(Table1[[#This Row],[Horsepower]]&gt;=150,"MEDIUM HP","LOW HP"))</f>
        <v>LOW HP</v>
      </c>
      <c r="L123">
        <v>100.4</v>
      </c>
      <c r="M123">
        <v>66.900000000000006</v>
      </c>
      <c r="N123">
        <v>174</v>
      </c>
      <c r="O123">
        <v>2.6259999999999999</v>
      </c>
      <c r="P123">
        <v>14.5</v>
      </c>
      <c r="Q123">
        <v>27</v>
      </c>
      <c r="R123" s="9">
        <v>40862</v>
      </c>
      <c r="S123">
        <v>54.590045160000003</v>
      </c>
      <c r="W123" s="3"/>
    </row>
    <row r="124" spans="1:25" ht="15.75" hidden="1" x14ac:dyDescent="0.25">
      <c r="A124" s="8" t="s">
        <v>173</v>
      </c>
      <c r="B124" s="6" t="s">
        <v>177</v>
      </c>
      <c r="C124" s="11" t="s">
        <v>15</v>
      </c>
      <c r="D124" s="10">
        <v>33269</v>
      </c>
      <c r="E124" s="5">
        <v>16875</v>
      </c>
      <c r="F124" s="5">
        <v>15445</v>
      </c>
      <c r="G124" s="12">
        <f>Table1[[#This Row],[Year_resale_value]]/Table1[[#This Row],[Price]]</f>
        <v>0.91525925925925922</v>
      </c>
      <c r="H124" s="12" t="str">
        <f>IF(Table1[[#This Row],[retention]] &gt; 69%,"GOOD","POOR")</f>
        <v>GOOD</v>
      </c>
      <c r="I124">
        <v>1.8</v>
      </c>
      <c r="J124">
        <v>140</v>
      </c>
      <c r="K124" t="str">
        <f>IF(Table1[[#This Row],[Horsepower]]&gt;=300, "HIGH HP",IF(Table1[[#This Row],[Horsepower]]&gt;=150,"MEDIUM HP","LOW HP"))</f>
        <v>LOW HP</v>
      </c>
      <c r="L124">
        <v>102.4</v>
      </c>
      <c r="M124">
        <v>68.3</v>
      </c>
      <c r="N124">
        <v>170.5</v>
      </c>
      <c r="O124">
        <v>2.4249999999999998</v>
      </c>
      <c r="P124">
        <v>14.5</v>
      </c>
      <c r="Q124">
        <v>31</v>
      </c>
      <c r="R124" s="9">
        <v>41272</v>
      </c>
      <c r="S124">
        <v>56.496030339999997</v>
      </c>
      <c r="W124" s="3"/>
    </row>
    <row r="125" spans="1:25" ht="15.75" hidden="1" x14ac:dyDescent="0.25">
      <c r="A125" s="8" t="s">
        <v>164</v>
      </c>
      <c r="B125" s="6" t="s">
        <v>168</v>
      </c>
      <c r="C125" s="11" t="s">
        <v>15</v>
      </c>
      <c r="D125" s="10">
        <v>8472</v>
      </c>
      <c r="E125" s="5">
        <v>18835</v>
      </c>
      <c r="F125" s="5">
        <v>17710</v>
      </c>
      <c r="G125" s="12">
        <f>Table1[[#This Row],[Year_resale_value]]/Table1[[#This Row],[Price]]</f>
        <v>0.94027077249800906</v>
      </c>
      <c r="H125" s="12" t="str">
        <f>IF(Table1[[#This Row],[retention]] &gt; 69%,"GOOD","POOR")</f>
        <v>GOOD</v>
      </c>
      <c r="I125">
        <v>2.2000000000000002</v>
      </c>
      <c r="J125">
        <v>137</v>
      </c>
      <c r="K125" t="str">
        <f>IF(Table1[[#This Row],[Horsepower]]&gt;=300, "HIGH HP",IF(Table1[[#This Row],[Horsepower]]&gt;=150,"MEDIUM HP","LOW HP"))</f>
        <v>LOW HP</v>
      </c>
      <c r="L125">
        <v>106.5</v>
      </c>
      <c r="M125">
        <v>69</v>
      </c>
      <c r="N125">
        <v>190.4</v>
      </c>
      <c r="O125">
        <v>3.0750000000000002</v>
      </c>
      <c r="P125">
        <v>13.1</v>
      </c>
      <c r="Q125">
        <v>27</v>
      </c>
      <c r="R125" s="9">
        <v>40671</v>
      </c>
      <c r="S125">
        <v>56.295243040000003</v>
      </c>
      <c r="W125" s="3"/>
    </row>
    <row r="126" spans="1:25" ht="15.75" hidden="1" x14ac:dyDescent="0.25">
      <c r="A126" s="8" t="s">
        <v>164</v>
      </c>
      <c r="B126" s="6" t="s">
        <v>169</v>
      </c>
      <c r="C126" s="11" t="s">
        <v>15</v>
      </c>
      <c r="D126" s="10">
        <v>49989</v>
      </c>
      <c r="E126" s="5">
        <v>15010</v>
      </c>
      <c r="F126" s="5">
        <v>11062</v>
      </c>
      <c r="G126" s="12">
        <f>Table1[[#This Row],[Year_resale_value]]/Table1[[#This Row],[Price]]</f>
        <v>0.73697534976682211</v>
      </c>
      <c r="H126" s="12" t="str">
        <f>IF(Table1[[#This Row],[retention]] &gt; 69%,"GOOD","POOR")</f>
        <v>GOOD</v>
      </c>
      <c r="I126">
        <v>2.2000000000000002</v>
      </c>
      <c r="J126">
        <v>137</v>
      </c>
      <c r="K126" t="str">
        <f>IF(Table1[[#This Row],[Horsepower]]&gt;=300, "HIGH HP",IF(Table1[[#This Row],[Horsepower]]&gt;=150,"MEDIUM HP","LOW HP"))</f>
        <v>LOW HP</v>
      </c>
      <c r="L126">
        <v>106.5</v>
      </c>
      <c r="M126">
        <v>69</v>
      </c>
      <c r="N126">
        <v>190.4</v>
      </c>
      <c r="O126">
        <v>2.91</v>
      </c>
      <c r="P126">
        <v>13.1</v>
      </c>
      <c r="Q126">
        <v>28</v>
      </c>
      <c r="R126" s="9">
        <v>41011</v>
      </c>
      <c r="S126">
        <v>54.819728249999997</v>
      </c>
    </row>
    <row r="127" spans="1:25" ht="15.75" hidden="1" x14ac:dyDescent="0.25">
      <c r="A127" s="8" t="s">
        <v>79</v>
      </c>
      <c r="B127" s="6" t="s">
        <v>81</v>
      </c>
      <c r="C127" s="11" t="s">
        <v>15</v>
      </c>
      <c r="D127" s="10">
        <v>230902</v>
      </c>
      <c r="E127" s="5">
        <v>15350</v>
      </c>
      <c r="F127" s="5">
        <v>13210</v>
      </c>
      <c r="G127" s="12">
        <f>Table1[[#This Row],[Year_resale_value]]/Table1[[#This Row],[Price]]</f>
        <v>0.86058631921824102</v>
      </c>
      <c r="H127" s="12" t="str">
        <f>IF(Table1[[#This Row],[retention]] &gt; 69%,"GOOD","POOR")</f>
        <v>GOOD</v>
      </c>
      <c r="I127">
        <v>2.2999999999999998</v>
      </c>
      <c r="J127">
        <v>135</v>
      </c>
      <c r="K127" t="str">
        <f>IF(Table1[[#This Row],[Horsepower]]&gt;=300, "HIGH HP",IF(Table1[[#This Row],[Horsepower]]&gt;=150,"MEDIUM HP","LOW HP"))</f>
        <v>LOW HP</v>
      </c>
      <c r="L127">
        <v>106.9</v>
      </c>
      <c r="M127">
        <v>70.3</v>
      </c>
      <c r="N127">
        <v>188.8</v>
      </c>
      <c r="O127">
        <v>2.9319999999999999</v>
      </c>
      <c r="P127">
        <v>17.100000000000001</v>
      </c>
      <c r="Q127">
        <v>27</v>
      </c>
      <c r="R127" s="9">
        <v>41049</v>
      </c>
      <c r="S127">
        <v>54.269548290000003</v>
      </c>
    </row>
    <row r="128" spans="1:25" ht="15.75" hidden="1" x14ac:dyDescent="0.25">
      <c r="A128" s="8" t="s">
        <v>173</v>
      </c>
      <c r="B128" s="6" t="s">
        <v>175</v>
      </c>
      <c r="C128" s="11" t="s">
        <v>15</v>
      </c>
      <c r="D128" s="10">
        <v>247994</v>
      </c>
      <c r="E128" s="5">
        <v>17518</v>
      </c>
      <c r="F128" s="5">
        <v>13245</v>
      </c>
      <c r="G128" s="12">
        <f>Table1[[#This Row],[Year_resale_value]]/Table1[[#This Row],[Price]]</f>
        <v>0.75607946112569924</v>
      </c>
      <c r="H128" s="12" t="str">
        <f>IF(Table1[[#This Row],[retention]] &gt; 69%,"GOOD","POOR")</f>
        <v>GOOD</v>
      </c>
      <c r="I128">
        <v>2.2000000000000002</v>
      </c>
      <c r="J128">
        <v>133</v>
      </c>
      <c r="K128" t="str">
        <f>IF(Table1[[#This Row],[Horsepower]]&gt;=300, "HIGH HP",IF(Table1[[#This Row],[Horsepower]]&gt;=150,"MEDIUM HP","LOW HP"))</f>
        <v>LOW HP</v>
      </c>
      <c r="L128">
        <v>105.2</v>
      </c>
      <c r="M128">
        <v>70.099999999999994</v>
      </c>
      <c r="N128">
        <v>188.5</v>
      </c>
      <c r="O128">
        <v>2.9980000000000002</v>
      </c>
      <c r="P128">
        <v>18.5</v>
      </c>
      <c r="Q128">
        <v>27</v>
      </c>
      <c r="R128" s="9">
        <v>40818</v>
      </c>
      <c r="S128">
        <v>54.372419649999998</v>
      </c>
    </row>
    <row r="129" spans="1:23" ht="15.75" hidden="1" x14ac:dyDescent="0.25">
      <c r="A129" s="8" t="s">
        <v>48</v>
      </c>
      <c r="B129" s="6" t="s">
        <v>52</v>
      </c>
      <c r="C129" s="11" t="s">
        <v>15</v>
      </c>
      <c r="D129" s="10">
        <v>32305.999999999996</v>
      </c>
      <c r="E129" s="5">
        <v>16480</v>
      </c>
      <c r="F129" s="5">
        <v>12640</v>
      </c>
      <c r="G129" s="12">
        <f>Table1[[#This Row],[Year_resale_value]]/Table1[[#This Row],[Price]]</f>
        <v>0.76699029126213591</v>
      </c>
      <c r="H129" s="12" t="str">
        <f>IF(Table1[[#This Row],[retention]] &gt; 69%,"GOOD","POOR")</f>
        <v>GOOD</v>
      </c>
      <c r="I129">
        <v>2</v>
      </c>
      <c r="J129">
        <v>132</v>
      </c>
      <c r="K129" t="str">
        <f>IF(Table1[[#This Row],[Horsepower]]&gt;=300, "HIGH HP",IF(Table1[[#This Row],[Horsepower]]&gt;=150,"MEDIUM HP","LOW HP"))</f>
        <v>LOW HP</v>
      </c>
      <c r="L129">
        <v>108</v>
      </c>
      <c r="M129">
        <v>71</v>
      </c>
      <c r="N129">
        <v>186</v>
      </c>
      <c r="O129">
        <v>2.911</v>
      </c>
      <c r="P129">
        <v>16</v>
      </c>
      <c r="Q129">
        <v>27</v>
      </c>
      <c r="R129" s="9">
        <v>40704</v>
      </c>
      <c r="S129">
        <v>53.566199869999998</v>
      </c>
      <c r="W129" s="3"/>
    </row>
    <row r="130" spans="1:23" ht="15.75" hidden="1" x14ac:dyDescent="0.25">
      <c r="A130" s="8" t="s">
        <v>55</v>
      </c>
      <c r="B130" s="6" t="s">
        <v>56</v>
      </c>
      <c r="C130" s="11" t="s">
        <v>15</v>
      </c>
      <c r="D130" s="10">
        <v>76034</v>
      </c>
      <c r="E130" s="5">
        <v>12640</v>
      </c>
      <c r="F130" s="5">
        <v>7750</v>
      </c>
      <c r="G130" s="12">
        <f>Table1[[#This Row],[Year_resale_value]]/Table1[[#This Row],[Price]]</f>
        <v>0.61313291139240511</v>
      </c>
      <c r="H130" s="12" t="str">
        <f>IF(Table1[[#This Row],[retention]] &gt; 69%,"GOOD","POOR")</f>
        <v>POOR</v>
      </c>
      <c r="I130">
        <v>2</v>
      </c>
      <c r="J130">
        <v>132</v>
      </c>
      <c r="K130" t="str">
        <f>IF(Table1[[#This Row],[Horsepower]]&gt;=300, "HIGH HP",IF(Table1[[#This Row],[Horsepower]]&gt;=150,"MEDIUM HP","LOW HP"))</f>
        <v>LOW HP</v>
      </c>
      <c r="L130">
        <v>105</v>
      </c>
      <c r="M130">
        <v>74.400000000000006</v>
      </c>
      <c r="N130">
        <v>174.4</v>
      </c>
      <c r="O130">
        <v>2.5670000000000002</v>
      </c>
      <c r="P130">
        <v>12.5</v>
      </c>
      <c r="Q130">
        <v>29</v>
      </c>
      <c r="R130" s="9">
        <v>40889</v>
      </c>
      <c r="S130">
        <v>52.084898750000001</v>
      </c>
      <c r="W130" s="3"/>
    </row>
    <row r="131" spans="1:23" ht="15.75" hidden="1" x14ac:dyDescent="0.25">
      <c r="A131" s="8" t="s">
        <v>148</v>
      </c>
      <c r="B131" s="6" t="s">
        <v>56</v>
      </c>
      <c r="C131" s="11" t="s">
        <v>15</v>
      </c>
      <c r="D131" s="10">
        <v>32734</v>
      </c>
      <c r="E131" s="5">
        <v>12640</v>
      </c>
      <c r="F131" s="5">
        <v>7750</v>
      </c>
      <c r="G131" s="12">
        <f>Table1[[#This Row],[Year_resale_value]]/Table1[[#This Row],[Price]]</f>
        <v>0.61313291139240511</v>
      </c>
      <c r="H131" s="12" t="str">
        <f>IF(Table1[[#This Row],[retention]] &gt; 69%,"GOOD","POOR")</f>
        <v>POOR</v>
      </c>
      <c r="I131">
        <v>2</v>
      </c>
      <c r="J131">
        <v>132</v>
      </c>
      <c r="K131" t="str">
        <f>IF(Table1[[#This Row],[Horsepower]]&gt;=300, "HIGH HP",IF(Table1[[#This Row],[Horsepower]]&gt;=150,"MEDIUM HP","LOW HP"))</f>
        <v>LOW HP</v>
      </c>
      <c r="L131">
        <v>105</v>
      </c>
      <c r="M131">
        <v>74.400000000000006</v>
      </c>
      <c r="N131">
        <v>174.4</v>
      </c>
      <c r="O131">
        <v>2.5590000000000002</v>
      </c>
      <c r="P131">
        <v>12.5</v>
      </c>
      <c r="Q131">
        <v>29</v>
      </c>
      <c r="R131" s="9">
        <v>40659</v>
      </c>
      <c r="S131">
        <v>52.084898750000001</v>
      </c>
      <c r="W131" s="3"/>
    </row>
    <row r="132" spans="1:23" ht="15.75" hidden="1" x14ac:dyDescent="0.25">
      <c r="A132" s="8" t="s">
        <v>148</v>
      </c>
      <c r="B132" s="6" t="s">
        <v>149</v>
      </c>
      <c r="C132" s="11" t="s">
        <v>15</v>
      </c>
      <c r="D132" s="10">
        <v>5240</v>
      </c>
      <c r="E132" s="5">
        <v>16079.999999999998</v>
      </c>
      <c r="F132" s="5">
        <v>9800</v>
      </c>
      <c r="G132" s="12">
        <f>Table1[[#This Row],[Year_resale_value]]/Table1[[#This Row],[Price]]</f>
        <v>0.60945273631840802</v>
      </c>
      <c r="H132" s="12" t="str">
        <f>IF(Table1[[#This Row],[retention]] &gt; 69%,"GOOD","POOR")</f>
        <v>POOR</v>
      </c>
      <c r="I132">
        <v>2</v>
      </c>
      <c r="J132">
        <v>132</v>
      </c>
      <c r="K132" t="str">
        <f>IF(Table1[[#This Row],[Horsepower]]&gt;=300, "HIGH HP",IF(Table1[[#This Row],[Horsepower]]&gt;=150,"MEDIUM HP","LOW HP"))</f>
        <v>LOW HP</v>
      </c>
      <c r="L132">
        <v>108</v>
      </c>
      <c r="M132">
        <v>71</v>
      </c>
      <c r="N132">
        <v>186.3</v>
      </c>
      <c r="O132">
        <v>2.9420000000000002</v>
      </c>
      <c r="P132">
        <v>16</v>
      </c>
      <c r="Q132">
        <v>27</v>
      </c>
      <c r="R132" s="9">
        <v>40861</v>
      </c>
      <c r="S132">
        <v>53.411897670000002</v>
      </c>
    </row>
    <row r="133" spans="1:23" ht="15.75" hidden="1" x14ac:dyDescent="0.25">
      <c r="A133" s="8" t="s">
        <v>173</v>
      </c>
      <c r="B133" s="6" t="s">
        <v>180</v>
      </c>
      <c r="C133" s="11" t="s">
        <v>37</v>
      </c>
      <c r="D133" s="10">
        <v>25106</v>
      </c>
      <c r="E133" s="5">
        <v>16888</v>
      </c>
      <c r="F133" s="5">
        <v>13325</v>
      </c>
      <c r="G133" s="12">
        <f>Table1[[#This Row],[Year_resale_value]]/Table1[[#This Row],[Price]]</f>
        <v>0.78902179062055899</v>
      </c>
      <c r="H133" s="12" t="str">
        <f>IF(Table1[[#This Row],[retention]] &gt; 69%,"GOOD","POOR")</f>
        <v>GOOD</v>
      </c>
      <c r="I133">
        <v>2</v>
      </c>
      <c r="J133">
        <v>127</v>
      </c>
      <c r="K133" t="str">
        <f>IF(Table1[[#This Row],[Horsepower]]&gt;=300, "HIGH HP",IF(Table1[[#This Row],[Horsepower]]&gt;=150,"MEDIUM HP","LOW HP"))</f>
        <v>LOW HP</v>
      </c>
      <c r="L133">
        <v>94.9</v>
      </c>
      <c r="M133">
        <v>66.7</v>
      </c>
      <c r="N133">
        <v>163.80000000000001</v>
      </c>
      <c r="O133">
        <v>2.6680000000000001</v>
      </c>
      <c r="P133">
        <v>15.3</v>
      </c>
      <c r="Q133">
        <v>27</v>
      </c>
      <c r="R133" s="9">
        <v>40699</v>
      </c>
      <c r="S133">
        <v>51.955108869999997</v>
      </c>
    </row>
    <row r="134" spans="1:23" ht="15.75" hidden="1" x14ac:dyDescent="0.25">
      <c r="A134" s="8" t="s">
        <v>133</v>
      </c>
      <c r="B134" s="6" t="s">
        <v>134</v>
      </c>
      <c r="C134" s="11" t="s">
        <v>15</v>
      </c>
      <c r="D134" s="10">
        <v>42643</v>
      </c>
      <c r="E134" s="5">
        <v>13499</v>
      </c>
      <c r="F134" s="5">
        <v>8450</v>
      </c>
      <c r="G134" s="12">
        <f>Table1[[#This Row],[Year_resale_value]]/Table1[[#This Row],[Price]]</f>
        <v>0.62597229424401812</v>
      </c>
      <c r="H134" s="12" t="str">
        <f>IF(Table1[[#This Row],[retention]] &gt; 69%,"GOOD","POOR")</f>
        <v>POOR</v>
      </c>
      <c r="I134">
        <v>1.8</v>
      </c>
      <c r="J134">
        <v>126</v>
      </c>
      <c r="K134" t="str">
        <f>IF(Table1[[#This Row],[Horsepower]]&gt;=300, "HIGH HP",IF(Table1[[#This Row],[Horsepower]]&gt;=150,"MEDIUM HP","LOW HP"))</f>
        <v>LOW HP</v>
      </c>
      <c r="L134">
        <v>99.8</v>
      </c>
      <c r="M134">
        <v>67.3</v>
      </c>
      <c r="N134">
        <v>177.5</v>
      </c>
      <c r="O134">
        <v>2.593</v>
      </c>
      <c r="P134">
        <v>13.2</v>
      </c>
      <c r="Q134">
        <v>30</v>
      </c>
      <c r="R134" s="9">
        <v>40786</v>
      </c>
      <c r="S134">
        <v>50.241977910000003</v>
      </c>
    </row>
    <row r="135" spans="1:23" ht="15.75" hidden="1" x14ac:dyDescent="0.25">
      <c r="A135" s="8" t="s">
        <v>116</v>
      </c>
      <c r="B135" s="6" t="s">
        <v>117</v>
      </c>
      <c r="C135" s="11" t="s">
        <v>15</v>
      </c>
      <c r="D135" s="10">
        <v>14351</v>
      </c>
      <c r="E135" s="5">
        <v>16239.999999999998</v>
      </c>
      <c r="F135" s="5">
        <v>8800</v>
      </c>
      <c r="G135" s="12">
        <f>Table1[[#This Row],[Year_resale_value]]/Table1[[#This Row],[Price]]</f>
        <v>0.54187192118226613</v>
      </c>
      <c r="H135" s="12" t="str">
        <f>IF(Table1[[#This Row],[retention]] &gt; 69%,"GOOD","POOR")</f>
        <v>POOR</v>
      </c>
      <c r="I135">
        <v>2</v>
      </c>
      <c r="J135">
        <v>125</v>
      </c>
      <c r="K135" t="str">
        <f>IF(Table1[[#This Row],[Horsepower]]&gt;=300, "HIGH HP",IF(Table1[[#This Row],[Horsepower]]&gt;=150,"MEDIUM HP","LOW HP"))</f>
        <v>LOW HP</v>
      </c>
      <c r="L135">
        <v>106.5</v>
      </c>
      <c r="M135">
        <v>69.099999999999994</v>
      </c>
      <c r="N135">
        <v>184.8</v>
      </c>
      <c r="O135">
        <v>2.7690000000000001</v>
      </c>
      <c r="P135">
        <v>15</v>
      </c>
      <c r="Q135">
        <v>28</v>
      </c>
      <c r="R135" s="9">
        <v>41262</v>
      </c>
      <c r="S135">
        <v>50.997747609999998</v>
      </c>
    </row>
    <row r="136" spans="1:23" ht="15.75" hidden="1" x14ac:dyDescent="0.25">
      <c r="A136" s="8" t="s">
        <v>116</v>
      </c>
      <c r="B136" s="6" t="s">
        <v>118</v>
      </c>
      <c r="C136" s="11" t="s">
        <v>15</v>
      </c>
      <c r="D136" s="10">
        <v>26529</v>
      </c>
      <c r="E136" s="5">
        <v>16540</v>
      </c>
      <c r="F136" s="5">
        <v>13890</v>
      </c>
      <c r="G136" s="12">
        <f>Table1[[#This Row],[Year_resale_value]]/Table1[[#This Row],[Price]]</f>
        <v>0.83978234582829503</v>
      </c>
      <c r="H136" s="12" t="str">
        <f>IF(Table1[[#This Row],[retention]] &gt; 69%,"GOOD","POOR")</f>
        <v>GOOD</v>
      </c>
      <c r="I136">
        <v>2</v>
      </c>
      <c r="J136">
        <v>125</v>
      </c>
      <c r="K136" t="str">
        <f>IF(Table1[[#This Row],[Horsepower]]&gt;=300, "HIGH HP",IF(Table1[[#This Row],[Horsepower]]&gt;=150,"MEDIUM HP","LOW HP"))</f>
        <v>LOW HP</v>
      </c>
      <c r="L136">
        <v>106.4</v>
      </c>
      <c r="M136">
        <v>69.599999999999994</v>
      </c>
      <c r="N136">
        <v>185</v>
      </c>
      <c r="O136">
        <v>2.8919999999999999</v>
      </c>
      <c r="P136">
        <v>16</v>
      </c>
      <c r="Q136">
        <v>30</v>
      </c>
      <c r="R136" s="9">
        <v>40962</v>
      </c>
      <c r="S136">
        <v>51.113474259999997</v>
      </c>
    </row>
    <row r="137" spans="1:23" ht="15.75" hidden="1" x14ac:dyDescent="0.25">
      <c r="A137" s="8" t="s">
        <v>164</v>
      </c>
      <c r="B137" s="6" t="s">
        <v>167</v>
      </c>
      <c r="C137" s="11" t="s">
        <v>15</v>
      </c>
      <c r="D137" s="10">
        <v>5223</v>
      </c>
      <c r="E137" s="5">
        <v>14290</v>
      </c>
      <c r="F137" s="5">
        <v>10790</v>
      </c>
      <c r="G137" s="12">
        <f>Table1[[#This Row],[Year_resale_value]]/Table1[[#This Row],[Price]]</f>
        <v>0.75507347795661306</v>
      </c>
      <c r="H137" s="12" t="str">
        <f>IF(Table1[[#This Row],[retention]] &gt; 69%,"GOOD","POOR")</f>
        <v>GOOD</v>
      </c>
      <c r="I137">
        <v>1.9</v>
      </c>
      <c r="J137">
        <v>124</v>
      </c>
      <c r="K137" t="str">
        <f>IF(Table1[[#This Row],[Horsepower]]&gt;=300, "HIGH HP",IF(Table1[[#This Row],[Horsepower]]&gt;=150,"MEDIUM HP","LOW HP"))</f>
        <v>LOW HP</v>
      </c>
      <c r="L137">
        <v>102.4</v>
      </c>
      <c r="M137">
        <v>66.400000000000006</v>
      </c>
      <c r="N137">
        <v>176.9</v>
      </c>
      <c r="O137">
        <v>2.452</v>
      </c>
      <c r="P137">
        <v>12.1</v>
      </c>
      <c r="Q137">
        <v>31</v>
      </c>
      <c r="R137" s="9">
        <v>40558</v>
      </c>
      <c r="S137">
        <v>49.865773670000003</v>
      </c>
    </row>
    <row r="138" spans="1:23" ht="15.75" hidden="1" x14ac:dyDescent="0.25">
      <c r="A138" s="8" t="s">
        <v>38</v>
      </c>
      <c r="B138" s="6" t="s">
        <v>45</v>
      </c>
      <c r="C138" s="11" t="s">
        <v>15</v>
      </c>
      <c r="D138" s="10">
        <v>32299</v>
      </c>
      <c r="E138" s="5">
        <v>13960</v>
      </c>
      <c r="F138" s="5">
        <v>9125</v>
      </c>
      <c r="G138" s="12">
        <f>Table1[[#This Row],[Year_resale_value]]/Table1[[#This Row],[Price]]</f>
        <v>0.65365329512893988</v>
      </c>
      <c r="H138" s="12" t="str">
        <f>IF(Table1[[#This Row],[retention]] &gt; 69%,"GOOD","POOR")</f>
        <v>POOR</v>
      </c>
      <c r="I138">
        <v>1.8</v>
      </c>
      <c r="J138">
        <v>120</v>
      </c>
      <c r="K138" t="str">
        <f>IF(Table1[[#This Row],[Horsepower]]&gt;=300, "HIGH HP",IF(Table1[[#This Row],[Horsepower]]&gt;=150,"MEDIUM HP","LOW HP"))</f>
        <v>LOW HP</v>
      </c>
      <c r="L138">
        <v>97.1</v>
      </c>
      <c r="M138">
        <v>66.7</v>
      </c>
      <c r="N138">
        <v>174.3</v>
      </c>
      <c r="O138">
        <v>2.3980000000000001</v>
      </c>
      <c r="P138">
        <v>13.2</v>
      </c>
      <c r="Q138">
        <v>33</v>
      </c>
      <c r="R138" s="9">
        <v>40856</v>
      </c>
      <c r="S138">
        <v>48.297636099999998</v>
      </c>
      <c r="W138" s="3"/>
    </row>
    <row r="139" spans="1:23" ht="15.75" hidden="1" x14ac:dyDescent="0.25">
      <c r="A139" s="8" t="s">
        <v>55</v>
      </c>
      <c r="B139" s="6" t="s">
        <v>64</v>
      </c>
      <c r="C139" s="11" t="s">
        <v>37</v>
      </c>
      <c r="D139" s="10">
        <v>111313</v>
      </c>
      <c r="E139" s="5">
        <v>16980</v>
      </c>
      <c r="F139" s="5">
        <v>11260</v>
      </c>
      <c r="G139" s="12">
        <f>Table1[[#This Row],[Year_resale_value]]/Table1[[#This Row],[Price]]</f>
        <v>0.66313309776207308</v>
      </c>
      <c r="H139" s="12" t="str">
        <f>IF(Table1[[#This Row],[retention]] &gt; 69%,"GOOD","POOR")</f>
        <v>POOR</v>
      </c>
      <c r="I139">
        <v>2.5</v>
      </c>
      <c r="J139">
        <v>120</v>
      </c>
      <c r="K139" t="str">
        <f>IF(Table1[[#This Row],[Horsepower]]&gt;=300, "HIGH HP",IF(Table1[[#This Row],[Horsepower]]&gt;=150,"MEDIUM HP","LOW HP"))</f>
        <v>LOW HP</v>
      </c>
      <c r="L139">
        <v>131</v>
      </c>
      <c r="M139">
        <v>71.5</v>
      </c>
      <c r="N139">
        <v>215</v>
      </c>
      <c r="O139">
        <v>3.5569999999999999</v>
      </c>
      <c r="P139">
        <v>22</v>
      </c>
      <c r="Q139">
        <v>19</v>
      </c>
      <c r="R139" s="9">
        <v>40872</v>
      </c>
      <c r="S139">
        <v>49.64500177</v>
      </c>
      <c r="W139" s="3"/>
    </row>
    <row r="140" spans="1:23" ht="15.75" hidden="1" x14ac:dyDescent="0.25">
      <c r="A140" s="8" t="s">
        <v>93</v>
      </c>
      <c r="B140" s="6" t="s">
        <v>94</v>
      </c>
      <c r="C140" s="11" t="s">
        <v>37</v>
      </c>
      <c r="D140" s="10">
        <v>55557</v>
      </c>
      <c r="E140" s="5">
        <v>14460</v>
      </c>
      <c r="F140" s="5">
        <v>13475</v>
      </c>
      <c r="G140" s="12">
        <f>Table1[[#This Row],[Year_resale_value]]/Table1[[#This Row],[Price]]</f>
        <v>0.931881051175657</v>
      </c>
      <c r="H140" s="12" t="str">
        <f>IF(Table1[[#This Row],[retention]] &gt; 69%,"GOOD","POOR")</f>
        <v>GOOD</v>
      </c>
      <c r="I140">
        <v>2.5</v>
      </c>
      <c r="J140">
        <v>120</v>
      </c>
      <c r="K140" t="str">
        <f>IF(Table1[[#This Row],[Horsepower]]&gt;=300, "HIGH HP",IF(Table1[[#This Row],[Horsepower]]&gt;=150,"MEDIUM HP","LOW HP"))</f>
        <v>LOW HP</v>
      </c>
      <c r="L140">
        <v>93.4</v>
      </c>
      <c r="M140">
        <v>66.7</v>
      </c>
      <c r="N140">
        <v>152</v>
      </c>
      <c r="O140">
        <v>3.0449999999999999</v>
      </c>
      <c r="P140">
        <v>19</v>
      </c>
      <c r="Q140">
        <v>17</v>
      </c>
      <c r="R140" s="9">
        <v>41002</v>
      </c>
      <c r="S140">
        <v>48.672897910000003</v>
      </c>
    </row>
    <row r="141" spans="1:23" ht="15.75" hidden="1" x14ac:dyDescent="0.25">
      <c r="A141" s="8" t="s">
        <v>173</v>
      </c>
      <c r="B141" s="6" t="s">
        <v>174</v>
      </c>
      <c r="C141" s="11" t="s">
        <v>15</v>
      </c>
      <c r="D141" s="10">
        <v>142535</v>
      </c>
      <c r="E141" s="5">
        <v>13108</v>
      </c>
      <c r="F141" s="5">
        <v>10025</v>
      </c>
      <c r="G141" s="12">
        <f>Table1[[#This Row],[Year_resale_value]]/Table1[[#This Row],[Price]]</f>
        <v>0.76480012206286241</v>
      </c>
      <c r="H141" s="12" t="str">
        <f>IF(Table1[[#This Row],[retention]] &gt; 69%,"GOOD","POOR")</f>
        <v>GOOD</v>
      </c>
      <c r="I141">
        <v>1.8</v>
      </c>
      <c r="J141">
        <v>120</v>
      </c>
      <c r="K141" t="str">
        <f>IF(Table1[[#This Row],[Horsepower]]&gt;=300, "HIGH HP",IF(Table1[[#This Row],[Horsepower]]&gt;=150,"MEDIUM HP","LOW HP"))</f>
        <v>LOW HP</v>
      </c>
      <c r="L141">
        <v>97</v>
      </c>
      <c r="M141">
        <v>66.7</v>
      </c>
      <c r="N141">
        <v>174</v>
      </c>
      <c r="O141">
        <v>2.42</v>
      </c>
      <c r="P141">
        <v>13.2</v>
      </c>
      <c r="Q141">
        <v>33</v>
      </c>
      <c r="R141" s="9">
        <v>40851</v>
      </c>
      <c r="S141">
        <v>47.96897242</v>
      </c>
    </row>
    <row r="142" spans="1:23" x14ac:dyDescent="0.25">
      <c r="A142" s="21" t="s">
        <v>67</v>
      </c>
      <c r="B142" s="22" t="s">
        <v>77</v>
      </c>
      <c r="C142" s="23" t="s">
        <v>37</v>
      </c>
      <c r="D142" s="24">
        <v>220650</v>
      </c>
      <c r="E142" s="25">
        <v>12050</v>
      </c>
      <c r="F142" s="25">
        <v>7850</v>
      </c>
      <c r="G142" s="26">
        <f>Table1[[#This Row],[Year_resale_value]]/Table1[[#This Row],[Price]]</f>
        <v>0.65145228215767637</v>
      </c>
      <c r="H142" s="26" t="str">
        <f>IF(Table1[[#This Row],[retention]] &gt; 69%,"GOOD","POOR")</f>
        <v>POOR</v>
      </c>
      <c r="I142" s="27">
        <v>2.5</v>
      </c>
      <c r="J142" s="27">
        <v>119</v>
      </c>
      <c r="K142" s="27" t="str">
        <f>IF(Table1[[#This Row],[Horsepower]]&gt;=300, "HIGH HP",IF(Table1[[#This Row],[Horsepower]]&gt;=150,"MEDIUM HP","LOW HP"))</f>
        <v>LOW HP</v>
      </c>
      <c r="L142">
        <v>117.5</v>
      </c>
      <c r="M142">
        <v>69.400000000000006</v>
      </c>
      <c r="N142">
        <v>200.7</v>
      </c>
      <c r="O142">
        <v>3.0859999999999999</v>
      </c>
      <c r="P142">
        <v>20</v>
      </c>
      <c r="Q142">
        <v>23</v>
      </c>
      <c r="R142" s="28">
        <v>40922</v>
      </c>
      <c r="S142" s="27">
        <v>47.389531310000002</v>
      </c>
    </row>
    <row r="143" spans="1:23" ht="15.75" hidden="1" x14ac:dyDescent="0.25">
      <c r="A143" s="8" t="s">
        <v>38</v>
      </c>
      <c r="B143" s="6" t="s">
        <v>39</v>
      </c>
      <c r="C143" s="11" t="s">
        <v>15</v>
      </c>
      <c r="D143" s="10">
        <v>145519</v>
      </c>
      <c r="E143" s="5">
        <v>13260</v>
      </c>
      <c r="F143" s="5">
        <v>9250</v>
      </c>
      <c r="G143" s="12">
        <f>Table1[[#This Row],[Year_resale_value]]/Table1[[#This Row],[Price]]</f>
        <v>0.69758672699849167</v>
      </c>
      <c r="H143" s="12" t="str">
        <f>IF(Table1[[#This Row],[retention]] &gt; 69%,"GOOD","POOR")</f>
        <v>GOOD</v>
      </c>
      <c r="I143">
        <v>2.2000000000000002</v>
      </c>
      <c r="J143">
        <v>115</v>
      </c>
      <c r="K143" t="str">
        <f>IF(Table1[[#This Row],[Horsepower]]&gt;=300, "HIGH HP",IF(Table1[[#This Row],[Horsepower]]&gt;=150,"MEDIUM HP","LOW HP"))</f>
        <v>LOW HP</v>
      </c>
      <c r="L143">
        <v>104.1</v>
      </c>
      <c r="M143">
        <v>67.900000000000006</v>
      </c>
      <c r="N143">
        <v>180.9</v>
      </c>
      <c r="O143">
        <v>2.6760000000000002</v>
      </c>
      <c r="P143">
        <v>14.3</v>
      </c>
      <c r="Q143">
        <v>27</v>
      </c>
      <c r="R143" s="9">
        <v>40772</v>
      </c>
      <c r="S143">
        <v>46.363347470000001</v>
      </c>
    </row>
    <row r="144" spans="1:23" ht="15.75" hidden="1" x14ac:dyDescent="0.25">
      <c r="A144" s="8" t="s">
        <v>183</v>
      </c>
      <c r="B144" s="6" t="s">
        <v>184</v>
      </c>
      <c r="C144" s="11" t="s">
        <v>15</v>
      </c>
      <c r="D144" s="10">
        <v>9761</v>
      </c>
      <c r="E144" s="5">
        <v>14900</v>
      </c>
      <c r="F144" s="5">
        <v>11425</v>
      </c>
      <c r="G144" s="12">
        <f>Table1[[#This Row],[Year_resale_value]]/Table1[[#This Row],[Price]]</f>
        <v>0.76677852348993292</v>
      </c>
      <c r="H144" s="12" t="str">
        <f>IF(Table1[[#This Row],[retention]] &gt; 69%,"GOOD","POOR")</f>
        <v>GOOD</v>
      </c>
      <c r="I144">
        <v>2</v>
      </c>
      <c r="J144">
        <v>115</v>
      </c>
      <c r="K144" t="str">
        <f>IF(Table1[[#This Row],[Horsepower]]&gt;=300, "HIGH HP",IF(Table1[[#This Row],[Horsepower]]&gt;=150,"MEDIUM HP","LOW HP"))</f>
        <v>LOW HP</v>
      </c>
      <c r="L144">
        <v>98.9</v>
      </c>
      <c r="M144">
        <v>68.3</v>
      </c>
      <c r="N144">
        <v>163.30000000000001</v>
      </c>
      <c r="O144">
        <v>2.7669999999999999</v>
      </c>
      <c r="P144">
        <v>14.5</v>
      </c>
      <c r="Q144">
        <v>26</v>
      </c>
      <c r="R144" s="9">
        <v>40567</v>
      </c>
      <c r="S144">
        <v>46.943876760000002</v>
      </c>
      <c r="W144" s="3"/>
    </row>
    <row r="145" spans="1:23" ht="15.75" hidden="1" x14ac:dyDescent="0.25">
      <c r="A145" s="8" t="s">
        <v>183</v>
      </c>
      <c r="B145" s="6" t="s">
        <v>185</v>
      </c>
      <c r="C145" s="11" t="s">
        <v>15</v>
      </c>
      <c r="D145" s="10">
        <v>83721</v>
      </c>
      <c r="E145" s="5">
        <v>16700</v>
      </c>
      <c r="F145" s="5">
        <v>13240</v>
      </c>
      <c r="G145" s="12">
        <f>Table1[[#This Row],[Year_resale_value]]/Table1[[#This Row],[Price]]</f>
        <v>0.792814371257485</v>
      </c>
      <c r="H145" s="12" t="str">
        <f>IF(Table1[[#This Row],[retention]] &gt; 69%,"GOOD","POOR")</f>
        <v>GOOD</v>
      </c>
      <c r="I145">
        <v>2</v>
      </c>
      <c r="J145">
        <v>115</v>
      </c>
      <c r="K145" t="str">
        <f>IF(Table1[[#This Row],[Horsepower]]&gt;=300, "HIGH HP",IF(Table1[[#This Row],[Horsepower]]&gt;=150,"MEDIUM HP","LOW HP"))</f>
        <v>LOW HP</v>
      </c>
      <c r="L145">
        <v>98.9</v>
      </c>
      <c r="M145">
        <v>68.3</v>
      </c>
      <c r="N145">
        <v>172.3</v>
      </c>
      <c r="O145">
        <v>2.8530000000000002</v>
      </c>
      <c r="P145">
        <v>14.5</v>
      </c>
      <c r="Q145">
        <v>26</v>
      </c>
      <c r="R145" s="9">
        <v>40782</v>
      </c>
      <c r="S145">
        <v>47.638236659999997</v>
      </c>
      <c r="W145" s="3"/>
    </row>
    <row r="146" spans="1:23" ht="15.75" hidden="1" x14ac:dyDescent="0.25">
      <c r="A146" s="8" t="s">
        <v>183</v>
      </c>
      <c r="B146" s="6" t="s">
        <v>187</v>
      </c>
      <c r="C146" s="11" t="s">
        <v>15</v>
      </c>
      <c r="D146" s="10">
        <v>9569</v>
      </c>
      <c r="E146" s="5">
        <v>19990</v>
      </c>
      <c r="F146" s="5">
        <v>16575</v>
      </c>
      <c r="G146" s="12">
        <f>Table1[[#This Row],[Year_resale_value]]/Table1[[#This Row],[Price]]</f>
        <v>0.82916458229114554</v>
      </c>
      <c r="H146" s="12" t="str">
        <f>IF(Table1[[#This Row],[retention]] &gt; 69%,"GOOD","POOR")</f>
        <v>GOOD</v>
      </c>
      <c r="I146">
        <v>2</v>
      </c>
      <c r="J146">
        <v>115</v>
      </c>
      <c r="K146" t="str">
        <f>IF(Table1[[#This Row],[Horsepower]]&gt;=300, "HIGH HP",IF(Table1[[#This Row],[Horsepower]]&gt;=150,"MEDIUM HP","LOW HP"))</f>
        <v>LOW HP</v>
      </c>
      <c r="L146">
        <v>97.4</v>
      </c>
      <c r="M146">
        <v>66.7</v>
      </c>
      <c r="N146">
        <v>160.4</v>
      </c>
      <c r="O146">
        <v>3.0790000000000002</v>
      </c>
      <c r="P146">
        <v>13.7</v>
      </c>
      <c r="Q146">
        <v>26</v>
      </c>
      <c r="R146" s="9">
        <v>40694</v>
      </c>
      <c r="S146">
        <v>48.907372250000002</v>
      </c>
      <c r="W146" s="3"/>
    </row>
    <row r="147" spans="1:23" ht="15.75" hidden="1" x14ac:dyDescent="0.25">
      <c r="A147" s="8" t="s">
        <v>183</v>
      </c>
      <c r="B147" s="6" t="s">
        <v>188</v>
      </c>
      <c r="C147" s="11" t="s">
        <v>15</v>
      </c>
      <c r="D147" s="10">
        <v>5596</v>
      </c>
      <c r="E147" s="5">
        <v>17500</v>
      </c>
      <c r="F147" s="5">
        <v>13760</v>
      </c>
      <c r="G147" s="12">
        <f>Table1[[#This Row],[Year_resale_value]]/Table1[[#This Row],[Price]]</f>
        <v>0.78628571428571425</v>
      </c>
      <c r="H147" s="12" t="str">
        <f>IF(Table1[[#This Row],[retention]] &gt; 69%,"GOOD","POOR")</f>
        <v>GOOD</v>
      </c>
      <c r="I147">
        <v>2</v>
      </c>
      <c r="J147">
        <v>115</v>
      </c>
      <c r="K147" t="str">
        <f>IF(Table1[[#This Row],[Horsepower]]&gt;=300, "HIGH HP",IF(Table1[[#This Row],[Horsepower]]&gt;=150,"MEDIUM HP","LOW HP"))</f>
        <v>LOW HP</v>
      </c>
      <c r="L147">
        <v>98.9</v>
      </c>
      <c r="M147">
        <v>68.3</v>
      </c>
      <c r="N147">
        <v>163.30000000000001</v>
      </c>
      <c r="O147">
        <v>2.762</v>
      </c>
      <c r="P147">
        <v>14.6</v>
      </c>
      <c r="Q147">
        <v>26</v>
      </c>
      <c r="R147" s="9">
        <v>40547</v>
      </c>
      <c r="S147">
        <v>47.946841059999997</v>
      </c>
      <c r="W147" s="3"/>
    </row>
    <row r="148" spans="1:23" ht="15.75" hidden="1" x14ac:dyDescent="0.25">
      <c r="A148" s="8" t="s">
        <v>183</v>
      </c>
      <c r="B148" s="6" t="s">
        <v>189</v>
      </c>
      <c r="C148" s="11" t="s">
        <v>15</v>
      </c>
      <c r="D148" s="10">
        <v>49463</v>
      </c>
      <c r="E148" s="5">
        <v>15900</v>
      </c>
      <c r="F148" s="5">
        <v>8639</v>
      </c>
      <c r="G148" s="12">
        <f>Table1[[#This Row],[Year_resale_value]]/Table1[[#This Row],[Price]]</f>
        <v>0.54333333333333333</v>
      </c>
      <c r="H148" s="12" t="str">
        <f>IF(Table1[[#This Row],[retention]] &gt; 69%,"GOOD","POOR")</f>
        <v>POOR</v>
      </c>
      <c r="I148">
        <v>2</v>
      </c>
      <c r="J148">
        <v>115</v>
      </c>
      <c r="K148" t="str">
        <f>IF(Table1[[#This Row],[Horsepower]]&gt;=300, "HIGH HP",IF(Table1[[#This Row],[Horsepower]]&gt;=150,"MEDIUM HP","LOW HP"))</f>
        <v>LOW HP</v>
      </c>
      <c r="L148">
        <v>98.9</v>
      </c>
      <c r="M148">
        <v>67.900000000000006</v>
      </c>
      <c r="N148">
        <v>161.1</v>
      </c>
      <c r="O148">
        <v>2.7690000000000001</v>
      </c>
      <c r="P148">
        <v>14.5</v>
      </c>
      <c r="Q148">
        <v>26</v>
      </c>
      <c r="R148" s="9">
        <v>40836</v>
      </c>
      <c r="S148">
        <v>47.329632259999997</v>
      </c>
      <c r="W148" s="3"/>
    </row>
    <row r="149" spans="1:23" ht="15.75" hidden="1" x14ac:dyDescent="0.25">
      <c r="A149" s="8" t="s">
        <v>108</v>
      </c>
      <c r="B149" s="6" t="s">
        <v>109</v>
      </c>
      <c r="C149" s="11" t="s">
        <v>15</v>
      </c>
      <c r="D149" s="10">
        <v>26232</v>
      </c>
      <c r="E149" s="5">
        <v>13987</v>
      </c>
      <c r="F149" s="5">
        <v>8325</v>
      </c>
      <c r="G149" s="12">
        <f>Table1[[#This Row],[Year_resale_value]]/Table1[[#This Row],[Price]]</f>
        <v>0.59519553871452058</v>
      </c>
      <c r="H149" s="12" t="str">
        <f>IF(Table1[[#This Row],[retention]] &gt; 69%,"GOOD","POOR")</f>
        <v>POOR</v>
      </c>
      <c r="I149">
        <v>1.8</v>
      </c>
      <c r="J149">
        <v>113</v>
      </c>
      <c r="K149" t="str">
        <f>IF(Table1[[#This Row],[Horsepower]]&gt;=300, "HIGH HP",IF(Table1[[#This Row],[Horsepower]]&gt;=150,"MEDIUM HP","LOW HP"))</f>
        <v>LOW HP</v>
      </c>
      <c r="L149">
        <v>98.4</v>
      </c>
      <c r="M149">
        <v>66.5</v>
      </c>
      <c r="N149">
        <v>173.6</v>
      </c>
      <c r="O149">
        <v>2.25</v>
      </c>
      <c r="P149">
        <v>13.2</v>
      </c>
      <c r="Q149">
        <v>30</v>
      </c>
      <c r="R149" s="9">
        <v>41022</v>
      </c>
      <c r="S149">
        <v>45.832180559999998</v>
      </c>
    </row>
    <row r="150" spans="1:23" x14ac:dyDescent="0.25">
      <c r="A150" s="21" t="s">
        <v>67</v>
      </c>
      <c r="B150" s="22" t="s">
        <v>68</v>
      </c>
      <c r="C150" s="23" t="s">
        <v>15</v>
      </c>
      <c r="D150" s="24">
        <v>70227</v>
      </c>
      <c r="E150" s="25">
        <v>12070</v>
      </c>
      <c r="F150" s="25">
        <v>7425</v>
      </c>
      <c r="G150" s="26">
        <f>Table1[[#This Row],[Year_resale_value]]/Table1[[#This Row],[Price]]</f>
        <v>0.61516155758077884</v>
      </c>
      <c r="H150" s="26" t="str">
        <f>IF(Table1[[#This Row],[retention]] &gt; 69%,"GOOD","POOR")</f>
        <v>POOR</v>
      </c>
      <c r="I150" s="27">
        <v>2</v>
      </c>
      <c r="J150" s="27">
        <v>110</v>
      </c>
      <c r="K150" s="27" t="str">
        <f>IF(Table1[[#This Row],[Horsepower]]&gt;=300, "HIGH HP",IF(Table1[[#This Row],[Horsepower]]&gt;=150,"MEDIUM HP","LOW HP"))</f>
        <v>LOW HP</v>
      </c>
      <c r="L150">
        <v>98.4</v>
      </c>
      <c r="M150">
        <v>67</v>
      </c>
      <c r="N150">
        <v>174.7</v>
      </c>
      <c r="O150">
        <v>2.468</v>
      </c>
      <c r="P150">
        <v>12.7</v>
      </c>
      <c r="Q150">
        <v>30</v>
      </c>
      <c r="R150" s="28">
        <v>40999</v>
      </c>
      <c r="S150" s="27">
        <v>44.083709460000001</v>
      </c>
      <c r="W150" s="3"/>
    </row>
    <row r="151" spans="1:23" x14ac:dyDescent="0.25">
      <c r="A151" s="21" t="s">
        <v>67</v>
      </c>
      <c r="B151" s="22" t="s">
        <v>72</v>
      </c>
      <c r="C151" s="23" t="s">
        <v>15</v>
      </c>
      <c r="D151" s="24">
        <v>175670</v>
      </c>
      <c r="E151" s="25">
        <v>12315</v>
      </c>
      <c r="F151" s="25">
        <v>6859</v>
      </c>
      <c r="G151" s="26">
        <f>Table1[[#This Row],[Year_resale_value]]/Table1[[#This Row],[Price]]</f>
        <v>0.5569630531871701</v>
      </c>
      <c r="H151" s="26" t="str">
        <f>IF(Table1[[#This Row],[retention]] &gt; 69%,"GOOD","POOR")</f>
        <v>POOR</v>
      </c>
      <c r="I151" s="27">
        <v>2</v>
      </c>
      <c r="J151" s="27">
        <v>107</v>
      </c>
      <c r="K151" s="27" t="str">
        <f>IF(Table1[[#This Row],[Horsepower]]&gt;=300, "HIGH HP",IF(Table1[[#This Row],[Horsepower]]&gt;=150,"MEDIUM HP","LOW HP"))</f>
        <v>LOW HP</v>
      </c>
      <c r="L151">
        <v>103</v>
      </c>
      <c r="M151">
        <v>66.900000000000006</v>
      </c>
      <c r="N151">
        <v>174.8</v>
      </c>
      <c r="O151">
        <v>2.5640000000000001</v>
      </c>
      <c r="P151">
        <v>13.2</v>
      </c>
      <c r="Q151">
        <v>30</v>
      </c>
      <c r="R151" s="28">
        <v>41112</v>
      </c>
      <c r="S151" s="27">
        <v>43.117132009999999</v>
      </c>
      <c r="W151" s="3"/>
    </row>
    <row r="152" spans="1:23" ht="15.75" hidden="1" x14ac:dyDescent="0.25">
      <c r="A152" s="8" t="s">
        <v>79</v>
      </c>
      <c r="B152" s="6" t="s">
        <v>80</v>
      </c>
      <c r="C152" s="11" t="s">
        <v>15</v>
      </c>
      <c r="D152" s="10">
        <v>199685</v>
      </c>
      <c r="E152" s="5">
        <v>12885</v>
      </c>
      <c r="F152" s="5">
        <v>9850</v>
      </c>
      <c r="G152" s="12">
        <f>Table1[[#This Row],[Year_resale_value]]/Table1[[#This Row],[Price]]</f>
        <v>0.76445479239425684</v>
      </c>
      <c r="H152" s="12" t="str">
        <f>IF(Table1[[#This Row],[retention]] &gt; 69%,"GOOD","POOR")</f>
        <v>GOOD</v>
      </c>
      <c r="I152">
        <v>1.6</v>
      </c>
      <c r="J152">
        <v>106</v>
      </c>
      <c r="K152" t="str">
        <f>IF(Table1[[#This Row],[Horsepower]]&gt;=300, "HIGH HP",IF(Table1[[#This Row],[Horsepower]]&gt;=150,"MEDIUM HP","LOW HP"))</f>
        <v>LOW HP</v>
      </c>
      <c r="L152">
        <v>103.2</v>
      </c>
      <c r="M152">
        <v>67.099999999999994</v>
      </c>
      <c r="N152">
        <v>175.1</v>
      </c>
      <c r="O152">
        <v>2.339</v>
      </c>
      <c r="P152">
        <v>11.9</v>
      </c>
      <c r="Q152">
        <v>32</v>
      </c>
      <c r="R152" s="9">
        <v>40837</v>
      </c>
      <c r="S152">
        <v>42.879097340000001</v>
      </c>
      <c r="W152" s="3"/>
    </row>
    <row r="153" spans="1:23" ht="15.75" hidden="1" x14ac:dyDescent="0.25">
      <c r="A153" s="8" t="s">
        <v>164</v>
      </c>
      <c r="B153" s="6" t="s">
        <v>165</v>
      </c>
      <c r="C153" s="11" t="s">
        <v>15</v>
      </c>
      <c r="D153" s="10">
        <v>80620</v>
      </c>
      <c r="E153" s="5">
        <v>10685</v>
      </c>
      <c r="F153" s="5">
        <v>9200</v>
      </c>
      <c r="G153" s="12">
        <f>Table1[[#This Row],[Year_resale_value]]/Table1[[#This Row],[Price]]</f>
        <v>0.86102012166588671</v>
      </c>
      <c r="H153" s="12" t="str">
        <f>IF(Table1[[#This Row],[retention]] &gt; 69%,"GOOD","POOR")</f>
        <v>GOOD</v>
      </c>
      <c r="I153">
        <v>1.9</v>
      </c>
      <c r="J153">
        <v>100</v>
      </c>
      <c r="K153" t="str">
        <f>IF(Table1[[#This Row],[Horsepower]]&gt;=300, "HIGH HP",IF(Table1[[#This Row],[Horsepower]]&gt;=150,"MEDIUM HP","LOW HP"))</f>
        <v>LOW HP</v>
      </c>
      <c r="L153">
        <v>102.4</v>
      </c>
      <c r="M153">
        <v>66.400000000000006</v>
      </c>
      <c r="N153">
        <v>176.9</v>
      </c>
      <c r="O153">
        <v>2.3319999999999999</v>
      </c>
      <c r="P153">
        <v>12.1</v>
      </c>
      <c r="Q153">
        <v>33</v>
      </c>
      <c r="R153" s="9">
        <v>41137</v>
      </c>
      <c r="S153">
        <v>39.986424749999998</v>
      </c>
      <c r="W153" s="3"/>
    </row>
    <row r="154" spans="1:23" ht="15.75" hidden="1" x14ac:dyDescent="0.25">
      <c r="A154" s="8" t="s">
        <v>164</v>
      </c>
      <c r="B154" s="6" t="s">
        <v>166</v>
      </c>
      <c r="C154" s="11" t="s">
        <v>15</v>
      </c>
      <c r="D154" s="10">
        <v>24546</v>
      </c>
      <c r="E154" s="5">
        <v>12535</v>
      </c>
      <c r="F154" s="5">
        <v>10590</v>
      </c>
      <c r="G154" s="12">
        <f>Table1[[#This Row],[Year_resale_value]]/Table1[[#This Row],[Price]]</f>
        <v>0.84483446350219382</v>
      </c>
      <c r="H154" s="12" t="str">
        <f>IF(Table1[[#This Row],[retention]] &gt; 69%,"GOOD","POOR")</f>
        <v>GOOD</v>
      </c>
      <c r="I154">
        <v>1.9</v>
      </c>
      <c r="J154">
        <v>100</v>
      </c>
      <c r="K154" t="str">
        <f>IF(Table1[[#This Row],[Horsepower]]&gt;=300, "HIGH HP",IF(Table1[[#This Row],[Horsepower]]&gt;=150,"MEDIUM HP","LOW HP"))</f>
        <v>LOW HP</v>
      </c>
      <c r="L154">
        <v>102.4</v>
      </c>
      <c r="M154">
        <v>66.400000000000006</v>
      </c>
      <c r="N154">
        <v>180</v>
      </c>
      <c r="O154">
        <v>2.367</v>
      </c>
      <c r="P154">
        <v>12.1</v>
      </c>
      <c r="Q154">
        <v>33</v>
      </c>
      <c r="R154" s="9">
        <v>40618</v>
      </c>
      <c r="S154">
        <v>40.700072419999998</v>
      </c>
      <c r="W154" s="3"/>
    </row>
    <row r="155" spans="1:23" ht="15.75" hidden="1" x14ac:dyDescent="0.25">
      <c r="A155" s="8" t="s">
        <v>85</v>
      </c>
      <c r="B155" s="6" t="s">
        <v>86</v>
      </c>
      <c r="C155" s="11" t="s">
        <v>15</v>
      </c>
      <c r="D155" s="10">
        <v>41184</v>
      </c>
      <c r="E155" s="5">
        <v>9699</v>
      </c>
      <c r="F155" s="5">
        <v>5860</v>
      </c>
      <c r="G155" s="12">
        <f>Table1[[#This Row],[Year_resale_value]]/Table1[[#This Row],[Price]]</f>
        <v>0.6041859985565522</v>
      </c>
      <c r="H155" s="12" t="str">
        <f>IF(Table1[[#This Row],[retention]] &gt; 69%,"GOOD","POOR")</f>
        <v>POOR</v>
      </c>
      <c r="I155">
        <v>1.5</v>
      </c>
      <c r="J155">
        <v>92</v>
      </c>
      <c r="K155" t="str">
        <f>IF(Table1[[#This Row],[Horsepower]]&gt;=300, "HIGH HP",IF(Table1[[#This Row],[Horsepower]]&gt;=150,"MEDIUM HP","LOW HP"))</f>
        <v>LOW HP</v>
      </c>
      <c r="L155">
        <v>96.1</v>
      </c>
      <c r="M155">
        <v>65.7</v>
      </c>
      <c r="N155">
        <v>166.7</v>
      </c>
      <c r="O155">
        <v>2.2400000000000002</v>
      </c>
      <c r="P155">
        <v>11.9</v>
      </c>
      <c r="Q155">
        <v>31</v>
      </c>
      <c r="R155" s="9">
        <v>41191</v>
      </c>
      <c r="S155">
        <v>36.672283579999998</v>
      </c>
      <c r="W155" s="3"/>
    </row>
    <row r="156" spans="1:23" ht="15.75" hidden="1" x14ac:dyDescent="0.25">
      <c r="A156" s="8" t="s">
        <v>38</v>
      </c>
      <c r="B156" s="6" t="s">
        <v>46</v>
      </c>
      <c r="C156" s="11" t="s">
        <v>15</v>
      </c>
      <c r="D156" s="10">
        <v>21855</v>
      </c>
      <c r="E156" s="5">
        <v>9235</v>
      </c>
      <c r="F156" s="5">
        <v>5160</v>
      </c>
      <c r="G156" s="12">
        <f>Table1[[#This Row],[Year_resale_value]]/Table1[[#This Row],[Price]]</f>
        <v>0.55874390904168925</v>
      </c>
      <c r="H156" s="12" t="str">
        <f>IF(Table1[[#This Row],[retention]] &gt; 69%,"GOOD","POOR")</f>
        <v>POOR</v>
      </c>
      <c r="I156">
        <v>1</v>
      </c>
      <c r="J156">
        <v>55</v>
      </c>
      <c r="K156" t="str">
        <f>IF(Table1[[#This Row],[Horsepower]]&gt;=300, "HIGH HP",IF(Table1[[#This Row],[Horsepower]]&gt;=150,"MEDIUM HP","LOW HP"))</f>
        <v>LOW HP</v>
      </c>
      <c r="L156">
        <v>93.1</v>
      </c>
      <c r="M156">
        <v>62.6</v>
      </c>
      <c r="N156">
        <v>149.4</v>
      </c>
      <c r="O156">
        <v>1.895</v>
      </c>
      <c r="P156">
        <v>10.3</v>
      </c>
      <c r="Q156">
        <v>45</v>
      </c>
      <c r="R156" s="9">
        <v>41012</v>
      </c>
      <c r="S156">
        <v>23.276272330000001</v>
      </c>
      <c r="W156" s="3"/>
    </row>
  </sheetData>
  <conditionalFormatting sqref="H2:H156">
    <cfRule type="containsText" dxfId="1" priority="1" operator="containsText" text="POOR">
      <formula>NOT(ISERROR(SEARCH("POOR",H2)))</formula>
    </cfRule>
    <cfRule type="containsText" dxfId="0" priority="2" operator="containsText" text="GOOD">
      <formula>NOT(ISERROR(SEARCH("GOOD",H2)))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89"/>
  <sheetViews>
    <sheetView tabSelected="1" workbookViewId="0">
      <selection activeCell="C10" sqref="C10"/>
    </sheetView>
  </sheetViews>
  <sheetFormatPr defaultRowHeight="15" x14ac:dyDescent="0.25"/>
  <cols>
    <col min="1" max="1" width="19.140625" customWidth="1"/>
    <col min="2" max="2" width="12" customWidth="1"/>
    <col min="3" max="3" width="19" style="4" bestFit="1" customWidth="1"/>
    <col min="4" max="4" width="19" customWidth="1"/>
  </cols>
  <sheetData>
    <row r="3" spans="1:4" x14ac:dyDescent="0.25">
      <c r="A3" s="15" t="s">
        <v>205</v>
      </c>
      <c r="B3" t="s">
        <v>208</v>
      </c>
      <c r="C3" s="4" t="s">
        <v>207</v>
      </c>
      <c r="D3" t="s">
        <v>209</v>
      </c>
    </row>
    <row r="4" spans="1:4" x14ac:dyDescent="0.25">
      <c r="A4" s="16" t="s">
        <v>13</v>
      </c>
      <c r="B4" s="5">
        <v>91900</v>
      </c>
      <c r="C4" s="20">
        <v>64891</v>
      </c>
      <c r="D4" s="5">
        <v>5963482900</v>
      </c>
    </row>
    <row r="5" spans="1:4" x14ac:dyDescent="0.25">
      <c r="A5" s="17" t="s">
        <v>14</v>
      </c>
      <c r="B5" s="5">
        <v>21500</v>
      </c>
      <c r="C5" s="20">
        <v>16919</v>
      </c>
      <c r="D5" s="5">
        <v>363758500</v>
      </c>
    </row>
    <row r="6" spans="1:4" x14ac:dyDescent="0.25">
      <c r="A6" s="17" t="s">
        <v>17</v>
      </c>
      <c r="B6" s="5">
        <v>42000</v>
      </c>
      <c r="C6" s="20">
        <v>8588</v>
      </c>
      <c r="D6" s="5">
        <v>360696000</v>
      </c>
    </row>
    <row r="7" spans="1:4" x14ac:dyDescent="0.25">
      <c r="A7" s="17" t="s">
        <v>16</v>
      </c>
      <c r="B7" s="5">
        <v>28400</v>
      </c>
      <c r="C7" s="20">
        <v>39384</v>
      </c>
      <c r="D7" s="5">
        <v>1118505600</v>
      </c>
    </row>
    <row r="8" spans="1:4" x14ac:dyDescent="0.25">
      <c r="A8" s="16" t="s">
        <v>18</v>
      </c>
      <c r="B8" s="5">
        <v>119940</v>
      </c>
      <c r="C8" s="20">
        <v>40557</v>
      </c>
      <c r="D8" s="5">
        <v>4864406580</v>
      </c>
    </row>
    <row r="9" spans="1:4" x14ac:dyDescent="0.25">
      <c r="A9" s="17" t="s">
        <v>19</v>
      </c>
      <c r="B9" s="5">
        <v>23990</v>
      </c>
      <c r="C9" s="20">
        <v>20397</v>
      </c>
      <c r="D9" s="5">
        <v>489324030</v>
      </c>
    </row>
    <row r="10" spans="1:4" x14ac:dyDescent="0.25">
      <c r="A10" s="17" t="s">
        <v>20</v>
      </c>
      <c r="B10" s="5">
        <v>33950</v>
      </c>
      <c r="C10" s="20">
        <v>18780</v>
      </c>
      <c r="D10" s="5">
        <v>637581000</v>
      </c>
    </row>
    <row r="11" spans="1:4" x14ac:dyDescent="0.25">
      <c r="A11" s="17" t="s">
        <v>21</v>
      </c>
      <c r="B11" s="5">
        <v>62000</v>
      </c>
      <c r="C11" s="20">
        <v>1380</v>
      </c>
      <c r="D11" s="5">
        <v>85560000</v>
      </c>
    </row>
    <row r="12" spans="1:4" x14ac:dyDescent="0.25">
      <c r="A12" s="16" t="s">
        <v>22</v>
      </c>
      <c r="B12" s="5">
        <v>99290</v>
      </c>
      <c r="C12" s="20">
        <v>46505</v>
      </c>
      <c r="D12" s="5">
        <v>4617481450</v>
      </c>
    </row>
    <row r="13" spans="1:4" x14ac:dyDescent="0.25">
      <c r="A13" s="17" t="s">
        <v>23</v>
      </c>
      <c r="B13" s="5">
        <v>26990</v>
      </c>
      <c r="C13" s="20">
        <v>19747</v>
      </c>
      <c r="D13" s="5">
        <v>532971530</v>
      </c>
    </row>
    <row r="14" spans="1:4" x14ac:dyDescent="0.25">
      <c r="A14" s="17" t="s">
        <v>24</v>
      </c>
      <c r="B14" s="5">
        <v>33400</v>
      </c>
      <c r="C14" s="20">
        <v>9231</v>
      </c>
      <c r="D14" s="5">
        <v>308315400</v>
      </c>
    </row>
    <row r="15" spans="1:4" x14ac:dyDescent="0.25">
      <c r="A15" s="17" t="s">
        <v>25</v>
      </c>
      <c r="B15" s="5">
        <v>38900</v>
      </c>
      <c r="C15" s="20">
        <v>17527</v>
      </c>
      <c r="D15" s="5">
        <v>681800300</v>
      </c>
    </row>
    <row r="16" spans="1:4" x14ac:dyDescent="0.25">
      <c r="A16" s="16" t="s">
        <v>26</v>
      </c>
      <c r="B16" s="5">
        <v>107125</v>
      </c>
      <c r="C16" s="20">
        <v>242019</v>
      </c>
      <c r="D16" s="5">
        <v>25926285375</v>
      </c>
    </row>
    <row r="17" spans="1:4" x14ac:dyDescent="0.25">
      <c r="A17" s="17" t="s">
        <v>27</v>
      </c>
      <c r="B17" s="5">
        <v>21975</v>
      </c>
      <c r="C17" s="20">
        <v>91561</v>
      </c>
      <c r="D17" s="5">
        <v>2012052975</v>
      </c>
    </row>
    <row r="18" spans="1:4" x14ac:dyDescent="0.25">
      <c r="A18" s="17" t="s">
        <v>30</v>
      </c>
      <c r="B18" s="5">
        <v>27885</v>
      </c>
      <c r="C18" s="20">
        <v>83257</v>
      </c>
      <c r="D18" s="5">
        <v>2321621445</v>
      </c>
    </row>
    <row r="19" spans="1:4" x14ac:dyDescent="0.25">
      <c r="A19" s="17" t="s">
        <v>29</v>
      </c>
      <c r="B19" s="5">
        <v>31965</v>
      </c>
      <c r="C19" s="20">
        <v>27851</v>
      </c>
      <c r="D19" s="5">
        <v>890257215</v>
      </c>
    </row>
    <row r="20" spans="1:4" x14ac:dyDescent="0.25">
      <c r="A20" s="17" t="s">
        <v>28</v>
      </c>
      <c r="B20" s="5">
        <v>25300</v>
      </c>
      <c r="C20" s="20">
        <v>39350</v>
      </c>
      <c r="D20" s="5">
        <v>995555000</v>
      </c>
    </row>
    <row r="21" spans="1:4" x14ac:dyDescent="0.25">
      <c r="A21" s="16" t="s">
        <v>31</v>
      </c>
      <c r="B21" s="5">
        <v>201270</v>
      </c>
      <c r="C21" s="20">
        <v>112178</v>
      </c>
      <c r="D21" s="5">
        <v>22578066060</v>
      </c>
    </row>
    <row r="22" spans="1:4" x14ac:dyDescent="0.25">
      <c r="A22" s="17" t="s">
        <v>35</v>
      </c>
      <c r="B22" s="5">
        <v>31010</v>
      </c>
      <c r="C22" s="20">
        <v>11185</v>
      </c>
      <c r="D22" s="5">
        <v>346846850</v>
      </c>
    </row>
    <row r="23" spans="1:4" x14ac:dyDescent="0.25">
      <c r="A23" s="17" t="s">
        <v>32</v>
      </c>
      <c r="B23" s="5">
        <v>39895</v>
      </c>
      <c r="C23" s="20">
        <v>63729</v>
      </c>
      <c r="D23" s="5">
        <v>2542468455</v>
      </c>
    </row>
    <row r="24" spans="1:4" x14ac:dyDescent="0.25">
      <c r="A24" s="17" t="s">
        <v>34</v>
      </c>
      <c r="B24" s="5">
        <v>39665</v>
      </c>
      <c r="C24" s="20">
        <v>6536</v>
      </c>
      <c r="D24" s="5">
        <v>259250440</v>
      </c>
    </row>
    <row r="25" spans="1:4" x14ac:dyDescent="0.25">
      <c r="A25" s="17" t="s">
        <v>36</v>
      </c>
      <c r="B25" s="5">
        <v>46225</v>
      </c>
      <c r="C25" s="20">
        <v>14785</v>
      </c>
      <c r="D25" s="5">
        <v>683436625</v>
      </c>
    </row>
    <row r="26" spans="1:4" x14ac:dyDescent="0.25">
      <c r="A26" s="17" t="s">
        <v>33</v>
      </c>
      <c r="B26" s="5">
        <v>44475</v>
      </c>
      <c r="C26" s="20">
        <v>15943</v>
      </c>
      <c r="D26" s="5">
        <v>709064925</v>
      </c>
    </row>
    <row r="27" spans="1:4" x14ac:dyDescent="0.25">
      <c r="A27" s="16" t="s">
        <v>38</v>
      </c>
      <c r="B27" s="5">
        <v>180205</v>
      </c>
      <c r="C27" s="20">
        <v>554365</v>
      </c>
      <c r="D27" s="5">
        <v>99899344825</v>
      </c>
    </row>
    <row r="28" spans="1:4" x14ac:dyDescent="0.25">
      <c r="A28" s="17" t="s">
        <v>43</v>
      </c>
      <c r="B28" s="5">
        <v>24340</v>
      </c>
      <c r="C28" s="20">
        <v>26402</v>
      </c>
      <c r="D28" s="5">
        <v>642624680</v>
      </c>
    </row>
    <row r="29" spans="1:4" x14ac:dyDescent="0.25">
      <c r="A29" s="17" t="s">
        <v>39</v>
      </c>
      <c r="B29" s="5">
        <v>13260</v>
      </c>
      <c r="C29" s="20">
        <v>145519</v>
      </c>
      <c r="D29" s="5">
        <v>1929581940</v>
      </c>
    </row>
    <row r="30" spans="1:4" x14ac:dyDescent="0.25">
      <c r="A30" s="17" t="s">
        <v>44</v>
      </c>
      <c r="B30" s="5">
        <v>45705</v>
      </c>
      <c r="C30" s="20">
        <v>17947</v>
      </c>
      <c r="D30" s="5">
        <v>820267635</v>
      </c>
    </row>
    <row r="31" spans="1:4" x14ac:dyDescent="0.25">
      <c r="A31" s="17" t="s">
        <v>47</v>
      </c>
      <c r="B31" s="5">
        <v>18890</v>
      </c>
      <c r="C31" s="20">
        <v>107995</v>
      </c>
      <c r="D31" s="5">
        <v>2040025550</v>
      </c>
    </row>
    <row r="32" spans="1:4" x14ac:dyDescent="0.25">
      <c r="A32" s="17" t="s">
        <v>41</v>
      </c>
      <c r="B32" s="5">
        <v>18890</v>
      </c>
      <c r="C32" s="20">
        <v>24629</v>
      </c>
      <c r="D32" s="5">
        <v>465241810</v>
      </c>
    </row>
    <row r="33" spans="1:4" x14ac:dyDescent="0.25">
      <c r="A33" s="17" t="s">
        <v>40</v>
      </c>
      <c r="B33" s="5">
        <v>16535</v>
      </c>
      <c r="C33" s="20">
        <v>135126</v>
      </c>
      <c r="D33" s="5">
        <v>2234308410</v>
      </c>
    </row>
    <row r="34" spans="1:4" x14ac:dyDescent="0.25">
      <c r="A34" s="17" t="s">
        <v>46</v>
      </c>
      <c r="B34" s="5">
        <v>9235</v>
      </c>
      <c r="C34" s="20">
        <v>21855</v>
      </c>
      <c r="D34" s="5">
        <v>201830925</v>
      </c>
    </row>
    <row r="35" spans="1:4" x14ac:dyDescent="0.25">
      <c r="A35" s="17" t="s">
        <v>42</v>
      </c>
      <c r="B35" s="5">
        <v>19390</v>
      </c>
      <c r="C35" s="20">
        <v>42593</v>
      </c>
      <c r="D35" s="5">
        <v>825878270</v>
      </c>
    </row>
    <row r="36" spans="1:4" x14ac:dyDescent="0.25">
      <c r="A36" s="17" t="s">
        <v>45</v>
      </c>
      <c r="B36" s="5">
        <v>13960</v>
      </c>
      <c r="C36" s="20">
        <v>32299</v>
      </c>
      <c r="D36" s="5">
        <v>450894040</v>
      </c>
    </row>
    <row r="37" spans="1:4" x14ac:dyDescent="0.25">
      <c r="A37" s="16" t="s">
        <v>48</v>
      </c>
      <c r="B37" s="5">
        <v>140585</v>
      </c>
      <c r="C37" s="20">
        <v>148241</v>
      </c>
      <c r="D37" s="5">
        <v>20840460985</v>
      </c>
    </row>
    <row r="38" spans="1:4" x14ac:dyDescent="0.25">
      <c r="A38" s="17" t="s">
        <v>54</v>
      </c>
      <c r="B38" s="5">
        <v>29185</v>
      </c>
      <c r="C38" s="20">
        <v>30696</v>
      </c>
      <c r="D38" s="5">
        <v>895862760</v>
      </c>
    </row>
    <row r="39" spans="1:4" x14ac:dyDescent="0.25">
      <c r="A39" s="17" t="s">
        <v>52</v>
      </c>
      <c r="B39" s="5">
        <v>16480</v>
      </c>
      <c r="C39" s="20">
        <v>32305.999999999996</v>
      </c>
      <c r="D39" s="5">
        <v>532402879.99999994</v>
      </c>
    </row>
    <row r="40" spans="1:4" x14ac:dyDescent="0.25">
      <c r="A40" s="17" t="s">
        <v>51</v>
      </c>
      <c r="B40" s="5">
        <v>22245</v>
      </c>
      <c r="C40" s="20">
        <v>31148</v>
      </c>
      <c r="D40" s="5">
        <v>692887260</v>
      </c>
    </row>
    <row r="41" spans="1:4" x14ac:dyDescent="0.25">
      <c r="A41" s="17" t="s">
        <v>53</v>
      </c>
      <c r="B41" s="5">
        <v>28340</v>
      </c>
      <c r="C41" s="20">
        <v>13462</v>
      </c>
      <c r="D41" s="5">
        <v>381513080</v>
      </c>
    </row>
    <row r="42" spans="1:4" x14ac:dyDescent="0.25">
      <c r="A42" s="17" t="s">
        <v>50</v>
      </c>
      <c r="B42" s="5">
        <v>24495</v>
      </c>
      <c r="C42" s="20">
        <v>32775</v>
      </c>
      <c r="D42" s="5">
        <v>802823625</v>
      </c>
    </row>
    <row r="43" spans="1:4" x14ac:dyDescent="0.25">
      <c r="A43" s="17" t="s">
        <v>49</v>
      </c>
      <c r="B43" s="5">
        <v>19840</v>
      </c>
      <c r="C43" s="20">
        <v>7854</v>
      </c>
      <c r="D43" s="5">
        <v>155823360</v>
      </c>
    </row>
    <row r="44" spans="1:4" x14ac:dyDescent="0.25">
      <c r="A44" s="16" t="s">
        <v>55</v>
      </c>
      <c r="B44" s="5">
        <v>266350</v>
      </c>
      <c r="C44" s="20">
        <v>910149</v>
      </c>
      <c r="D44" s="5">
        <v>242418186150</v>
      </c>
    </row>
    <row r="45" spans="1:4" x14ac:dyDescent="0.25">
      <c r="A45" s="17" t="s">
        <v>57</v>
      </c>
      <c r="B45" s="5">
        <v>19045</v>
      </c>
      <c r="C45" s="20">
        <v>4734</v>
      </c>
      <c r="D45" s="5">
        <v>90159030</v>
      </c>
    </row>
    <row r="46" spans="1:4" x14ac:dyDescent="0.25">
      <c r="A46" s="17" t="s">
        <v>66</v>
      </c>
      <c r="B46" s="5">
        <v>19565</v>
      </c>
      <c r="C46" s="20">
        <v>181749</v>
      </c>
      <c r="D46" s="5">
        <v>3555919185</v>
      </c>
    </row>
    <row r="47" spans="1:4" x14ac:dyDescent="0.25">
      <c r="A47" s="17" t="s">
        <v>64</v>
      </c>
      <c r="B47" s="5">
        <v>16980</v>
      </c>
      <c r="C47" s="20">
        <v>111313</v>
      </c>
      <c r="D47" s="5">
        <v>1890094740</v>
      </c>
    </row>
    <row r="48" spans="1:4" x14ac:dyDescent="0.25">
      <c r="A48" s="17" t="s">
        <v>65</v>
      </c>
      <c r="B48" s="5">
        <v>26310</v>
      </c>
      <c r="C48" s="20">
        <v>101323</v>
      </c>
      <c r="D48" s="5">
        <v>2665808130</v>
      </c>
    </row>
    <row r="49" spans="1:4" x14ac:dyDescent="0.25">
      <c r="A49" s="17" t="s">
        <v>59</v>
      </c>
      <c r="B49" s="5">
        <v>22505</v>
      </c>
      <c r="C49" s="20">
        <v>88028</v>
      </c>
      <c r="D49" s="5">
        <v>1981070140</v>
      </c>
    </row>
    <row r="50" spans="1:4" x14ac:dyDescent="0.25">
      <c r="A50" s="17" t="s">
        <v>56</v>
      </c>
      <c r="B50" s="5">
        <v>12640</v>
      </c>
      <c r="C50" s="20">
        <v>76034</v>
      </c>
      <c r="D50" s="5">
        <v>961069760</v>
      </c>
    </row>
    <row r="51" spans="1:4" x14ac:dyDescent="0.25">
      <c r="A51" s="17" t="s">
        <v>61</v>
      </c>
      <c r="B51" s="5">
        <v>19460</v>
      </c>
      <c r="C51" s="20">
        <v>227061</v>
      </c>
      <c r="D51" s="5">
        <v>4418607060</v>
      </c>
    </row>
    <row r="52" spans="1:4" x14ac:dyDescent="0.25">
      <c r="A52" s="17" t="s">
        <v>63</v>
      </c>
      <c r="B52" s="5">
        <v>18575</v>
      </c>
      <c r="C52" s="20">
        <v>31038</v>
      </c>
      <c r="D52" s="5">
        <v>576530850</v>
      </c>
    </row>
    <row r="53" spans="1:4" x14ac:dyDescent="0.25">
      <c r="A53" s="17" t="s">
        <v>62</v>
      </c>
      <c r="B53" s="5">
        <v>21315</v>
      </c>
      <c r="C53" s="20">
        <v>16767</v>
      </c>
      <c r="D53" s="5">
        <v>357388605</v>
      </c>
    </row>
    <row r="54" spans="1:4" x14ac:dyDescent="0.25">
      <c r="A54" s="17" t="s">
        <v>58</v>
      </c>
      <c r="B54" s="5">
        <v>20230</v>
      </c>
      <c r="C54" s="20">
        <v>71186</v>
      </c>
      <c r="D54" s="5">
        <v>1440092780</v>
      </c>
    </row>
    <row r="55" spans="1:4" x14ac:dyDescent="0.25">
      <c r="A55" s="17" t="s">
        <v>60</v>
      </c>
      <c r="B55" s="5">
        <v>69725</v>
      </c>
      <c r="C55" s="20">
        <v>916</v>
      </c>
      <c r="D55" s="5">
        <v>63868100</v>
      </c>
    </row>
    <row r="56" spans="1:4" x14ac:dyDescent="0.25">
      <c r="A56" s="16" t="s">
        <v>67</v>
      </c>
      <c r="B56" s="5">
        <v>231520</v>
      </c>
      <c r="C56" s="20">
        <v>2022635</v>
      </c>
      <c r="D56" s="5">
        <v>468280455200</v>
      </c>
    </row>
    <row r="57" spans="1:4" x14ac:dyDescent="0.25">
      <c r="A57" s="17" t="s">
        <v>70</v>
      </c>
      <c r="B57" s="5">
        <v>17035</v>
      </c>
      <c r="C57" s="20">
        <v>35068</v>
      </c>
      <c r="D57" s="5">
        <v>597383380</v>
      </c>
    </row>
    <row r="58" spans="1:4" x14ac:dyDescent="0.25">
      <c r="A58" s="17" t="s">
        <v>73</v>
      </c>
      <c r="B58" s="5">
        <v>22195</v>
      </c>
      <c r="C58" s="20">
        <v>63403</v>
      </c>
      <c r="D58" s="5">
        <v>1407229585</v>
      </c>
    </row>
    <row r="59" spans="1:4" x14ac:dyDescent="0.25">
      <c r="A59" s="17" t="s">
        <v>68</v>
      </c>
      <c r="B59" s="5">
        <v>12070</v>
      </c>
      <c r="C59" s="20">
        <v>70227</v>
      </c>
      <c r="D59" s="5">
        <v>847639890</v>
      </c>
    </row>
    <row r="60" spans="1:4" x14ac:dyDescent="0.25">
      <c r="A60" s="17" t="s">
        <v>76</v>
      </c>
      <c r="B60" s="5">
        <v>36135</v>
      </c>
      <c r="C60" s="20">
        <v>125338</v>
      </c>
      <c r="D60" s="5">
        <v>4529088630</v>
      </c>
    </row>
    <row r="61" spans="1:4" x14ac:dyDescent="0.25">
      <c r="A61" s="17" t="s">
        <v>74</v>
      </c>
      <c r="B61" s="5">
        <v>31930</v>
      </c>
      <c r="C61" s="20">
        <v>276747</v>
      </c>
      <c r="D61" s="5">
        <v>8836531710</v>
      </c>
    </row>
    <row r="62" spans="1:4" x14ac:dyDescent="0.25">
      <c r="A62" s="17" t="s">
        <v>72</v>
      </c>
      <c r="B62" s="5">
        <v>12315</v>
      </c>
      <c r="C62" s="20">
        <v>175670</v>
      </c>
      <c r="D62" s="5">
        <v>2163376050</v>
      </c>
    </row>
    <row r="63" spans="1:4" x14ac:dyDescent="0.25">
      <c r="A63" s="17" t="s">
        <v>78</v>
      </c>
      <c r="B63" s="5">
        <v>26935</v>
      </c>
      <c r="C63" s="20">
        <v>540561</v>
      </c>
      <c r="D63" s="5">
        <v>14560010535</v>
      </c>
    </row>
    <row r="64" spans="1:4" x14ac:dyDescent="0.25">
      <c r="A64" s="17" t="s">
        <v>69</v>
      </c>
      <c r="B64" s="5">
        <v>21560</v>
      </c>
      <c r="C64" s="20">
        <v>113369</v>
      </c>
      <c r="D64" s="5">
        <v>2444235640</v>
      </c>
    </row>
    <row r="65" spans="1:4" x14ac:dyDescent="0.25">
      <c r="A65" s="17" t="s">
        <v>77</v>
      </c>
      <c r="B65" s="5">
        <v>12050</v>
      </c>
      <c r="C65" s="20">
        <v>220650</v>
      </c>
      <c r="D65" s="5">
        <v>2658832500</v>
      </c>
    </row>
    <row r="66" spans="1:4" x14ac:dyDescent="0.25">
      <c r="A66" s="17" t="s">
        <v>71</v>
      </c>
      <c r="B66" s="5">
        <v>17885</v>
      </c>
      <c r="C66" s="20">
        <v>245815</v>
      </c>
      <c r="D66" s="5">
        <v>4396401275</v>
      </c>
    </row>
    <row r="67" spans="1:4" x14ac:dyDescent="0.25">
      <c r="A67" s="17" t="s">
        <v>75</v>
      </c>
      <c r="B67" s="5">
        <v>21410</v>
      </c>
      <c r="C67" s="20">
        <v>155787</v>
      </c>
      <c r="D67" s="5">
        <v>3335399670</v>
      </c>
    </row>
    <row r="68" spans="1:4" x14ac:dyDescent="0.25">
      <c r="A68" s="16" t="s">
        <v>79</v>
      </c>
      <c r="B68" s="5">
        <v>101385</v>
      </c>
      <c r="C68" s="20">
        <v>592674</v>
      </c>
      <c r="D68" s="5">
        <v>60088253490</v>
      </c>
    </row>
    <row r="69" spans="1:4" x14ac:dyDescent="0.25">
      <c r="A69" s="17" t="s">
        <v>81</v>
      </c>
      <c r="B69" s="5">
        <v>15350</v>
      </c>
      <c r="C69" s="20">
        <v>230902</v>
      </c>
      <c r="D69" s="5">
        <v>3544345700</v>
      </c>
    </row>
    <row r="70" spans="1:4" x14ac:dyDescent="0.25">
      <c r="A70" s="17" t="s">
        <v>80</v>
      </c>
      <c r="B70" s="5">
        <v>12885</v>
      </c>
      <c r="C70" s="20">
        <v>199685</v>
      </c>
      <c r="D70" s="5">
        <v>2572941225</v>
      </c>
    </row>
    <row r="71" spans="1:4" x14ac:dyDescent="0.25">
      <c r="A71" s="17" t="s">
        <v>82</v>
      </c>
      <c r="B71" s="5">
        <v>20550</v>
      </c>
      <c r="C71" s="20">
        <v>73203</v>
      </c>
      <c r="D71" s="5">
        <v>1504321650</v>
      </c>
    </row>
    <row r="72" spans="1:4" x14ac:dyDescent="0.25">
      <c r="A72" s="17" t="s">
        <v>84</v>
      </c>
      <c r="B72" s="5">
        <v>26000</v>
      </c>
      <c r="C72" s="20">
        <v>76029</v>
      </c>
      <c r="D72" s="5">
        <v>1976754000</v>
      </c>
    </row>
    <row r="73" spans="1:4" x14ac:dyDescent="0.25">
      <c r="A73" s="17" t="s">
        <v>83</v>
      </c>
      <c r="B73" s="5">
        <v>26600</v>
      </c>
      <c r="C73" s="20">
        <v>12855</v>
      </c>
      <c r="D73" s="5">
        <v>341943000</v>
      </c>
    </row>
    <row r="74" spans="1:4" x14ac:dyDescent="0.25">
      <c r="A74" s="16" t="s">
        <v>85</v>
      </c>
      <c r="B74" s="5">
        <v>36497</v>
      </c>
      <c r="C74" s="20">
        <v>137326</v>
      </c>
      <c r="D74" s="5">
        <v>5011987022</v>
      </c>
    </row>
    <row r="75" spans="1:4" x14ac:dyDescent="0.25">
      <c r="A75" s="17" t="s">
        <v>86</v>
      </c>
      <c r="B75" s="5">
        <v>9699</v>
      </c>
      <c r="C75" s="20">
        <v>41184</v>
      </c>
      <c r="D75" s="5">
        <v>399443616</v>
      </c>
    </row>
    <row r="76" spans="1:4" x14ac:dyDescent="0.25">
      <c r="A76" s="17" t="s">
        <v>87</v>
      </c>
      <c r="B76" s="5">
        <v>11799</v>
      </c>
      <c r="C76" s="20">
        <v>66692</v>
      </c>
      <c r="D76" s="5">
        <v>786898908</v>
      </c>
    </row>
    <row r="77" spans="1:4" x14ac:dyDescent="0.25">
      <c r="A77" s="17" t="s">
        <v>88</v>
      </c>
      <c r="B77" s="5">
        <v>14999</v>
      </c>
      <c r="C77" s="20">
        <v>29450</v>
      </c>
      <c r="D77" s="5">
        <v>441720550</v>
      </c>
    </row>
    <row r="78" spans="1:4" x14ac:dyDescent="0.25">
      <c r="A78" s="16" t="s">
        <v>89</v>
      </c>
      <c r="B78" s="5">
        <v>29465</v>
      </c>
      <c r="C78" s="20">
        <v>23713</v>
      </c>
      <c r="D78" s="5">
        <v>698703545</v>
      </c>
    </row>
    <row r="79" spans="1:4" x14ac:dyDescent="0.25">
      <c r="A79" s="17" t="s">
        <v>90</v>
      </c>
      <c r="B79" s="5">
        <v>29465</v>
      </c>
      <c r="C79" s="20">
        <v>23713</v>
      </c>
      <c r="D79" s="5">
        <v>698703545</v>
      </c>
    </row>
    <row r="80" spans="1:4" x14ac:dyDescent="0.25">
      <c r="A80" s="16" t="s">
        <v>91</v>
      </c>
      <c r="B80" s="5">
        <v>42800</v>
      </c>
      <c r="C80" s="20">
        <v>15467</v>
      </c>
      <c r="D80" s="5">
        <v>661987600</v>
      </c>
    </row>
    <row r="81" spans="1:4" x14ac:dyDescent="0.25">
      <c r="A81" s="17" t="s">
        <v>92</v>
      </c>
      <c r="B81" s="5">
        <v>42800</v>
      </c>
      <c r="C81" s="20">
        <v>15467</v>
      </c>
      <c r="D81" s="5">
        <v>661987600</v>
      </c>
    </row>
    <row r="82" spans="1:4" x14ac:dyDescent="0.25">
      <c r="A82" s="16" t="s">
        <v>93</v>
      </c>
      <c r="B82" s="5">
        <v>62975</v>
      </c>
      <c r="C82" s="20">
        <v>293153</v>
      </c>
      <c r="D82" s="5">
        <v>18461310175</v>
      </c>
    </row>
    <row r="83" spans="1:4" x14ac:dyDescent="0.25">
      <c r="A83" s="17" t="s">
        <v>95</v>
      </c>
      <c r="B83" s="5">
        <v>21620</v>
      </c>
      <c r="C83" s="20">
        <v>80556</v>
      </c>
      <c r="D83" s="5">
        <v>1741620720</v>
      </c>
    </row>
    <row r="84" spans="1:4" x14ac:dyDescent="0.25">
      <c r="A84" s="17" t="s">
        <v>96</v>
      </c>
      <c r="B84" s="5">
        <v>26895</v>
      </c>
      <c r="C84" s="20">
        <v>157040</v>
      </c>
      <c r="D84" s="5">
        <v>4223590800</v>
      </c>
    </row>
    <row r="85" spans="1:4" x14ac:dyDescent="0.25">
      <c r="A85" s="17" t="s">
        <v>94</v>
      </c>
      <c r="B85" s="5">
        <v>14460</v>
      </c>
      <c r="C85" s="20">
        <v>55557</v>
      </c>
      <c r="D85" s="5">
        <v>803354220</v>
      </c>
    </row>
    <row r="86" spans="1:4" x14ac:dyDescent="0.25">
      <c r="A86" s="16" t="s">
        <v>97</v>
      </c>
      <c r="B86" s="5">
        <v>264330</v>
      </c>
      <c r="C86" s="20">
        <v>106843</v>
      </c>
      <c r="D86" s="5">
        <v>28241810190</v>
      </c>
    </row>
    <row r="87" spans="1:4" x14ac:dyDescent="0.25">
      <c r="A87" s="17" t="s">
        <v>98</v>
      </c>
      <c r="B87" s="5">
        <v>31505</v>
      </c>
      <c r="C87" s="20">
        <v>24072</v>
      </c>
      <c r="D87" s="5">
        <v>758388360</v>
      </c>
    </row>
    <row r="88" spans="1:4" x14ac:dyDescent="0.25">
      <c r="A88" s="17" t="s">
        <v>99</v>
      </c>
      <c r="B88" s="5">
        <v>37805</v>
      </c>
      <c r="C88" s="20">
        <v>12698</v>
      </c>
      <c r="D88" s="5">
        <v>480047890</v>
      </c>
    </row>
    <row r="89" spans="1:4" x14ac:dyDescent="0.25">
      <c r="A89" s="17" t="s">
        <v>100</v>
      </c>
      <c r="B89" s="5">
        <v>46305</v>
      </c>
      <c r="C89" s="20">
        <v>3334</v>
      </c>
      <c r="D89" s="5">
        <v>154380870</v>
      </c>
    </row>
    <row r="90" spans="1:4" x14ac:dyDescent="0.25">
      <c r="A90" s="17" t="s">
        <v>101</v>
      </c>
      <c r="B90" s="5">
        <v>54005</v>
      </c>
      <c r="C90" s="20">
        <v>6375</v>
      </c>
      <c r="D90" s="5">
        <v>344281875</v>
      </c>
    </row>
    <row r="91" spans="1:4" x14ac:dyDescent="0.25">
      <c r="A91" s="17" t="s">
        <v>102</v>
      </c>
      <c r="B91" s="5">
        <v>60105</v>
      </c>
      <c r="C91" s="20">
        <v>9126</v>
      </c>
      <c r="D91" s="5">
        <v>548518230</v>
      </c>
    </row>
    <row r="92" spans="1:4" x14ac:dyDescent="0.25">
      <c r="A92" s="17" t="s">
        <v>103</v>
      </c>
      <c r="B92" s="5">
        <v>34605</v>
      </c>
      <c r="C92" s="20">
        <v>51238</v>
      </c>
      <c r="D92" s="5">
        <v>1773090990</v>
      </c>
    </row>
    <row r="93" spans="1:4" x14ac:dyDescent="0.25">
      <c r="A93" s="16" t="s">
        <v>104</v>
      </c>
      <c r="B93" s="5">
        <v>125070</v>
      </c>
      <c r="C93" s="20">
        <v>85634</v>
      </c>
      <c r="D93" s="5">
        <v>10710244380</v>
      </c>
    </row>
    <row r="94" spans="1:4" x14ac:dyDescent="0.25">
      <c r="A94" s="17" t="s">
        <v>105</v>
      </c>
      <c r="B94" s="5">
        <v>39080</v>
      </c>
      <c r="C94" s="20">
        <v>13798</v>
      </c>
      <c r="D94" s="5">
        <v>539225840</v>
      </c>
    </row>
    <row r="95" spans="1:4" x14ac:dyDescent="0.25">
      <c r="A95" s="17" t="s">
        <v>107</v>
      </c>
      <c r="B95" s="5">
        <v>42660</v>
      </c>
      <c r="C95" s="20">
        <v>22925</v>
      </c>
      <c r="D95" s="5">
        <v>977980500</v>
      </c>
    </row>
    <row r="96" spans="1:4" x14ac:dyDescent="0.25">
      <c r="A96" s="17" t="s">
        <v>106</v>
      </c>
      <c r="B96" s="5">
        <v>43330</v>
      </c>
      <c r="C96" s="20">
        <v>48911</v>
      </c>
      <c r="D96" s="5">
        <v>2119313630</v>
      </c>
    </row>
    <row r="97" spans="1:4" x14ac:dyDescent="0.25">
      <c r="A97" s="16" t="s">
        <v>123</v>
      </c>
      <c r="B97" s="5">
        <v>476250</v>
      </c>
      <c r="C97" s="20">
        <v>117125</v>
      </c>
      <c r="D97" s="5">
        <v>55780781250</v>
      </c>
    </row>
    <row r="98" spans="1:4" x14ac:dyDescent="0.25">
      <c r="A98" s="17" t="s">
        <v>124</v>
      </c>
      <c r="B98" s="5">
        <v>31750</v>
      </c>
      <c r="C98" s="20">
        <v>18392</v>
      </c>
      <c r="D98" s="5">
        <v>583946000</v>
      </c>
    </row>
    <row r="99" spans="1:4" x14ac:dyDescent="0.25">
      <c r="A99" s="17" t="s">
        <v>131</v>
      </c>
      <c r="B99" s="5">
        <v>85500</v>
      </c>
      <c r="C99" s="20">
        <v>954</v>
      </c>
      <c r="D99" s="5">
        <v>81567000</v>
      </c>
    </row>
    <row r="100" spans="1:4" x14ac:dyDescent="0.25">
      <c r="A100" s="17" t="s">
        <v>130</v>
      </c>
      <c r="B100" s="5">
        <v>41600</v>
      </c>
      <c r="C100" s="20">
        <v>11592</v>
      </c>
      <c r="D100" s="5">
        <v>482227200</v>
      </c>
    </row>
    <row r="101" spans="1:4" x14ac:dyDescent="0.25">
      <c r="A101" s="17" t="s">
        <v>125</v>
      </c>
      <c r="B101" s="5">
        <v>49900</v>
      </c>
      <c r="C101" s="20">
        <v>27602</v>
      </c>
      <c r="D101" s="5">
        <v>1377339800</v>
      </c>
    </row>
    <row r="102" spans="1:4" x14ac:dyDescent="0.25">
      <c r="A102" s="17" t="s">
        <v>132</v>
      </c>
      <c r="B102" s="5">
        <v>35300</v>
      </c>
      <c r="C102" s="20">
        <v>28976</v>
      </c>
      <c r="D102" s="5">
        <v>1022852800</v>
      </c>
    </row>
    <row r="103" spans="1:4" x14ac:dyDescent="0.25">
      <c r="A103" s="17" t="s">
        <v>126</v>
      </c>
      <c r="B103" s="5">
        <v>69700</v>
      </c>
      <c r="C103" s="20">
        <v>16774</v>
      </c>
      <c r="D103" s="5">
        <v>1169147800</v>
      </c>
    </row>
    <row r="104" spans="1:4" x14ac:dyDescent="0.25">
      <c r="A104" s="17" t="s">
        <v>127</v>
      </c>
      <c r="B104" s="5">
        <v>82600</v>
      </c>
      <c r="C104" s="20">
        <v>3311</v>
      </c>
      <c r="D104" s="5">
        <v>273488600</v>
      </c>
    </row>
    <row r="105" spans="1:4" x14ac:dyDescent="0.25">
      <c r="A105" s="17" t="s">
        <v>128</v>
      </c>
      <c r="B105" s="5">
        <v>38900</v>
      </c>
      <c r="C105" s="20">
        <v>7998</v>
      </c>
      <c r="D105" s="5">
        <v>311122200</v>
      </c>
    </row>
    <row r="106" spans="1:4" x14ac:dyDescent="0.25">
      <c r="A106" s="17" t="s">
        <v>129</v>
      </c>
      <c r="B106" s="5">
        <v>41000</v>
      </c>
      <c r="C106" s="20">
        <v>1526</v>
      </c>
      <c r="D106" s="5">
        <v>62566000</v>
      </c>
    </row>
    <row r="107" spans="1:4" x14ac:dyDescent="0.25">
      <c r="A107" s="16" t="s">
        <v>116</v>
      </c>
      <c r="B107" s="5">
        <v>124490</v>
      </c>
      <c r="C107" s="20">
        <v>237999</v>
      </c>
      <c r="D107" s="5">
        <v>29628495510</v>
      </c>
    </row>
    <row r="108" spans="1:4" x14ac:dyDescent="0.25">
      <c r="A108" s="17" t="s">
        <v>118</v>
      </c>
      <c r="B108" s="5">
        <v>16540</v>
      </c>
      <c r="C108" s="20">
        <v>26529</v>
      </c>
      <c r="D108" s="5">
        <v>438789660</v>
      </c>
    </row>
    <row r="109" spans="1:4" x14ac:dyDescent="0.25">
      <c r="A109" s="17" t="s">
        <v>120</v>
      </c>
      <c r="B109" s="5">
        <v>22605</v>
      </c>
      <c r="C109" s="20">
        <v>81174</v>
      </c>
      <c r="D109" s="5">
        <v>1834938270</v>
      </c>
    </row>
    <row r="110" spans="1:4" x14ac:dyDescent="0.25">
      <c r="A110" s="17" t="s">
        <v>121</v>
      </c>
      <c r="B110" s="5">
        <v>27560</v>
      </c>
      <c r="C110" s="20">
        <v>27609</v>
      </c>
      <c r="D110" s="5">
        <v>760904040</v>
      </c>
    </row>
    <row r="111" spans="1:4" x14ac:dyDescent="0.25">
      <c r="A111" s="17" t="s">
        <v>117</v>
      </c>
      <c r="B111" s="5">
        <v>16239.999999999998</v>
      </c>
      <c r="C111" s="20">
        <v>14351</v>
      </c>
      <c r="D111" s="5">
        <v>233060239.99999997</v>
      </c>
    </row>
    <row r="112" spans="1:4" x14ac:dyDescent="0.25">
      <c r="A112" s="17" t="s">
        <v>119</v>
      </c>
      <c r="B112" s="5">
        <v>19035</v>
      </c>
      <c r="C112" s="20">
        <v>67956</v>
      </c>
      <c r="D112" s="5">
        <v>1293542460</v>
      </c>
    </row>
    <row r="113" spans="1:4" x14ac:dyDescent="0.25">
      <c r="A113" s="17" t="s">
        <v>122</v>
      </c>
      <c r="B113" s="5">
        <v>22510</v>
      </c>
      <c r="C113" s="20">
        <v>20380</v>
      </c>
      <c r="D113" s="5">
        <v>458753800</v>
      </c>
    </row>
    <row r="114" spans="1:4" x14ac:dyDescent="0.25">
      <c r="A114" s="16" t="s">
        <v>108</v>
      </c>
      <c r="B114" s="5">
        <v>155172</v>
      </c>
      <c r="C114" s="20">
        <v>180895</v>
      </c>
      <c r="D114" s="5">
        <v>28069838940</v>
      </c>
    </row>
    <row r="115" spans="1:4" x14ac:dyDescent="0.25">
      <c r="A115" s="17" t="s">
        <v>113</v>
      </c>
      <c r="B115" s="5">
        <v>25450</v>
      </c>
      <c r="C115" s="20">
        <v>110</v>
      </c>
      <c r="D115" s="5">
        <v>2799500</v>
      </c>
    </row>
    <row r="116" spans="1:4" x14ac:dyDescent="0.25">
      <c r="A116" s="17" t="s">
        <v>112</v>
      </c>
      <c r="B116" s="5">
        <v>24997</v>
      </c>
      <c r="C116" s="20">
        <v>5711</v>
      </c>
      <c r="D116" s="5">
        <v>142757867</v>
      </c>
    </row>
    <row r="117" spans="1:4" x14ac:dyDescent="0.25">
      <c r="A117" s="17" t="s">
        <v>110</v>
      </c>
      <c r="B117" s="5">
        <v>19047</v>
      </c>
      <c r="C117" s="20">
        <v>42541</v>
      </c>
      <c r="D117" s="5">
        <v>810278427</v>
      </c>
    </row>
    <row r="118" spans="1:4" x14ac:dyDescent="0.25">
      <c r="A118" s="17" t="s">
        <v>111</v>
      </c>
      <c r="B118" s="5">
        <v>17357</v>
      </c>
      <c r="C118" s="20">
        <v>55616</v>
      </c>
      <c r="D118" s="5">
        <v>965326912</v>
      </c>
    </row>
    <row r="119" spans="1:4" x14ac:dyDescent="0.25">
      <c r="A119" s="17" t="s">
        <v>109</v>
      </c>
      <c r="B119" s="5">
        <v>13987</v>
      </c>
      <c r="C119" s="20">
        <v>26232</v>
      </c>
      <c r="D119" s="5">
        <v>366906984</v>
      </c>
    </row>
    <row r="120" spans="1:4" x14ac:dyDescent="0.25">
      <c r="A120" s="17" t="s">
        <v>114</v>
      </c>
      <c r="B120" s="5">
        <v>31807</v>
      </c>
      <c r="C120" s="20">
        <v>11337</v>
      </c>
      <c r="D120" s="5">
        <v>360595959</v>
      </c>
    </row>
    <row r="121" spans="1:4" x14ac:dyDescent="0.25">
      <c r="A121" s="17" t="s">
        <v>115</v>
      </c>
      <c r="B121" s="5">
        <v>22527</v>
      </c>
      <c r="C121" s="20">
        <v>39348</v>
      </c>
      <c r="D121" s="5">
        <v>886392396</v>
      </c>
    </row>
    <row r="122" spans="1:4" x14ac:dyDescent="0.25">
      <c r="A122" s="16" t="s">
        <v>133</v>
      </c>
      <c r="B122" s="5">
        <v>156525</v>
      </c>
      <c r="C122" s="20">
        <v>399635</v>
      </c>
      <c r="D122" s="5">
        <v>62552868375</v>
      </c>
    </row>
    <row r="123" spans="1:4" x14ac:dyDescent="0.25">
      <c r="A123" s="17" t="s">
        <v>135</v>
      </c>
      <c r="B123" s="5">
        <v>20390</v>
      </c>
      <c r="C123" s="20">
        <v>88094</v>
      </c>
      <c r="D123" s="5">
        <v>1796236660</v>
      </c>
    </row>
    <row r="124" spans="1:4" x14ac:dyDescent="0.25">
      <c r="A124" s="17" t="s">
        <v>140</v>
      </c>
      <c r="B124" s="5">
        <v>17890</v>
      </c>
      <c r="C124" s="20">
        <v>65004.999999999993</v>
      </c>
      <c r="D124" s="5">
        <v>1162939449.9999998</v>
      </c>
    </row>
    <row r="125" spans="1:4" x14ac:dyDescent="0.25">
      <c r="A125" s="17" t="s">
        <v>136</v>
      </c>
      <c r="B125" s="5">
        <v>26249</v>
      </c>
      <c r="C125" s="20">
        <v>79853</v>
      </c>
      <c r="D125" s="5">
        <v>2096061397</v>
      </c>
    </row>
    <row r="126" spans="1:4" x14ac:dyDescent="0.25">
      <c r="A126" s="17" t="s">
        <v>138</v>
      </c>
      <c r="B126" s="5">
        <v>29299</v>
      </c>
      <c r="C126" s="20">
        <v>42574</v>
      </c>
      <c r="D126" s="5">
        <v>1247375626</v>
      </c>
    </row>
    <row r="127" spans="1:4" x14ac:dyDescent="0.25">
      <c r="A127" s="17" t="s">
        <v>137</v>
      </c>
      <c r="B127" s="5">
        <v>26399</v>
      </c>
      <c r="C127" s="20">
        <v>27308</v>
      </c>
      <c r="D127" s="5">
        <v>720903892</v>
      </c>
    </row>
    <row r="128" spans="1:4" x14ac:dyDescent="0.25">
      <c r="A128" s="17" t="s">
        <v>134</v>
      </c>
      <c r="B128" s="5">
        <v>13499</v>
      </c>
      <c r="C128" s="20">
        <v>42643</v>
      </c>
      <c r="D128" s="5">
        <v>575637857</v>
      </c>
    </row>
    <row r="129" spans="1:4" x14ac:dyDescent="0.25">
      <c r="A129" s="17" t="s">
        <v>139</v>
      </c>
      <c r="B129" s="5">
        <v>22799</v>
      </c>
      <c r="C129" s="20">
        <v>54158</v>
      </c>
      <c r="D129" s="5">
        <v>1234748242</v>
      </c>
    </row>
    <row r="130" spans="1:4" x14ac:dyDescent="0.25">
      <c r="A130" s="16" t="s">
        <v>141</v>
      </c>
      <c r="B130" s="5">
        <v>153737</v>
      </c>
      <c r="C130" s="20">
        <v>178989</v>
      </c>
      <c r="D130" s="5">
        <v>27517231893</v>
      </c>
    </row>
    <row r="131" spans="1:4" x14ac:dyDescent="0.25">
      <c r="A131" s="17" t="s">
        <v>144</v>
      </c>
      <c r="B131" s="5">
        <v>18270</v>
      </c>
      <c r="C131" s="20">
        <v>80255</v>
      </c>
      <c r="D131" s="5">
        <v>1466258850</v>
      </c>
    </row>
    <row r="132" spans="1:4" x14ac:dyDescent="0.25">
      <c r="A132" s="17" t="s">
        <v>145</v>
      </c>
      <c r="B132" s="5">
        <v>36229</v>
      </c>
      <c r="C132" s="20">
        <v>14690</v>
      </c>
      <c r="D132" s="5">
        <v>532204010</v>
      </c>
    </row>
    <row r="133" spans="1:4" x14ac:dyDescent="0.25">
      <c r="A133" s="17" t="s">
        <v>146</v>
      </c>
      <c r="B133" s="5">
        <v>31598</v>
      </c>
      <c r="C133" s="20">
        <v>20017</v>
      </c>
      <c r="D133" s="5">
        <v>632497166</v>
      </c>
    </row>
    <row r="134" spans="1:4" x14ac:dyDescent="0.25">
      <c r="A134" s="17" t="s">
        <v>142</v>
      </c>
      <c r="B134" s="5">
        <v>18145</v>
      </c>
      <c r="C134" s="20">
        <v>1112</v>
      </c>
      <c r="D134" s="5">
        <v>20177240</v>
      </c>
    </row>
    <row r="135" spans="1:4" x14ac:dyDescent="0.25">
      <c r="A135" s="17" t="s">
        <v>143</v>
      </c>
      <c r="B135" s="5">
        <v>24150</v>
      </c>
      <c r="C135" s="20">
        <v>38554</v>
      </c>
      <c r="D135" s="5">
        <v>931079100</v>
      </c>
    </row>
    <row r="136" spans="1:4" x14ac:dyDescent="0.25">
      <c r="A136" s="17" t="s">
        <v>147</v>
      </c>
      <c r="B136" s="5">
        <v>25345</v>
      </c>
      <c r="C136" s="20">
        <v>24361</v>
      </c>
      <c r="D136" s="5">
        <v>617429545</v>
      </c>
    </row>
    <row r="137" spans="1:4" x14ac:dyDescent="0.25">
      <c r="A137" s="16" t="s">
        <v>148</v>
      </c>
      <c r="B137" s="5">
        <v>90570</v>
      </c>
      <c r="C137" s="20">
        <v>64001</v>
      </c>
      <c r="D137" s="5">
        <v>5796570570</v>
      </c>
    </row>
    <row r="138" spans="1:4" x14ac:dyDescent="0.25">
      <c r="A138" s="17" t="s">
        <v>149</v>
      </c>
      <c r="B138" s="5">
        <v>16079.999999999998</v>
      </c>
      <c r="C138" s="20">
        <v>5240</v>
      </c>
      <c r="D138" s="5">
        <v>84259199.999999985</v>
      </c>
    </row>
    <row r="139" spans="1:4" x14ac:dyDescent="0.25">
      <c r="A139" s="17" t="s">
        <v>56</v>
      </c>
      <c r="B139" s="5">
        <v>12640</v>
      </c>
      <c r="C139" s="20">
        <v>32734</v>
      </c>
      <c r="D139" s="5">
        <v>413757760</v>
      </c>
    </row>
    <row r="140" spans="1:4" x14ac:dyDescent="0.25">
      <c r="A140" s="17" t="s">
        <v>151</v>
      </c>
      <c r="B140" s="5">
        <v>43000</v>
      </c>
      <c r="C140" s="20">
        <v>1872</v>
      </c>
      <c r="D140" s="5">
        <v>80496000</v>
      </c>
    </row>
    <row r="141" spans="1:4" x14ac:dyDescent="0.25">
      <c r="A141" s="17" t="s">
        <v>150</v>
      </c>
      <c r="B141" s="5">
        <v>18850</v>
      </c>
      <c r="C141" s="20">
        <v>24155</v>
      </c>
      <c r="D141" s="5">
        <v>455321750</v>
      </c>
    </row>
    <row r="142" spans="1:4" x14ac:dyDescent="0.25">
      <c r="A142" s="16" t="s">
        <v>152</v>
      </c>
      <c r="B142" s="5">
        <v>137695</v>
      </c>
      <c r="C142" s="20">
        <v>370534</v>
      </c>
      <c r="D142" s="5">
        <v>51020679130</v>
      </c>
    </row>
    <row r="143" spans="1:4" x14ac:dyDescent="0.25">
      <c r="A143" s="17" t="s">
        <v>157</v>
      </c>
      <c r="B143" s="5">
        <v>23755</v>
      </c>
      <c r="C143" s="20">
        <v>35945</v>
      </c>
      <c r="D143" s="5">
        <v>853873475</v>
      </c>
    </row>
    <row r="144" spans="1:4" x14ac:dyDescent="0.25">
      <c r="A144" s="17" t="s">
        <v>155</v>
      </c>
      <c r="B144" s="5">
        <v>25310</v>
      </c>
      <c r="C144" s="20">
        <v>19911</v>
      </c>
      <c r="D144" s="5">
        <v>503947410</v>
      </c>
    </row>
    <row r="145" spans="1:4" x14ac:dyDescent="0.25">
      <c r="A145" s="17" t="s">
        <v>154</v>
      </c>
      <c r="B145" s="5">
        <v>19720</v>
      </c>
      <c r="C145" s="20">
        <v>131097</v>
      </c>
      <c r="D145" s="5">
        <v>2585232840</v>
      </c>
    </row>
    <row r="146" spans="1:4" x14ac:dyDescent="0.25">
      <c r="A146" s="17" t="s">
        <v>156</v>
      </c>
      <c r="B146" s="5">
        <v>21665</v>
      </c>
      <c r="C146" s="20">
        <v>92364</v>
      </c>
      <c r="D146" s="5">
        <v>2001066060</v>
      </c>
    </row>
    <row r="147" spans="1:4" x14ac:dyDescent="0.25">
      <c r="A147" s="17" t="s">
        <v>158</v>
      </c>
      <c r="B147" s="5">
        <v>25635</v>
      </c>
      <c r="C147" s="20">
        <v>39572</v>
      </c>
      <c r="D147" s="5">
        <v>1014428220</v>
      </c>
    </row>
    <row r="148" spans="1:4" x14ac:dyDescent="0.25">
      <c r="A148" s="17" t="s">
        <v>153</v>
      </c>
      <c r="B148" s="5">
        <v>21610</v>
      </c>
      <c r="C148" s="20">
        <v>51645</v>
      </c>
      <c r="D148" s="5">
        <v>1116048450</v>
      </c>
    </row>
    <row r="149" spans="1:4" x14ac:dyDescent="0.25">
      <c r="A149" s="16" t="s">
        <v>159</v>
      </c>
      <c r="B149" s="5">
        <v>187420</v>
      </c>
      <c r="C149" s="20">
        <v>12128</v>
      </c>
      <c r="D149" s="5">
        <v>2273029760</v>
      </c>
    </row>
    <row r="150" spans="1:4" x14ac:dyDescent="0.25">
      <c r="A150" s="17" t="s">
        <v>160</v>
      </c>
      <c r="B150" s="5">
        <v>41430</v>
      </c>
      <c r="C150" s="20">
        <v>8982</v>
      </c>
      <c r="D150" s="5">
        <v>372124260</v>
      </c>
    </row>
    <row r="151" spans="1:4" x14ac:dyDescent="0.25">
      <c r="A151" s="17" t="s">
        <v>162</v>
      </c>
      <c r="B151" s="5">
        <v>74970</v>
      </c>
      <c r="C151" s="20">
        <v>1866</v>
      </c>
      <c r="D151" s="5">
        <v>139894020</v>
      </c>
    </row>
    <row r="152" spans="1:4" x14ac:dyDescent="0.25">
      <c r="A152" s="17" t="s">
        <v>161</v>
      </c>
      <c r="B152" s="5">
        <v>71020</v>
      </c>
      <c r="C152" s="20">
        <v>1280</v>
      </c>
      <c r="D152" s="5">
        <v>90905600</v>
      </c>
    </row>
    <row r="153" spans="1:4" x14ac:dyDescent="0.25">
      <c r="A153" s="16" t="s">
        <v>163</v>
      </c>
      <c r="B153" s="5">
        <v>59220</v>
      </c>
      <c r="C153" s="20">
        <v>21306</v>
      </c>
      <c r="D153" s="5">
        <v>1261741320</v>
      </c>
    </row>
    <row r="154" spans="1:4" x14ac:dyDescent="0.25">
      <c r="A154" s="17" t="s">
        <v>198</v>
      </c>
      <c r="B154" s="5">
        <v>26100</v>
      </c>
      <c r="C154" s="20">
        <v>12115</v>
      </c>
      <c r="D154" s="5">
        <v>316201500</v>
      </c>
    </row>
    <row r="155" spans="1:4" x14ac:dyDescent="0.25">
      <c r="A155" s="17" t="s">
        <v>197</v>
      </c>
      <c r="B155" s="5">
        <v>33120</v>
      </c>
      <c r="C155" s="20">
        <v>9191</v>
      </c>
      <c r="D155" s="5">
        <v>304405920</v>
      </c>
    </row>
    <row r="156" spans="1:4" x14ac:dyDescent="0.25">
      <c r="A156" s="16" t="s">
        <v>164</v>
      </c>
      <c r="B156" s="5">
        <v>71355</v>
      </c>
      <c r="C156" s="20">
        <v>168850</v>
      </c>
      <c r="D156" s="5">
        <v>12048291750</v>
      </c>
    </row>
    <row r="157" spans="1:4" x14ac:dyDescent="0.25">
      <c r="A157" s="17" t="s">
        <v>169</v>
      </c>
      <c r="B157" s="5">
        <v>15010</v>
      </c>
      <c r="C157" s="20">
        <v>49989</v>
      </c>
      <c r="D157" s="5">
        <v>750334890</v>
      </c>
    </row>
    <row r="158" spans="1:4" x14ac:dyDescent="0.25">
      <c r="A158" s="17" t="s">
        <v>168</v>
      </c>
      <c r="B158" s="5">
        <v>18835</v>
      </c>
      <c r="C158" s="20">
        <v>8472</v>
      </c>
      <c r="D158" s="5">
        <v>159570120</v>
      </c>
    </row>
    <row r="159" spans="1:4" x14ac:dyDescent="0.25">
      <c r="A159" s="17" t="s">
        <v>166</v>
      </c>
      <c r="B159" s="5">
        <v>12535</v>
      </c>
      <c r="C159" s="20">
        <v>24546</v>
      </c>
      <c r="D159" s="5">
        <v>307684110</v>
      </c>
    </row>
    <row r="160" spans="1:4" x14ac:dyDescent="0.25">
      <c r="A160" s="17" t="s">
        <v>165</v>
      </c>
      <c r="B160" s="5">
        <v>10685</v>
      </c>
      <c r="C160" s="20">
        <v>80620</v>
      </c>
      <c r="D160" s="5">
        <v>861424700</v>
      </c>
    </row>
    <row r="161" spans="1:4" x14ac:dyDescent="0.25">
      <c r="A161" s="17" t="s">
        <v>167</v>
      </c>
      <c r="B161" s="5">
        <v>14290</v>
      </c>
      <c r="C161" s="20">
        <v>5223</v>
      </c>
      <c r="D161" s="5">
        <v>74636670</v>
      </c>
    </row>
    <row r="162" spans="1:4" x14ac:dyDescent="0.25">
      <c r="A162" s="16" t="s">
        <v>170</v>
      </c>
      <c r="B162" s="5">
        <v>42790</v>
      </c>
      <c r="C162" s="20">
        <v>80135</v>
      </c>
      <c r="D162" s="5">
        <v>3428976650</v>
      </c>
    </row>
    <row r="163" spans="1:4" x14ac:dyDescent="0.25">
      <c r="A163" s="17" t="s">
        <v>172</v>
      </c>
      <c r="B163" s="5">
        <v>20095</v>
      </c>
      <c r="C163" s="20">
        <v>33028</v>
      </c>
      <c r="D163" s="5">
        <v>663697660</v>
      </c>
    </row>
    <row r="164" spans="1:4" x14ac:dyDescent="0.25">
      <c r="A164" s="17" t="s">
        <v>171</v>
      </c>
      <c r="B164" s="5">
        <v>22695</v>
      </c>
      <c r="C164" s="20">
        <v>47107</v>
      </c>
      <c r="D164" s="5">
        <v>1069093365</v>
      </c>
    </row>
    <row r="165" spans="1:4" x14ac:dyDescent="0.25">
      <c r="A165" s="16" t="s">
        <v>173</v>
      </c>
      <c r="B165" s="5">
        <v>197846</v>
      </c>
      <c r="C165" s="20">
        <v>740205</v>
      </c>
      <c r="D165" s="5">
        <v>146446598430</v>
      </c>
    </row>
    <row r="166" spans="1:4" x14ac:dyDescent="0.25">
      <c r="A166" s="17" t="s">
        <v>181</v>
      </c>
      <c r="B166" s="5">
        <v>22288</v>
      </c>
      <c r="C166" s="20">
        <v>68411</v>
      </c>
      <c r="D166" s="5">
        <v>1524744368</v>
      </c>
    </row>
    <row r="167" spans="1:4" x14ac:dyDescent="0.25">
      <c r="A167" s="17" t="s">
        <v>176</v>
      </c>
      <c r="B167" s="5">
        <v>25545</v>
      </c>
      <c r="C167" s="20">
        <v>63849</v>
      </c>
      <c r="D167" s="5">
        <v>1631022705</v>
      </c>
    </row>
    <row r="168" spans="1:4" x14ac:dyDescent="0.25">
      <c r="A168" s="17" t="s">
        <v>175</v>
      </c>
      <c r="B168" s="5">
        <v>17518</v>
      </c>
      <c r="C168" s="20">
        <v>247994</v>
      </c>
      <c r="D168" s="5">
        <v>4344358892</v>
      </c>
    </row>
    <row r="169" spans="1:4" x14ac:dyDescent="0.25">
      <c r="A169" s="17" t="s">
        <v>177</v>
      </c>
      <c r="B169" s="5">
        <v>16875</v>
      </c>
      <c r="C169" s="20">
        <v>33269</v>
      </c>
      <c r="D169" s="5">
        <v>561414375</v>
      </c>
    </row>
    <row r="170" spans="1:4" x14ac:dyDescent="0.25">
      <c r="A170" s="17" t="s">
        <v>174</v>
      </c>
      <c r="B170" s="5">
        <v>13108</v>
      </c>
      <c r="C170" s="20">
        <v>142535</v>
      </c>
      <c r="D170" s="5">
        <v>1868348780</v>
      </c>
    </row>
    <row r="171" spans="1:4" x14ac:dyDescent="0.25">
      <c r="A171" s="17" t="s">
        <v>182</v>
      </c>
      <c r="B171" s="5">
        <v>51728</v>
      </c>
      <c r="C171" s="20">
        <v>9835</v>
      </c>
      <c r="D171" s="5">
        <v>508744880</v>
      </c>
    </row>
    <row r="172" spans="1:4" x14ac:dyDescent="0.25">
      <c r="A172" s="17" t="s">
        <v>180</v>
      </c>
      <c r="B172" s="5">
        <v>16888</v>
      </c>
      <c r="C172" s="20">
        <v>25106</v>
      </c>
      <c r="D172" s="5">
        <v>423990128</v>
      </c>
    </row>
    <row r="173" spans="1:4" x14ac:dyDescent="0.25">
      <c r="A173" s="17" t="s">
        <v>179</v>
      </c>
      <c r="B173" s="5">
        <v>22368</v>
      </c>
      <c r="C173" s="20">
        <v>65119</v>
      </c>
      <c r="D173" s="5">
        <v>1456581792</v>
      </c>
    </row>
    <row r="174" spans="1:4" x14ac:dyDescent="0.25">
      <c r="A174" s="17" t="s">
        <v>178</v>
      </c>
      <c r="B174" s="5">
        <v>11528</v>
      </c>
      <c r="C174" s="20">
        <v>84087</v>
      </c>
      <c r="D174" s="5">
        <v>969354936</v>
      </c>
    </row>
    <row r="175" spans="1:4" x14ac:dyDescent="0.25">
      <c r="A175" s="16" t="s">
        <v>183</v>
      </c>
      <c r="B175" s="5">
        <v>106190</v>
      </c>
      <c r="C175" s="20">
        <v>209212</v>
      </c>
      <c r="D175" s="5">
        <v>22216222280</v>
      </c>
    </row>
    <row r="176" spans="1:4" x14ac:dyDescent="0.25">
      <c r="A176" s="17" t="s">
        <v>189</v>
      </c>
      <c r="B176" s="5">
        <v>15900</v>
      </c>
      <c r="C176" s="20">
        <v>49463</v>
      </c>
      <c r="D176" s="5">
        <v>786461700</v>
      </c>
    </row>
    <row r="177" spans="1:4" x14ac:dyDescent="0.25">
      <c r="A177" s="17" t="s">
        <v>187</v>
      </c>
      <c r="B177" s="5">
        <v>19990</v>
      </c>
      <c r="C177" s="20">
        <v>9569</v>
      </c>
      <c r="D177" s="5">
        <v>191284310</v>
      </c>
    </row>
    <row r="178" spans="1:4" x14ac:dyDescent="0.25">
      <c r="A178" s="17" t="s">
        <v>184</v>
      </c>
      <c r="B178" s="5">
        <v>14900</v>
      </c>
      <c r="C178" s="20">
        <v>9761</v>
      </c>
      <c r="D178" s="5">
        <v>145438900</v>
      </c>
    </row>
    <row r="179" spans="1:4" x14ac:dyDescent="0.25">
      <c r="A179" s="17" t="s">
        <v>188</v>
      </c>
      <c r="B179" s="5">
        <v>17500</v>
      </c>
      <c r="C179" s="20">
        <v>5596</v>
      </c>
      <c r="D179" s="5">
        <v>97930000</v>
      </c>
    </row>
    <row r="180" spans="1:4" x14ac:dyDescent="0.25">
      <c r="A180" s="17" t="s">
        <v>185</v>
      </c>
      <c r="B180" s="5">
        <v>16700</v>
      </c>
      <c r="C180" s="20">
        <v>83721</v>
      </c>
      <c r="D180" s="5">
        <v>1398140700</v>
      </c>
    </row>
    <row r="181" spans="1:4" x14ac:dyDescent="0.25">
      <c r="A181" s="17" t="s">
        <v>186</v>
      </c>
      <c r="B181" s="5">
        <v>21200</v>
      </c>
      <c r="C181" s="20">
        <v>51102</v>
      </c>
      <c r="D181" s="5">
        <v>1083362400</v>
      </c>
    </row>
    <row r="182" spans="1:4" x14ac:dyDescent="0.25">
      <c r="A182" s="16" t="s">
        <v>190</v>
      </c>
      <c r="B182" s="5">
        <v>185600</v>
      </c>
      <c r="C182" s="20">
        <v>75740</v>
      </c>
      <c r="D182" s="5">
        <v>14057344000</v>
      </c>
    </row>
    <row r="183" spans="1:4" x14ac:dyDescent="0.25">
      <c r="A183" s="17" t="s">
        <v>195</v>
      </c>
      <c r="B183" s="5">
        <v>45500</v>
      </c>
      <c r="C183" s="20">
        <v>3493</v>
      </c>
      <c r="D183" s="5">
        <v>158931500</v>
      </c>
    </row>
    <row r="184" spans="1:4" x14ac:dyDescent="0.25">
      <c r="A184" s="17" t="s">
        <v>191</v>
      </c>
      <c r="B184" s="5">
        <v>23400</v>
      </c>
      <c r="C184" s="20">
        <v>16957</v>
      </c>
      <c r="D184" s="5">
        <v>396793800</v>
      </c>
    </row>
    <row r="185" spans="1:4" x14ac:dyDescent="0.25">
      <c r="A185" s="17" t="s">
        <v>193</v>
      </c>
      <c r="B185" s="5">
        <v>27500</v>
      </c>
      <c r="C185" s="20">
        <v>15245</v>
      </c>
      <c r="D185" s="5">
        <v>419237500</v>
      </c>
    </row>
    <row r="186" spans="1:4" x14ac:dyDescent="0.25">
      <c r="A186" s="17" t="s">
        <v>196</v>
      </c>
      <c r="B186" s="5">
        <v>36000</v>
      </c>
      <c r="C186" s="20">
        <v>18969</v>
      </c>
      <c r="D186" s="5">
        <v>682884000</v>
      </c>
    </row>
    <row r="187" spans="1:4" x14ac:dyDescent="0.25">
      <c r="A187" s="17" t="s">
        <v>192</v>
      </c>
      <c r="B187" s="5">
        <v>24400</v>
      </c>
      <c r="C187" s="20">
        <v>3545</v>
      </c>
      <c r="D187" s="5">
        <v>86498000</v>
      </c>
    </row>
    <row r="188" spans="1:4" x14ac:dyDescent="0.25">
      <c r="A188" s="17" t="s">
        <v>194</v>
      </c>
      <c r="B188" s="5">
        <v>28800</v>
      </c>
      <c r="C188" s="20">
        <v>17531</v>
      </c>
      <c r="D188" s="5">
        <v>504892800</v>
      </c>
    </row>
    <row r="189" spans="1:4" x14ac:dyDescent="0.25">
      <c r="A189" s="16" t="s">
        <v>206</v>
      </c>
      <c r="B189" s="5">
        <v>4245567</v>
      </c>
      <c r="C189" s="20">
        <v>8253104</v>
      </c>
      <c r="D189" s="5">
        <v>35039105989968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CAR_SALES</vt:lpstr>
      <vt:lpstr>PIVOT_1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2024-10-23T19:47:42Z</dcterms:modified>
</cp:coreProperties>
</file>