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New folder\"/>
    </mc:Choice>
  </mc:AlternateContent>
  <xr:revisionPtr revIDLastSave="0" documentId="13_ncr:1_{DF97EA85-AA37-4A6E-BECD-E47BA5AF7515}" xr6:coauthVersionLast="47" xr6:coauthVersionMax="47" xr10:uidLastSave="{00000000-0000-0000-0000-000000000000}"/>
  <bookViews>
    <workbookView xWindow="15" yWindow="0" windowWidth="28770" windowHeight="15750" xr2:uid="{D6EBE34E-26E4-4AB5-817D-2FFD3CEEB2A0}"/>
  </bookViews>
  <sheets>
    <sheet name="Sales" sheetId="1" r:id="rId1"/>
    <sheet name="stock" sheetId="2" r:id="rId2"/>
    <sheet name="return" sheetId="3" r:id="rId3"/>
    <sheet name="Inventory" sheetId="4" r:id="rId4"/>
    <sheet name="Products" sheetId="5" r:id="rId5"/>
  </sheets>
  <definedNames>
    <definedName name="cost_to_cost_price_list" localSheetId="4">Products!$A$1:$E$61</definedName>
    <definedName name="cost_to_cost_price_list.html?pagenum_2" localSheetId="4">Products!$A$67:$E$70</definedName>
    <definedName name="Productname">Products!$B$2:$B$66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2" i="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D32" i="1"/>
  <c r="E32" i="1"/>
  <c r="F32" i="1"/>
  <c r="H32" i="1" s="1"/>
  <c r="I32" i="1" s="1"/>
  <c r="D33" i="1"/>
  <c r="E33" i="1"/>
  <c r="F33" i="1"/>
  <c r="H33" i="1" s="1"/>
  <c r="I33" i="1" s="1"/>
  <c r="D34" i="1"/>
  <c r="E34" i="1"/>
  <c r="F34" i="1"/>
  <c r="H34" i="1" s="1"/>
  <c r="I34" i="1" s="1"/>
  <c r="D35" i="1"/>
  <c r="E35" i="1"/>
  <c r="F35" i="1"/>
  <c r="H35" i="1" s="1"/>
  <c r="I35" i="1" s="1"/>
  <c r="D36" i="1"/>
  <c r="E36" i="1"/>
  <c r="F36" i="1"/>
  <c r="H36" i="1" s="1"/>
  <c r="I36" i="1" s="1"/>
  <c r="D37" i="1"/>
  <c r="E37" i="1"/>
  <c r="F37" i="1"/>
  <c r="H37" i="1" s="1"/>
  <c r="I37" i="1" s="1"/>
  <c r="D38" i="1"/>
  <c r="E38" i="1"/>
  <c r="F38" i="1"/>
  <c r="H38" i="1" s="1"/>
  <c r="I38" i="1" s="1"/>
  <c r="D39" i="1"/>
  <c r="E39" i="1"/>
  <c r="F39" i="1"/>
  <c r="H39" i="1" s="1"/>
  <c r="I39" i="1" s="1"/>
  <c r="D40" i="1"/>
  <c r="E40" i="1"/>
  <c r="F40" i="1"/>
  <c r="H40" i="1" s="1"/>
  <c r="I40" i="1" s="1"/>
  <c r="D41" i="1"/>
  <c r="E41" i="1"/>
  <c r="F41" i="1"/>
  <c r="H41" i="1" s="1"/>
  <c r="I41" i="1" s="1"/>
  <c r="D42" i="1"/>
  <c r="E42" i="1"/>
  <c r="F42" i="1"/>
  <c r="H42" i="1" s="1"/>
  <c r="I42" i="1" s="1"/>
  <c r="D43" i="1"/>
  <c r="E43" i="1"/>
  <c r="F43" i="1"/>
  <c r="H43" i="1" s="1"/>
  <c r="I43" i="1" s="1"/>
  <c r="D44" i="1"/>
  <c r="E44" i="1"/>
  <c r="F44" i="1"/>
  <c r="H44" i="1" s="1"/>
  <c r="I44" i="1" s="1"/>
  <c r="D45" i="1"/>
  <c r="E45" i="1"/>
  <c r="F45" i="1"/>
  <c r="H45" i="1" s="1"/>
  <c r="I45" i="1" s="1"/>
  <c r="D46" i="1"/>
  <c r="E46" i="1"/>
  <c r="F46" i="1"/>
  <c r="H46" i="1" s="1"/>
  <c r="I46" i="1" s="1"/>
  <c r="D47" i="1"/>
  <c r="E47" i="1"/>
  <c r="F47" i="1"/>
  <c r="H47" i="1" s="1"/>
  <c r="I47" i="1" s="1"/>
  <c r="D48" i="1"/>
  <c r="E48" i="1"/>
  <c r="F48" i="1"/>
  <c r="H48" i="1" s="1"/>
  <c r="I48" i="1" s="1"/>
  <c r="D49" i="1"/>
  <c r="E49" i="1"/>
  <c r="F49" i="1"/>
  <c r="H49" i="1" s="1"/>
  <c r="I49" i="1" s="1"/>
  <c r="D50" i="1"/>
  <c r="E50" i="1"/>
  <c r="F50" i="1"/>
  <c r="H50" i="1" s="1"/>
  <c r="I50" i="1" s="1"/>
  <c r="D51" i="1"/>
  <c r="E51" i="1"/>
  <c r="F51" i="1"/>
  <c r="H51" i="1" s="1"/>
  <c r="I51" i="1" s="1"/>
  <c r="D31" i="1"/>
  <c r="E29" i="1"/>
  <c r="E31" i="1"/>
  <c r="F31" i="1"/>
  <c r="H31" i="1" s="1"/>
  <c r="I31" i="1" s="1"/>
  <c r="D8" i="1"/>
  <c r="E8" i="1"/>
  <c r="F8" i="1"/>
  <c r="H8" i="1" s="1"/>
  <c r="I8" i="1" s="1"/>
  <c r="D9" i="1"/>
  <c r="E9" i="1"/>
  <c r="F9" i="1"/>
  <c r="H9" i="1" s="1"/>
  <c r="I9" i="1" s="1"/>
  <c r="D10" i="1"/>
  <c r="E10" i="1"/>
  <c r="F10" i="1"/>
  <c r="H10" i="1" s="1"/>
  <c r="I10" i="1" s="1"/>
  <c r="D11" i="1"/>
  <c r="E11" i="1"/>
  <c r="F11" i="1"/>
  <c r="H11" i="1" s="1"/>
  <c r="I11" i="1" s="1"/>
  <c r="D12" i="1"/>
  <c r="E12" i="1"/>
  <c r="F12" i="1"/>
  <c r="H12" i="1" s="1"/>
  <c r="I12" i="1" s="1"/>
  <c r="D13" i="1"/>
  <c r="E13" i="1"/>
  <c r="F13" i="1"/>
  <c r="H13" i="1" s="1"/>
  <c r="I13" i="1" s="1"/>
  <c r="D14" i="1"/>
  <c r="E14" i="1"/>
  <c r="F14" i="1"/>
  <c r="H14" i="1" s="1"/>
  <c r="I14" i="1" s="1"/>
  <c r="D15" i="1"/>
  <c r="E15" i="1"/>
  <c r="F15" i="1"/>
  <c r="H15" i="1" s="1"/>
  <c r="I15" i="1" s="1"/>
  <c r="D16" i="1"/>
  <c r="E16" i="1"/>
  <c r="F16" i="1"/>
  <c r="H16" i="1" s="1"/>
  <c r="I16" i="1" s="1"/>
  <c r="D17" i="1"/>
  <c r="E17" i="1"/>
  <c r="F17" i="1"/>
  <c r="H17" i="1" s="1"/>
  <c r="I17" i="1" s="1"/>
  <c r="D18" i="1"/>
  <c r="E18" i="1"/>
  <c r="F18" i="1"/>
  <c r="H18" i="1" s="1"/>
  <c r="I18" i="1" s="1"/>
  <c r="D19" i="1"/>
  <c r="E19" i="1"/>
  <c r="F19" i="1"/>
  <c r="H19" i="1" s="1"/>
  <c r="I19" i="1" s="1"/>
  <c r="D20" i="1"/>
  <c r="E20" i="1"/>
  <c r="F20" i="1"/>
  <c r="H20" i="1" s="1"/>
  <c r="I20" i="1" s="1"/>
  <c r="D21" i="1"/>
  <c r="E21" i="1"/>
  <c r="F21" i="1"/>
  <c r="H21" i="1" s="1"/>
  <c r="I21" i="1" s="1"/>
  <c r="D22" i="1"/>
  <c r="E22" i="1"/>
  <c r="F22" i="1"/>
  <c r="H22" i="1" s="1"/>
  <c r="I22" i="1" s="1"/>
  <c r="D23" i="1"/>
  <c r="E23" i="1"/>
  <c r="F23" i="1"/>
  <c r="H23" i="1" s="1"/>
  <c r="I23" i="1" s="1"/>
  <c r="D24" i="1"/>
  <c r="E24" i="1"/>
  <c r="F24" i="1"/>
  <c r="H24" i="1" s="1"/>
  <c r="I24" i="1" s="1"/>
  <c r="D25" i="1"/>
  <c r="E25" i="1"/>
  <c r="F25" i="1"/>
  <c r="H25" i="1" s="1"/>
  <c r="I25" i="1" s="1"/>
  <c r="D26" i="1"/>
  <c r="E26" i="1"/>
  <c r="F26" i="1"/>
  <c r="H26" i="1" s="1"/>
  <c r="I26" i="1" s="1"/>
  <c r="D27" i="1"/>
  <c r="E27" i="1"/>
  <c r="F27" i="1"/>
  <c r="H27" i="1" s="1"/>
  <c r="I27" i="1" s="1"/>
  <c r="D28" i="1"/>
  <c r="E28" i="1"/>
  <c r="F28" i="1"/>
  <c r="H28" i="1" s="1"/>
  <c r="I28" i="1" s="1"/>
  <c r="D29" i="1"/>
  <c r="F29" i="1"/>
  <c r="H29" i="1" s="1"/>
  <c r="I29" i="1" s="1"/>
  <c r="D30" i="1"/>
  <c r="E30" i="1"/>
  <c r="F30" i="1"/>
  <c r="H30" i="1" s="1"/>
  <c r="I30" i="1" s="1"/>
  <c r="D7" i="1"/>
  <c r="E7" i="1"/>
  <c r="F7" i="1"/>
  <c r="H7" i="1" s="1"/>
  <c r="I7" i="1" s="1"/>
  <c r="D6" i="1"/>
  <c r="E6" i="1"/>
  <c r="F6" i="1"/>
  <c r="H6" i="1" s="1"/>
  <c r="I6" i="1" s="1"/>
  <c r="D5" i="1"/>
  <c r="E5" i="1"/>
  <c r="F5" i="1"/>
  <c r="H5" i="1" s="1"/>
  <c r="I5" i="1" s="1"/>
  <c r="D2" i="1"/>
  <c r="E2" i="1"/>
  <c r="F2" i="1"/>
  <c r="H2" i="1" s="1"/>
  <c r="I2" i="1" s="1"/>
  <c r="D3" i="1"/>
  <c r="E3" i="1"/>
  <c r="F3" i="1"/>
  <c r="H3" i="1" s="1"/>
  <c r="I3" i="1" s="1"/>
  <c r="D4" i="1"/>
  <c r="E4" i="1"/>
  <c r="F4" i="1"/>
  <c r="H4" i="1" s="1"/>
  <c r="I4" i="1" s="1"/>
  <c r="L53" i="5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E50" i="4" l="1"/>
  <c r="F50" i="4" s="1"/>
  <c r="E62" i="4"/>
  <c r="F62" i="4" s="1"/>
  <c r="E58" i="4"/>
  <c r="F58" i="4" s="1"/>
  <c r="E54" i="4"/>
  <c r="F54" i="4" s="1"/>
  <c r="E3" i="4"/>
  <c r="E66" i="4"/>
  <c r="E46" i="4"/>
  <c r="F46" i="4" s="1"/>
  <c r="E38" i="4"/>
  <c r="F38" i="4" s="1"/>
  <c r="E30" i="4"/>
  <c r="E22" i="4"/>
  <c r="E18" i="4"/>
  <c r="F18" i="4" s="1"/>
  <c r="E10" i="4"/>
  <c r="F10" i="4" s="1"/>
  <c r="E6" i="4"/>
  <c r="F6" i="4" s="1"/>
  <c r="E65" i="4"/>
  <c r="E61" i="4"/>
  <c r="F61" i="4" s="1"/>
  <c r="E57" i="4"/>
  <c r="F57" i="4" s="1"/>
  <c r="E53" i="4"/>
  <c r="F53" i="4" s="1"/>
  <c r="E49" i="4"/>
  <c r="F49" i="4" s="1"/>
  <c r="E45" i="4"/>
  <c r="F45" i="4" s="1"/>
  <c r="E41" i="4"/>
  <c r="F41" i="4" s="1"/>
  <c r="E37" i="4"/>
  <c r="E33" i="4"/>
  <c r="E29" i="4"/>
  <c r="F29" i="4" s="1"/>
  <c r="E25" i="4"/>
  <c r="F25" i="4" s="1"/>
  <c r="E21" i="4"/>
  <c r="F21" i="4" s="1"/>
  <c r="E17" i="4"/>
  <c r="F17" i="4" s="1"/>
  <c r="E13" i="4"/>
  <c r="F13" i="4" s="1"/>
  <c r="E9" i="4"/>
  <c r="F9" i="4" s="1"/>
  <c r="E5" i="4"/>
  <c r="F5" i="4" s="1"/>
  <c r="E42" i="4"/>
  <c r="F42" i="4" s="1"/>
  <c r="E34" i="4"/>
  <c r="F34" i="4" s="1"/>
  <c r="E26" i="4"/>
  <c r="F26" i="4" s="1"/>
  <c r="E14" i="4"/>
  <c r="F14" i="4" s="1"/>
  <c r="E64" i="4"/>
  <c r="E60" i="4"/>
  <c r="F60" i="4" s="1"/>
  <c r="E56" i="4"/>
  <c r="F56" i="4" s="1"/>
  <c r="E52" i="4"/>
  <c r="F52" i="4" s="1"/>
  <c r="E48" i="4"/>
  <c r="F48" i="4" s="1"/>
  <c r="E44" i="4"/>
  <c r="F44" i="4" s="1"/>
  <c r="E40" i="4"/>
  <c r="F40" i="4" s="1"/>
  <c r="E36" i="4"/>
  <c r="F36" i="4" s="1"/>
  <c r="E32" i="4"/>
  <c r="F32" i="4" s="1"/>
  <c r="E28" i="4"/>
  <c r="F28" i="4" s="1"/>
  <c r="E24" i="4"/>
  <c r="F24" i="4" s="1"/>
  <c r="E20" i="4"/>
  <c r="F20" i="4" s="1"/>
  <c r="E16" i="4"/>
  <c r="F16" i="4" s="1"/>
  <c r="E12" i="4"/>
  <c r="F12" i="4" s="1"/>
  <c r="E8" i="4"/>
  <c r="F8" i="4" s="1"/>
  <c r="E4" i="4"/>
  <c r="F4" i="4" s="1"/>
  <c r="E2" i="4"/>
  <c r="F2" i="4" s="1"/>
  <c r="E63" i="4"/>
  <c r="F63" i="4" s="1"/>
  <c r="E59" i="4"/>
  <c r="F59" i="4" s="1"/>
  <c r="E55" i="4"/>
  <c r="F55" i="4" s="1"/>
  <c r="E51" i="4"/>
  <c r="E47" i="4"/>
  <c r="F47" i="4" s="1"/>
  <c r="E43" i="4"/>
  <c r="F43" i="4" s="1"/>
  <c r="E39" i="4"/>
  <c r="F39" i="4" s="1"/>
  <c r="E35" i="4"/>
  <c r="F35" i="4" s="1"/>
  <c r="E31" i="4"/>
  <c r="F31" i="4" s="1"/>
  <c r="E27" i="4"/>
  <c r="F27" i="4" s="1"/>
  <c r="E23" i="4"/>
  <c r="E19" i="4"/>
  <c r="F19" i="4" s="1"/>
  <c r="E15" i="4"/>
  <c r="F15" i="4" s="1"/>
  <c r="E11" i="4"/>
  <c r="F11" i="4" s="1"/>
  <c r="E7" i="4"/>
  <c r="F7" i="4" s="1"/>
  <c r="G64" i="4"/>
  <c r="G48" i="4"/>
  <c r="G32" i="4"/>
  <c r="G16" i="4"/>
  <c r="G5" i="4"/>
  <c r="F66" i="4"/>
  <c r="F30" i="4"/>
  <c r="F22" i="4"/>
  <c r="G63" i="4"/>
  <c r="G57" i="4"/>
  <c r="G52" i="4"/>
  <c r="G47" i="4"/>
  <c r="G41" i="4"/>
  <c r="G36" i="4"/>
  <c r="G31" i="4"/>
  <c r="G25" i="4"/>
  <c r="G20" i="4"/>
  <c r="G15" i="4"/>
  <c r="G9" i="4"/>
  <c r="G4" i="4"/>
  <c r="F65" i="4"/>
  <c r="F37" i="4"/>
  <c r="G59" i="4"/>
  <c r="G43" i="4"/>
  <c r="G21" i="4"/>
  <c r="G61" i="4"/>
  <c r="G56" i="4"/>
  <c r="G51" i="4"/>
  <c r="G45" i="4"/>
  <c r="G40" i="4"/>
  <c r="G35" i="4"/>
  <c r="G29" i="4"/>
  <c r="G24" i="4"/>
  <c r="G19" i="4"/>
  <c r="G13" i="4"/>
  <c r="G8" i="4"/>
  <c r="G3" i="4"/>
  <c r="G53" i="4"/>
  <c r="G37" i="4"/>
  <c r="G27" i="4"/>
  <c r="G11" i="4"/>
  <c r="F3" i="4"/>
  <c r="F23" i="4"/>
  <c r="F64" i="4"/>
  <c r="G2" i="4"/>
  <c r="G6" i="4"/>
  <c r="G10" i="4"/>
  <c r="G14" i="4"/>
  <c r="G18" i="4"/>
  <c r="G22" i="4"/>
  <c r="G26" i="4"/>
  <c r="G30" i="4"/>
  <c r="G34" i="4"/>
  <c r="G38" i="4"/>
  <c r="G42" i="4"/>
  <c r="G46" i="4"/>
  <c r="G50" i="4"/>
  <c r="G54" i="4"/>
  <c r="G58" i="4"/>
  <c r="G62" i="4"/>
  <c r="G66" i="4"/>
  <c r="G65" i="4"/>
  <c r="G60" i="4"/>
  <c r="G55" i="4"/>
  <c r="G49" i="4"/>
  <c r="G44" i="4"/>
  <c r="G39" i="4"/>
  <c r="G33" i="4"/>
  <c r="G28" i="4"/>
  <c r="G23" i="4"/>
  <c r="G17" i="4"/>
  <c r="G12" i="4"/>
  <c r="G7" i="4"/>
  <c r="F51" i="4"/>
  <c r="F33" i="4"/>
  <c r="G67" i="4" l="1"/>
  <c r="F65" i="3"/>
  <c r="H65" i="4"/>
  <c r="F22" i="3"/>
  <c r="H22" i="4"/>
  <c r="F19" i="3"/>
  <c r="H19" i="4"/>
  <c r="F59" i="3"/>
  <c r="H59" i="4"/>
  <c r="F63" i="3"/>
  <c r="H63" i="4"/>
  <c r="F33" i="3"/>
  <c r="H33" i="4"/>
  <c r="F62" i="3"/>
  <c r="H62" i="4"/>
  <c r="F17" i="3"/>
  <c r="H17" i="4"/>
  <c r="F39" i="3"/>
  <c r="H39" i="4"/>
  <c r="F60" i="3"/>
  <c r="H60" i="4"/>
  <c r="F58" i="3"/>
  <c r="H58" i="4"/>
  <c r="F42" i="3"/>
  <c r="H42" i="4"/>
  <c r="F26" i="3"/>
  <c r="H26" i="4"/>
  <c r="F10" i="3"/>
  <c r="H10" i="4"/>
  <c r="F53" i="3"/>
  <c r="H53" i="4"/>
  <c r="F13" i="3"/>
  <c r="H13" i="4"/>
  <c r="F35" i="3"/>
  <c r="H35" i="4"/>
  <c r="F56" i="3"/>
  <c r="H56" i="4"/>
  <c r="F43" i="3"/>
  <c r="H43" i="4"/>
  <c r="F15" i="3"/>
  <c r="H15" i="4"/>
  <c r="F36" i="3"/>
  <c r="H36" i="4"/>
  <c r="F57" i="3"/>
  <c r="H57" i="4"/>
  <c r="F32" i="3"/>
  <c r="H32" i="4"/>
  <c r="F23" i="3"/>
  <c r="H23" i="4"/>
  <c r="F54" i="3"/>
  <c r="H54" i="4"/>
  <c r="F6" i="3"/>
  <c r="H6" i="4"/>
  <c r="F61" i="3"/>
  <c r="H61" i="4"/>
  <c r="F41" i="3"/>
  <c r="H41" i="4"/>
  <c r="F7" i="3"/>
  <c r="H7" i="4"/>
  <c r="F28" i="3"/>
  <c r="H28" i="4"/>
  <c r="F49" i="3"/>
  <c r="H49" i="4"/>
  <c r="F66" i="3"/>
  <c r="H66" i="4"/>
  <c r="F50" i="3"/>
  <c r="H50" i="4"/>
  <c r="F34" i="3"/>
  <c r="H34" i="4"/>
  <c r="F18" i="3"/>
  <c r="H18" i="4"/>
  <c r="F2" i="3"/>
  <c r="H2" i="4"/>
  <c r="F27" i="3"/>
  <c r="H27" i="4"/>
  <c r="F3" i="3"/>
  <c r="H3" i="4"/>
  <c r="F24" i="3"/>
  <c r="H24" i="4"/>
  <c r="F45" i="3"/>
  <c r="H45" i="4"/>
  <c r="F4" i="3"/>
  <c r="H4" i="4"/>
  <c r="F25" i="3"/>
  <c r="H25" i="4"/>
  <c r="F47" i="3"/>
  <c r="H47" i="4"/>
  <c r="F5" i="3"/>
  <c r="H5" i="4"/>
  <c r="F64" i="3"/>
  <c r="H64" i="4"/>
  <c r="F44" i="3"/>
  <c r="H44" i="4"/>
  <c r="F38" i="3"/>
  <c r="H38" i="4"/>
  <c r="F11" i="3"/>
  <c r="H11" i="4"/>
  <c r="F40" i="3"/>
  <c r="H40" i="4"/>
  <c r="F20" i="3"/>
  <c r="H20" i="4"/>
  <c r="F48" i="3"/>
  <c r="H48" i="4"/>
  <c r="F12" i="3"/>
  <c r="H12" i="4"/>
  <c r="F55" i="3"/>
  <c r="H55" i="4"/>
  <c r="F46" i="3"/>
  <c r="H46" i="4"/>
  <c r="F30" i="3"/>
  <c r="H30" i="4"/>
  <c r="F14" i="3"/>
  <c r="H14" i="4"/>
  <c r="F37" i="3"/>
  <c r="H37" i="4"/>
  <c r="F8" i="3"/>
  <c r="H8" i="4"/>
  <c r="F29" i="3"/>
  <c r="H29" i="4"/>
  <c r="F51" i="3"/>
  <c r="H51" i="4"/>
  <c r="F21" i="3"/>
  <c r="H21" i="4"/>
  <c r="F9" i="3"/>
  <c r="H9" i="4"/>
  <c r="F31" i="3"/>
  <c r="H31" i="4"/>
  <c r="F52" i="3"/>
  <c r="H52" i="4"/>
  <c r="F16" i="3"/>
  <c r="H1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20C619-702F-4810-9184-9B10D6658A94}" name="Connection" type="4" refreshedVersion="8" background="1" saveData="1">
    <webPr sourceData="1" parsePre="1" consecutive="1" url="https://www.nehruplacemarket.com/price-list/cost-to-cost-price-list.html" htmlTables="1">
      <tables count="1">
        <x v="2"/>
      </tables>
    </webPr>
  </connection>
  <connection id="2" xr16:uid="{60187CA4-ABA5-44EF-9BF0-30E628CE40BB}" name="Connection1" type="4" refreshedVersion="8" background="1" saveData="1">
    <webPr sourceData="1" parsePre="1" consecutive="1" url="https://www.nehruplacemarket.com/price-list/cost-to-cost-price-list.html?pagenum=2" htmlTables="1">
      <tables count="1">
        <x v="2"/>
      </tables>
    </webPr>
  </connection>
</connections>
</file>

<file path=xl/sharedStrings.xml><?xml version="1.0" encoding="utf-8"?>
<sst xmlns="http://schemas.openxmlformats.org/spreadsheetml/2006/main" count="866" uniqueCount="156">
  <si>
    <t>Product Name</t>
  </si>
  <si>
    <t>Quantity</t>
  </si>
  <si>
    <t>Selling price</t>
  </si>
  <si>
    <t>Total</t>
  </si>
  <si>
    <t>Product Number</t>
  </si>
  <si>
    <t>Brand Name &amp; Specifications</t>
  </si>
  <si>
    <t>Unit Price</t>
  </si>
  <si>
    <t>DVD Writer</t>
  </si>
  <si>
    <t xml:space="preserve">HP SATA BOX  </t>
  </si>
  <si>
    <t>Webcam</t>
  </si>
  <si>
    <t xml:space="preserve">LOGITECH C920 HD WEBCAM </t>
  </si>
  <si>
    <t>Hard Disk</t>
  </si>
  <si>
    <t xml:space="preserve">1TB SATA WD  </t>
  </si>
  <si>
    <t>CPU</t>
  </si>
  <si>
    <t xml:space="preserve">INTEL I-3 (3220) 3rd  </t>
  </si>
  <si>
    <t>MotherBoard</t>
  </si>
  <si>
    <t xml:space="preserve">MSI Z270 GAMING M 3  </t>
  </si>
  <si>
    <t>Cabinet SMPS</t>
  </si>
  <si>
    <t xml:space="preserve">COOLER MASTER 500 W  </t>
  </si>
  <si>
    <t xml:space="preserve">LG SATA  </t>
  </si>
  <si>
    <t xml:space="preserve">INTEL E3 1246 V3 (SERVER)  </t>
  </si>
  <si>
    <t xml:space="preserve">INTEL I-7 (7700K) 7th  </t>
  </si>
  <si>
    <t xml:space="preserve">LOGITECH C310 WEBCAM </t>
  </si>
  <si>
    <t>LED Monitor</t>
  </si>
  <si>
    <t xml:space="preserve">PHILIPS 18.5 LED (193V5)  </t>
  </si>
  <si>
    <t xml:space="preserve">MSI Z270 GAMING PRO CARBO  </t>
  </si>
  <si>
    <t>RAM</t>
  </si>
  <si>
    <t xml:space="preserve">SIMMTROINCS 4GB L/DT (1333)  </t>
  </si>
  <si>
    <t xml:space="preserve">PHILIPS 15.6 LED (163VS)  </t>
  </si>
  <si>
    <t xml:space="preserve">4GB DDR3 /KINGSTON 1600  </t>
  </si>
  <si>
    <t xml:space="preserve">SAMSUNG LED 19" (S19F350FN  </t>
  </si>
  <si>
    <t xml:space="preserve">GAMEMAX (9901-A)  </t>
  </si>
  <si>
    <t xml:space="preserve">3TB SV 35 SEAGATE (7200)  </t>
  </si>
  <si>
    <t xml:space="preserve">INTEL DUAL CORE (G-3240) </t>
  </si>
  <si>
    <t xml:space="preserve">INTEL E3 1230 V3 (SERVER)  </t>
  </si>
  <si>
    <t xml:space="preserve">ASUS H97 PRO (1150)  </t>
  </si>
  <si>
    <t>KeyBoard</t>
  </si>
  <si>
    <t xml:space="preserve">QHMPL KIT MM  </t>
  </si>
  <si>
    <t xml:space="preserve">4TB AV WD SATA (3 YEAR)  </t>
  </si>
  <si>
    <t xml:space="preserve">4GB DDR4 /CRUCIAL  </t>
  </si>
  <si>
    <t>Printer</t>
  </si>
  <si>
    <t xml:space="preserve">HP 3635 (INKJET)  </t>
  </si>
  <si>
    <t xml:space="preserve">QHMPL KIT  </t>
  </si>
  <si>
    <t xml:space="preserve">ASUS SATA BOX  </t>
  </si>
  <si>
    <t xml:space="preserve">INTEL I-3 (4150) 4th  </t>
  </si>
  <si>
    <t xml:space="preserve">INTEL I-7 (7700) 7th  </t>
  </si>
  <si>
    <t xml:space="preserve">MSI Z270 GAMING PRO  </t>
  </si>
  <si>
    <t xml:space="preserve">COOLER MASTER 600 W  </t>
  </si>
  <si>
    <t xml:space="preserve">4GB DDR3 HP  </t>
  </si>
  <si>
    <t xml:space="preserve">LG USB POWER  </t>
  </si>
  <si>
    <t xml:space="preserve">ASUS Z87PRO (1150)  </t>
  </si>
  <si>
    <t xml:space="preserve">16GB /KINGSTON DDR4  </t>
  </si>
  <si>
    <t xml:space="preserve">TECH COM USB  </t>
  </si>
  <si>
    <t xml:space="preserve">GIGABYTE 990 FXA- UD3 R5  </t>
  </si>
  <si>
    <t xml:space="preserve">BENQ 20" (DL 2020)  </t>
  </si>
  <si>
    <t xml:space="preserve">LOGITECH C370 WEBCAM </t>
  </si>
  <si>
    <t xml:space="preserve">INTEL I-5 (4690K) (1150)  </t>
  </si>
  <si>
    <t xml:space="preserve">SAMSUNG SCX-2071 W  </t>
  </si>
  <si>
    <t xml:space="preserve">HP 1112 INKJET  </t>
  </si>
  <si>
    <t xml:space="preserve">GIGABYTE 970-GAMING  </t>
  </si>
  <si>
    <t xml:space="preserve">INTEL I-3 (7100) 7th  </t>
  </si>
  <si>
    <t xml:space="preserve">3TB SEAGATE/WD SATA (2 YE  </t>
  </si>
  <si>
    <t xml:space="preserve">1TB HITACHI LAP/7200RPM  </t>
  </si>
  <si>
    <t xml:space="preserve">LOGITECH C270 WEBCAM </t>
  </si>
  <si>
    <t xml:space="preserve">GAMEMAX (9902-A)  </t>
  </si>
  <si>
    <t xml:space="preserve">1TB SATA SEAGATE  </t>
  </si>
  <si>
    <t xml:space="preserve">INTEL DUAL CORE (G-3220) </t>
  </si>
  <si>
    <t xml:space="preserve">LOGITECH C720 HD WEBCAM </t>
  </si>
  <si>
    <t xml:space="preserve">SAMSUNG LED 22"  </t>
  </si>
  <si>
    <t xml:space="preserve">HP SATA  </t>
  </si>
  <si>
    <t xml:space="preserve">1TB SATA TOSHIBA ( HP )  </t>
  </si>
  <si>
    <t xml:space="preserve">4GB DDR3 CRUCIAL LAP LP  </t>
  </si>
  <si>
    <t xml:space="preserve">SAMSUNG SCX-2021 W  </t>
  </si>
  <si>
    <t xml:space="preserve">GAMEMAX (9901-B)  </t>
  </si>
  <si>
    <t xml:space="preserve">GIGABYTE 970A- DS3P  </t>
  </si>
  <si>
    <t xml:space="preserve">TVS CHAMP USB  </t>
  </si>
  <si>
    <t xml:space="preserve">4TB SEAGATE SATA (2 YEAR)  </t>
  </si>
  <si>
    <t>Serial no.</t>
  </si>
  <si>
    <t>S.no</t>
  </si>
  <si>
    <t xml:space="preserve">ASUS 17" SQUARE (VB178)  </t>
  </si>
  <si>
    <t>Product number</t>
  </si>
  <si>
    <t>JuFi6aI4oOko</t>
  </si>
  <si>
    <t>oxg48CJBDs3Y</t>
  </si>
  <si>
    <t>gVybweKHOmmW</t>
  </si>
  <si>
    <t>075KEEnSoLtU</t>
  </si>
  <si>
    <t>fLVKLNdy7iu5</t>
  </si>
  <si>
    <t>FXRXWiAUK1tV</t>
  </si>
  <si>
    <t>jz5paxre5UIg</t>
  </si>
  <si>
    <t>EHL5SccinW4g</t>
  </si>
  <si>
    <t>csvfWBr5JIcY</t>
  </si>
  <si>
    <t>JZIVK76hvMS0</t>
  </si>
  <si>
    <t>GwYYET6WQAY9</t>
  </si>
  <si>
    <t>NIxGLG7Vrur1</t>
  </si>
  <si>
    <t>DRPLNGe9HF2b</t>
  </si>
  <si>
    <t>wAoLQdaQqh1V</t>
  </si>
  <si>
    <t>0wFuohMzXnsu</t>
  </si>
  <si>
    <t>wAz73e7XCFNF</t>
  </si>
  <si>
    <t>oQgVSgGCCcBS</t>
  </si>
  <si>
    <t>7MliGgUfr47q</t>
  </si>
  <si>
    <t>5RWghJZ8z7Zo</t>
  </si>
  <si>
    <t>VvfuKyRyaFz1</t>
  </si>
  <si>
    <t>nz908gCwasps</t>
  </si>
  <si>
    <t>3dzi9EMaXpDl</t>
  </si>
  <si>
    <t>6BdylxfL426I</t>
  </si>
  <si>
    <t>A58UswjmBNRu</t>
  </si>
  <si>
    <t>j8KCk8k106J8</t>
  </si>
  <si>
    <t>W7OWhBwBQzkf</t>
  </si>
  <si>
    <t>WI5daNVZTil8</t>
  </si>
  <si>
    <t>4RELSXWwN49N</t>
  </si>
  <si>
    <t>pi9XfTAbRr7o</t>
  </si>
  <si>
    <t>aiHHhEq9uzwu</t>
  </si>
  <si>
    <t>c2vUZt4k5Guc</t>
  </si>
  <si>
    <t>x3WFmlQwJN4t</t>
  </si>
  <si>
    <t>dwdr58hqAgcR</t>
  </si>
  <si>
    <t>RWjGLYGzSpgj</t>
  </si>
  <si>
    <t>2SMhihmGN4jU</t>
  </si>
  <si>
    <t>MUA5hf22NoCl</t>
  </si>
  <si>
    <t>bTdKDic8a7B5</t>
  </si>
  <si>
    <t>wxCvX9DfS83i</t>
  </si>
  <si>
    <t>3iMJoUIf11yt</t>
  </si>
  <si>
    <t>KAFWHsBli7jn</t>
  </si>
  <si>
    <t>NMsfsqLSDRay</t>
  </si>
  <si>
    <t>vgeIraEZE173</t>
  </si>
  <si>
    <t>u8lHWpFXhWie</t>
  </si>
  <si>
    <t>hwO7W5P0EM4a</t>
  </si>
  <si>
    <t>CbfTFRIHx13a</t>
  </si>
  <si>
    <t>TNjiuXjLzIvv</t>
  </si>
  <si>
    <t>6ko4xMTKkSkJ</t>
  </si>
  <si>
    <t>gmbuqPs6uLsV</t>
  </si>
  <si>
    <t>LycGSmwy9W2e</t>
  </si>
  <si>
    <t>whuJUNWSwqqv</t>
  </si>
  <si>
    <t>LorISoguhKIZ</t>
  </si>
  <si>
    <t>7zPsJAO2ztLd</t>
  </si>
  <si>
    <t>k7mFSzKt7k21</t>
  </si>
  <si>
    <t>IDoqWFVGvTvF</t>
  </si>
  <si>
    <t>7IXQlMxhcaAD</t>
  </si>
  <si>
    <t>ZLTNvYqWxOkt</t>
  </si>
  <si>
    <t>ylBPa3R3zv7y</t>
  </si>
  <si>
    <t>wdasHSY3Qgpt</t>
  </si>
  <si>
    <t>aLakgONWXqdO</t>
  </si>
  <si>
    <t>khHytiPX6zU9</t>
  </si>
  <si>
    <t>KTRSDKakNdgv</t>
  </si>
  <si>
    <t>jALSndP8a8qV</t>
  </si>
  <si>
    <t>RgbxvhahQOlX</t>
  </si>
  <si>
    <t>sq3Jb8jJHPVf</t>
  </si>
  <si>
    <t xml:space="preserve">Unit Price </t>
  </si>
  <si>
    <t>Message</t>
  </si>
  <si>
    <t>return</t>
  </si>
  <si>
    <t>Cost</t>
  </si>
  <si>
    <t>Instock JAN</t>
  </si>
  <si>
    <t>Remaining Quantity</t>
  </si>
  <si>
    <t>Sales Quantity</t>
  </si>
  <si>
    <t>Date Of  Sale</t>
  </si>
  <si>
    <t>Instock FEB</t>
  </si>
  <si>
    <t>cost of sales items</t>
  </si>
  <si>
    <t>buying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</si>
</sst>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rgb="FF9C57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2" borderId="0" xfId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vertical="center"/>
    </xf>
    <xf numFmtId="14" fontId="3" fillId="0" borderId="0" xfId="0" applyNumberFormat="1" applyFont="1"/>
    <xf numFmtId="9" fontId="0" fillId="0" borderId="0" xfId="0" applyNumberFormat="1"/>
  </cellXfs>
  <cellStyles count="2">
    <cellStyle name="Neutral" xfId="1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st-to-cost-price-list" connectionId="1" xr16:uid="{D5ACE26B-628B-40FA-B13E-7E2F5A35AF4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st-to-cost-price-list.html?pagenum=2" connectionId="2" xr16:uid="{C190A9F7-011F-4131-8794-30059165246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382CB42-2C7F-4AB8-B063-F94B3467FD8A}">
  <we:reference id="wa200001584" version="2.8.1.5" store="en-US" storeType="OMEX"/>
  <we:alternateReferences>
    <we:reference id="WA200001584" version="2.8.1.5" store="" storeType="OMEX"/>
  </we:alternateReferences>
  <we:properties/>
  <we:bindings/>
  <we:snapshot xmlns:r="http://schemas.openxmlformats.org/officeDocument/2006/relationships"/>
</we:webextension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6BF4-6B21-402D-9D29-19241C0FF146}">
  <sheetPr codeName="Sheet1"/>
  <dimension ref="A1:O256"/>
  <sheetViews>
    <sheetView tabSelected="1" zoomScale="85" zoomScaleNormal="85" workbookViewId="0">
      <selection activeCell="J1" sqref="J1:J1048576"/>
    </sheetView>
  </sheetViews>
  <sheetFormatPr defaultRowHeight="18.75" x14ac:dyDescent="0.3"/>
  <cols>
    <col min="1" max="1" width="13.7109375" style="2" customWidth="1"/>
    <col min="2" max="2" width="22.5703125" style="2" customWidth="1"/>
    <col min="3" max="3" width="25.7109375" style="2" customWidth="1"/>
    <col min="4" max="4" width="29" style="2" customWidth="1"/>
    <col min="5" max="5" width="36.28515625" style="2" customWidth="1"/>
    <col min="6" max="8" width="25.7109375" style="2" customWidth="1"/>
    <col min="9" max="9" width="31.7109375" customWidth="1"/>
    <col min="10" max="10" width="24" customWidth="1"/>
    <col min="15" max="15" width="21.85546875" customWidth="1"/>
    <col min="16" max="16" width="30.42578125" customWidth="1"/>
  </cols>
  <sheetData>
    <row r="1" spans="1:15" x14ac:dyDescent="0.3">
      <c r="A1" s="1" t="s">
        <v>77</v>
      </c>
      <c r="B1" s="1" t="s">
        <v>152</v>
      </c>
      <c r="C1" s="1" t="s">
        <v>0</v>
      </c>
      <c r="D1" s="1" t="s">
        <v>4</v>
      </c>
      <c r="E1" s="1" t="s">
        <v>5</v>
      </c>
      <c r="F1" s="1" t="s">
        <v>145</v>
      </c>
      <c r="G1" s="1" t="s">
        <v>1</v>
      </c>
      <c r="H1" s="1" t="s">
        <v>2</v>
      </c>
      <c r="I1" s="1" t="s">
        <v>3</v>
      </c>
      <c r="J1" s="1" t="s">
        <v>155</v>
      </c>
    </row>
    <row r="2" spans="1:15" x14ac:dyDescent="0.3">
      <c r="A2" s="2">
        <v>1</v>
      </c>
      <c r="B2" s="4">
        <v>44928</v>
      </c>
      <c r="C2" s="2" t="s">
        <v>9</v>
      </c>
      <c r="D2" s="3" t="str">
        <f>VLOOKUP($C2,Products!$B$2:$E$66,2,FALSE)</f>
        <v>oxg48CJBDs3Y</v>
      </c>
      <c r="E2" s="2" t="str">
        <f>VLOOKUP($C2,Products!$B$2:$E$66,3,FALSE)</f>
        <v xml:space="preserve">LOGITECH C920 HD WEBCAM </v>
      </c>
      <c r="F2" s="2">
        <f>VLOOKUP($C2,Products!$B$2:$E$66,4,FALSE)</f>
        <v>8500</v>
      </c>
      <c r="G2" s="2">
        <v>2</v>
      </c>
      <c r="H2" s="2">
        <f>(F2*20)/100 + F2</f>
        <v>10200</v>
      </c>
      <c r="I2" s="2">
        <f>G2*H2</f>
        <v>20400</v>
      </c>
      <c r="J2">
        <f>F2*G2</f>
        <v>17000</v>
      </c>
    </row>
    <row r="3" spans="1:15" x14ac:dyDescent="0.3">
      <c r="A3" s="2">
        <f>A2+1</f>
        <v>2</v>
      </c>
      <c r="B3" s="4">
        <v>44943</v>
      </c>
      <c r="C3" s="2" t="s">
        <v>17</v>
      </c>
      <c r="D3" s="3" t="str">
        <f>VLOOKUP($C3,Products!$B$2:$E$66,2,FALSE)</f>
        <v>FXRXWiAUK1tV</v>
      </c>
      <c r="E3" s="2" t="str">
        <f>VLOOKUP($C3,Products!$B$2:$E$66,3,FALSE)</f>
        <v xml:space="preserve">COOLER MASTER 500 W  </v>
      </c>
      <c r="F3" s="2">
        <f>VLOOKUP($C3,Products!$B$2:$E$66,4,FALSE)</f>
        <v>3295</v>
      </c>
      <c r="G3" s="2">
        <v>5</v>
      </c>
      <c r="H3" s="2">
        <f>(F3*20)/100 + F3</f>
        <v>3954</v>
      </c>
      <c r="I3" s="2">
        <f>G3*H3</f>
        <v>19770</v>
      </c>
      <c r="J3">
        <f t="shared" ref="J3:J51" si="0">F3*G3</f>
        <v>16475</v>
      </c>
    </row>
    <row r="4" spans="1:15" ht="18" customHeight="1" x14ac:dyDescent="0.3">
      <c r="A4" s="2">
        <f t="shared" ref="A4:A51" si="1">A3+1</f>
        <v>3</v>
      </c>
      <c r="B4" s="4">
        <v>44945</v>
      </c>
      <c r="C4" s="2" t="s">
        <v>13</v>
      </c>
      <c r="D4" s="3" t="str">
        <f>VLOOKUP($C4,Products!$B$2:$E$66,2,FALSE)</f>
        <v>075KEEnSoLtU</v>
      </c>
      <c r="E4" s="2" t="str">
        <f>VLOOKUP($C4,Products!$B$2:$E$66,3,FALSE)</f>
        <v xml:space="preserve">INTEL I-3 (3220) 3rd  </v>
      </c>
      <c r="F4" s="2">
        <f>VLOOKUP($C4,Products!$B$2:$E$66,4,FALSE)</f>
        <v>4490</v>
      </c>
      <c r="G4" s="2">
        <v>46</v>
      </c>
      <c r="H4" s="2">
        <f>(F4*20)/100 + F4</f>
        <v>5388</v>
      </c>
      <c r="I4" s="2">
        <f>G4*H4</f>
        <v>247848</v>
      </c>
      <c r="J4">
        <f t="shared" si="0"/>
        <v>206540</v>
      </c>
    </row>
    <row r="5" spans="1:15" x14ac:dyDescent="0.3">
      <c r="A5" s="2">
        <f t="shared" si="1"/>
        <v>4</v>
      </c>
      <c r="B5" s="4">
        <v>44945</v>
      </c>
      <c r="C5" s="2" t="s">
        <v>7</v>
      </c>
      <c r="D5" s="3" t="str">
        <f>VLOOKUP($C5,Products!$B$2:$E$66,2,FALSE)</f>
        <v>JuFi6aI4oOko</v>
      </c>
      <c r="E5" s="2" t="str">
        <f>VLOOKUP($C5,Products!$B$2:$E$66,3,FALSE)</f>
        <v xml:space="preserve">HP SATA BOX  </v>
      </c>
      <c r="F5" s="2">
        <f>VLOOKUP($C5,Products!$B$2:$E$66,4,FALSE)</f>
        <v>990</v>
      </c>
      <c r="G5" s="2">
        <v>7</v>
      </c>
      <c r="H5" s="2">
        <f>(F5*20)/100 + F5</f>
        <v>1188</v>
      </c>
      <c r="I5" s="2">
        <f>G5*H5</f>
        <v>8316</v>
      </c>
      <c r="J5">
        <f t="shared" si="0"/>
        <v>6930</v>
      </c>
    </row>
    <row r="6" spans="1:15" x14ac:dyDescent="0.3">
      <c r="A6" s="2">
        <f t="shared" si="1"/>
        <v>5</v>
      </c>
      <c r="B6" s="4">
        <v>44946</v>
      </c>
      <c r="C6" s="2" t="s">
        <v>13</v>
      </c>
      <c r="D6" s="3" t="str">
        <f>VLOOKUP($C6,Products!$B$2:$E$66,2,FALSE)</f>
        <v>075KEEnSoLtU</v>
      </c>
      <c r="E6" s="2" t="str">
        <f>VLOOKUP($C6,Products!$B$2:$E$66,3,FALSE)</f>
        <v xml:space="preserve">INTEL I-3 (3220) 3rd  </v>
      </c>
      <c r="F6" s="2">
        <f>VLOOKUP($C6,Products!$B$2:$E$66,4,FALSE)</f>
        <v>4490</v>
      </c>
      <c r="G6" s="2">
        <v>55</v>
      </c>
      <c r="H6" s="2">
        <f>(F6*20)/100 + F6</f>
        <v>5388</v>
      </c>
      <c r="I6" s="2">
        <f>G6*H6</f>
        <v>296340</v>
      </c>
      <c r="J6">
        <f t="shared" si="0"/>
        <v>246950</v>
      </c>
    </row>
    <row r="7" spans="1:15" x14ac:dyDescent="0.3">
      <c r="A7" s="2">
        <f t="shared" si="1"/>
        <v>6</v>
      </c>
      <c r="B7" s="4">
        <v>44949</v>
      </c>
      <c r="C7" s="2" t="s">
        <v>40</v>
      </c>
      <c r="D7" s="3" t="str">
        <f>VLOOKUP($C7,Products!$B$2:$E$66,2,FALSE)</f>
        <v>j8KCk8k106J8</v>
      </c>
      <c r="E7" s="2" t="str">
        <f>VLOOKUP($C7,Products!$B$2:$E$66,3,FALSE)</f>
        <v xml:space="preserve">HP 3635 (INKJET)  </v>
      </c>
      <c r="F7" s="2">
        <f>VLOOKUP($C7,Products!$B$2:$E$66,4,FALSE)</f>
        <v>5066</v>
      </c>
      <c r="G7" s="2">
        <v>9</v>
      </c>
      <c r="H7" s="2">
        <f>(F7*20)/100 + F7</f>
        <v>6079.2</v>
      </c>
      <c r="I7" s="2">
        <f>G7*H7</f>
        <v>54712.799999999996</v>
      </c>
      <c r="J7">
        <f t="shared" si="0"/>
        <v>45594</v>
      </c>
    </row>
    <row r="8" spans="1:15" x14ac:dyDescent="0.3">
      <c r="A8" s="2">
        <f t="shared" si="1"/>
        <v>7</v>
      </c>
      <c r="B8" s="4">
        <v>44949</v>
      </c>
      <c r="C8" s="2" t="s">
        <v>15</v>
      </c>
      <c r="D8" s="3" t="str">
        <f>VLOOKUP($C8,Products!$B$2:$E$66,2,FALSE)</f>
        <v>fLVKLNdy7iu5</v>
      </c>
      <c r="E8" s="2" t="str">
        <f>VLOOKUP($C8,Products!$B$2:$E$66,3,FALSE)</f>
        <v xml:space="preserve">MSI Z270 GAMING M 3  </v>
      </c>
      <c r="F8" s="2">
        <f>VLOOKUP($C8,Products!$B$2:$E$66,4,FALSE)</f>
        <v>13990</v>
      </c>
      <c r="G8" s="2">
        <v>24</v>
      </c>
      <c r="H8" s="2">
        <f>(F8*20)/100 + F8</f>
        <v>16788</v>
      </c>
      <c r="I8" s="2">
        <f>G8*H8</f>
        <v>402912</v>
      </c>
      <c r="J8">
        <f t="shared" si="0"/>
        <v>335760</v>
      </c>
    </row>
    <row r="9" spans="1:15" x14ac:dyDescent="0.3">
      <c r="A9" s="2">
        <f t="shared" si="1"/>
        <v>8</v>
      </c>
      <c r="B9" s="4">
        <v>44950</v>
      </c>
      <c r="C9" s="2" t="s">
        <v>23</v>
      </c>
      <c r="D9" s="3" t="str">
        <f>VLOOKUP($C9,Products!$B$2:$E$66,2,FALSE)</f>
        <v>GwYYET6WQAY9</v>
      </c>
      <c r="E9" s="2" t="str">
        <f>VLOOKUP($C9,Products!$B$2:$E$66,3,FALSE)</f>
        <v xml:space="preserve">PHILIPS 18.5 LED (193V5)  </v>
      </c>
      <c r="F9" s="2">
        <f>VLOOKUP($C9,Products!$B$2:$E$66,4,FALSE)</f>
        <v>4653</v>
      </c>
      <c r="G9" s="2">
        <v>11</v>
      </c>
      <c r="H9" s="2">
        <f>(F9*20)/100 + F9</f>
        <v>5583.6</v>
      </c>
      <c r="I9" s="2">
        <f>G9*H9</f>
        <v>61419.600000000006</v>
      </c>
      <c r="J9">
        <f t="shared" si="0"/>
        <v>51183</v>
      </c>
    </row>
    <row r="10" spans="1:15" x14ac:dyDescent="0.3">
      <c r="A10" s="2">
        <f t="shared" si="1"/>
        <v>9</v>
      </c>
      <c r="B10" s="4">
        <v>44951</v>
      </c>
      <c r="C10" s="2" t="s">
        <v>13</v>
      </c>
      <c r="D10" s="3" t="str">
        <f>VLOOKUP($C10,Products!$B$2:$E$66,2,FALSE)</f>
        <v>075KEEnSoLtU</v>
      </c>
      <c r="E10" s="2" t="str">
        <f>VLOOKUP($C10,Products!$B$2:$E$66,3,FALSE)</f>
        <v xml:space="preserve">INTEL I-3 (3220) 3rd  </v>
      </c>
      <c r="F10" s="2">
        <f>VLOOKUP($C10,Products!$B$2:$E$66,4,FALSE)</f>
        <v>4490</v>
      </c>
      <c r="G10" s="2">
        <v>25</v>
      </c>
      <c r="H10" s="2">
        <f>(F10*20)/100 + F10</f>
        <v>5388</v>
      </c>
      <c r="I10" s="2">
        <f>G10*H10</f>
        <v>134700</v>
      </c>
      <c r="J10">
        <f t="shared" si="0"/>
        <v>112250</v>
      </c>
    </row>
    <row r="11" spans="1:15" x14ac:dyDescent="0.3">
      <c r="A11" s="2">
        <f t="shared" si="1"/>
        <v>10</v>
      </c>
      <c r="B11" s="4">
        <v>44965</v>
      </c>
      <c r="C11" s="2" t="s">
        <v>7</v>
      </c>
      <c r="D11" s="3" t="str">
        <f>VLOOKUP($C11,Products!$B$2:$E$66,2,FALSE)</f>
        <v>JuFi6aI4oOko</v>
      </c>
      <c r="E11" s="2" t="str">
        <f>VLOOKUP($C11,Products!$B$2:$E$66,3,FALSE)</f>
        <v xml:space="preserve">HP SATA BOX  </v>
      </c>
      <c r="F11" s="2">
        <f>VLOOKUP($C11,Products!$B$2:$E$66,4,FALSE)</f>
        <v>990</v>
      </c>
      <c r="G11" s="2">
        <v>13</v>
      </c>
      <c r="H11" s="2">
        <f>(F11*20)/100 + F11</f>
        <v>1188</v>
      </c>
      <c r="I11" s="2">
        <f>G11*H11</f>
        <v>15444</v>
      </c>
      <c r="J11">
        <f t="shared" si="0"/>
        <v>12870</v>
      </c>
    </row>
    <row r="12" spans="1:15" x14ac:dyDescent="0.3">
      <c r="A12" s="2">
        <f t="shared" si="1"/>
        <v>11</v>
      </c>
      <c r="B12" s="4">
        <v>44971</v>
      </c>
      <c r="C12" s="2" t="s">
        <v>17</v>
      </c>
      <c r="D12" s="3" t="str">
        <f>VLOOKUP($C12,Products!$B$2:$E$66,2,FALSE)</f>
        <v>FXRXWiAUK1tV</v>
      </c>
      <c r="E12" s="2" t="str">
        <f>VLOOKUP($C12,Products!$B$2:$E$66,3,FALSE)</f>
        <v xml:space="preserve">COOLER MASTER 500 W  </v>
      </c>
      <c r="F12" s="2">
        <f>VLOOKUP($C12,Products!$B$2:$E$66,4,FALSE)</f>
        <v>3295</v>
      </c>
      <c r="G12" s="2">
        <v>45</v>
      </c>
      <c r="H12" s="2">
        <f>(F12*20)/100 + F12</f>
        <v>3954</v>
      </c>
      <c r="I12" s="2">
        <f>G12*H12</f>
        <v>177930</v>
      </c>
      <c r="J12">
        <f t="shared" si="0"/>
        <v>148275</v>
      </c>
    </row>
    <row r="13" spans="1:15" x14ac:dyDescent="0.3">
      <c r="A13" s="2">
        <f t="shared" si="1"/>
        <v>12</v>
      </c>
      <c r="B13" s="4">
        <v>44980</v>
      </c>
      <c r="C13" s="2" t="s">
        <v>13</v>
      </c>
      <c r="D13" s="3" t="str">
        <f>VLOOKUP($C13,Products!$B$2:$E$66,2,FALSE)</f>
        <v>075KEEnSoLtU</v>
      </c>
      <c r="E13" s="2" t="str">
        <f>VLOOKUP($C13,Products!$B$2:$E$66,3,FALSE)</f>
        <v xml:space="preserve">INTEL I-3 (3220) 3rd  </v>
      </c>
      <c r="F13" s="2">
        <f>VLOOKUP($C13,Products!$B$2:$E$66,4,FALSE)</f>
        <v>4490</v>
      </c>
      <c r="G13" s="2">
        <v>32</v>
      </c>
      <c r="H13" s="2">
        <f>(F13*20)/100 + F13</f>
        <v>5388</v>
      </c>
      <c r="I13" s="2">
        <f>G13*H13</f>
        <v>172416</v>
      </c>
      <c r="J13">
        <f t="shared" si="0"/>
        <v>143680</v>
      </c>
      <c r="O13" s="2"/>
    </row>
    <row r="14" spans="1:15" x14ac:dyDescent="0.3">
      <c r="A14" s="2">
        <f t="shared" si="1"/>
        <v>13</v>
      </c>
      <c r="B14" s="4">
        <v>44980</v>
      </c>
      <c r="C14" s="2" t="s">
        <v>17</v>
      </c>
      <c r="D14" s="3" t="str">
        <f>VLOOKUP($C14,Products!$B$2:$E$66,2,FALSE)</f>
        <v>FXRXWiAUK1tV</v>
      </c>
      <c r="E14" s="2" t="str">
        <f>VLOOKUP($C14,Products!$B$2:$E$66,3,FALSE)</f>
        <v xml:space="preserve">COOLER MASTER 500 W  </v>
      </c>
      <c r="F14" s="2">
        <f>VLOOKUP($C14,Products!$B$2:$E$66,4,FALSE)</f>
        <v>3295</v>
      </c>
      <c r="G14" s="2">
        <v>16</v>
      </c>
      <c r="H14" s="2">
        <f>(F14*20)/100 + F14</f>
        <v>3954</v>
      </c>
      <c r="I14" s="2">
        <f>G14*H14</f>
        <v>63264</v>
      </c>
      <c r="J14">
        <f t="shared" si="0"/>
        <v>52720</v>
      </c>
    </row>
    <row r="15" spans="1:15" x14ac:dyDescent="0.3">
      <c r="A15" s="2">
        <f t="shared" si="1"/>
        <v>14</v>
      </c>
      <c r="B15" s="4">
        <v>44981</v>
      </c>
      <c r="C15" s="2" t="s">
        <v>23</v>
      </c>
      <c r="D15" s="3" t="str">
        <f>VLOOKUP($C15,Products!$B$2:$E$66,2,FALSE)</f>
        <v>GwYYET6WQAY9</v>
      </c>
      <c r="E15" s="2" t="str">
        <f>VLOOKUP($C15,Products!$B$2:$E$66,3,FALSE)</f>
        <v xml:space="preserve">PHILIPS 18.5 LED (193V5)  </v>
      </c>
      <c r="F15" s="2">
        <f>VLOOKUP($C15,Products!$B$2:$E$66,4,FALSE)</f>
        <v>4653</v>
      </c>
      <c r="G15" s="2">
        <v>30</v>
      </c>
      <c r="H15" s="2">
        <f>(F15*20)/100 + F15</f>
        <v>5583.6</v>
      </c>
      <c r="I15" s="2">
        <f>G15*H15</f>
        <v>167508</v>
      </c>
      <c r="J15">
        <f t="shared" si="0"/>
        <v>139590</v>
      </c>
    </row>
    <row r="16" spans="1:15" x14ac:dyDescent="0.3">
      <c r="A16" s="2">
        <f t="shared" si="1"/>
        <v>15</v>
      </c>
      <c r="B16" s="4">
        <v>44981</v>
      </c>
      <c r="C16" s="2" t="s">
        <v>11</v>
      </c>
      <c r="D16" s="3" t="str">
        <f>VLOOKUP($C16,Products!$B$2:$E$66,2,FALSE)</f>
        <v>gVybweKHOmmW</v>
      </c>
      <c r="E16" s="2" t="str">
        <f>VLOOKUP($C16,Products!$B$2:$E$66,3,FALSE)</f>
        <v xml:space="preserve">1TB SATA WD  </v>
      </c>
      <c r="F16" s="2">
        <f>VLOOKUP($C16,Products!$B$2:$E$66,4,FALSE)</f>
        <v>3219</v>
      </c>
      <c r="G16" s="2">
        <v>18</v>
      </c>
      <c r="H16" s="2">
        <f>(F16*20)/100 + F16</f>
        <v>3862.8</v>
      </c>
      <c r="I16" s="2">
        <f>G16*H16</f>
        <v>69530.400000000009</v>
      </c>
      <c r="J16">
        <f t="shared" si="0"/>
        <v>57942</v>
      </c>
    </row>
    <row r="17" spans="1:10" x14ac:dyDescent="0.3">
      <c r="A17" s="2">
        <f t="shared" si="1"/>
        <v>16</v>
      </c>
      <c r="B17" s="4">
        <v>44984</v>
      </c>
      <c r="C17" s="2" t="s">
        <v>26</v>
      </c>
      <c r="D17" s="3" t="str">
        <f>VLOOKUP($C17,Products!$B$2:$E$66,2,FALSE)</f>
        <v>DRPLNGe9HF2b</v>
      </c>
      <c r="E17" s="2" t="str">
        <f>VLOOKUP($C17,Products!$B$2:$E$66,3,FALSE)</f>
        <v xml:space="preserve">SIMMTROINCS 4GB L/DT (1333)  </v>
      </c>
      <c r="F17" s="2">
        <f>VLOOKUP($C17,Products!$B$2:$E$66,4,FALSE)</f>
        <v>1990</v>
      </c>
      <c r="G17" s="2">
        <v>43</v>
      </c>
      <c r="H17" s="2">
        <f>(F17*20)/100 + F17</f>
        <v>2388</v>
      </c>
      <c r="I17" s="2">
        <f>G17*H17</f>
        <v>102684</v>
      </c>
      <c r="J17">
        <f t="shared" si="0"/>
        <v>85570</v>
      </c>
    </row>
    <row r="18" spans="1:10" x14ac:dyDescent="0.3">
      <c r="A18" s="2">
        <f t="shared" si="1"/>
        <v>17</v>
      </c>
      <c r="B18" s="4">
        <v>44985</v>
      </c>
      <c r="C18" s="2" t="s">
        <v>40</v>
      </c>
      <c r="D18" s="3" t="str">
        <f>VLOOKUP($C18,Products!$B$2:$E$66,2,FALSE)</f>
        <v>j8KCk8k106J8</v>
      </c>
      <c r="E18" s="2" t="str">
        <f>VLOOKUP($C18,Products!$B$2:$E$66,3,FALSE)</f>
        <v xml:space="preserve">HP 3635 (INKJET)  </v>
      </c>
      <c r="F18" s="2">
        <f>VLOOKUP($C18,Products!$B$2:$E$66,4,FALSE)</f>
        <v>5066</v>
      </c>
      <c r="G18" s="2">
        <v>45</v>
      </c>
      <c r="H18" s="2">
        <f>(F18*20)/100 + F18</f>
        <v>6079.2</v>
      </c>
      <c r="I18" s="2">
        <f>G18*H18</f>
        <v>273564</v>
      </c>
      <c r="J18">
        <f t="shared" si="0"/>
        <v>227970</v>
      </c>
    </row>
    <row r="19" spans="1:10" x14ac:dyDescent="0.3">
      <c r="A19" s="2">
        <f t="shared" si="1"/>
        <v>18</v>
      </c>
      <c r="B19" s="4">
        <v>44986</v>
      </c>
      <c r="C19" s="2" t="s">
        <v>17</v>
      </c>
      <c r="D19" s="3" t="str">
        <f>VLOOKUP($C19,Products!$B$2:$E$66,2,FALSE)</f>
        <v>FXRXWiAUK1tV</v>
      </c>
      <c r="E19" s="2" t="str">
        <f>VLOOKUP($C19,Products!$B$2:$E$66,3,FALSE)</f>
        <v xml:space="preserve">COOLER MASTER 500 W  </v>
      </c>
      <c r="F19" s="2">
        <f>VLOOKUP($C19,Products!$B$2:$E$66,4,FALSE)</f>
        <v>3295</v>
      </c>
      <c r="G19" s="2">
        <v>21</v>
      </c>
      <c r="H19" s="2">
        <f>(F19*20)/100 + F19</f>
        <v>3954</v>
      </c>
      <c r="I19" s="2">
        <f>G19*H19</f>
        <v>83034</v>
      </c>
      <c r="J19">
        <f t="shared" si="0"/>
        <v>69195</v>
      </c>
    </row>
    <row r="20" spans="1:10" x14ac:dyDescent="0.3">
      <c r="A20" s="2">
        <f t="shared" si="1"/>
        <v>19</v>
      </c>
      <c r="B20" s="4">
        <v>44987</v>
      </c>
      <c r="C20" s="2" t="s">
        <v>11</v>
      </c>
      <c r="D20" s="3" t="str">
        <f>VLOOKUP($C20,Products!$B$2:$E$66,2,FALSE)</f>
        <v>gVybweKHOmmW</v>
      </c>
      <c r="E20" s="2" t="str">
        <f>VLOOKUP($C20,Products!$B$2:$E$66,3,FALSE)</f>
        <v xml:space="preserve">1TB SATA WD  </v>
      </c>
      <c r="F20" s="2">
        <f>VLOOKUP($C20,Products!$B$2:$E$66,4,FALSE)</f>
        <v>3219</v>
      </c>
      <c r="G20" s="2">
        <v>22</v>
      </c>
      <c r="H20" s="2">
        <f>(F20*20)/100 + F20</f>
        <v>3862.8</v>
      </c>
      <c r="I20" s="2">
        <f>G20*H20</f>
        <v>84981.6</v>
      </c>
      <c r="J20">
        <f t="shared" si="0"/>
        <v>70818</v>
      </c>
    </row>
    <row r="21" spans="1:10" x14ac:dyDescent="0.3">
      <c r="A21" s="2">
        <f t="shared" si="1"/>
        <v>20</v>
      </c>
      <c r="B21" s="4">
        <v>44988</v>
      </c>
      <c r="C21" s="2" t="s">
        <v>36</v>
      </c>
      <c r="D21" s="3" t="str">
        <f>VLOOKUP($C21,Products!$B$2:$E$66,2,FALSE)</f>
        <v>3dzi9EMaXpDl</v>
      </c>
      <c r="E21" s="2" t="str">
        <f>VLOOKUP($C21,Products!$B$2:$E$66,3,FALSE)</f>
        <v xml:space="preserve">QHMPL KIT MM  </v>
      </c>
      <c r="F21" s="2">
        <f>VLOOKUP($C21,Products!$B$2:$E$66,4,FALSE)</f>
        <v>333</v>
      </c>
      <c r="G21" s="2">
        <v>56</v>
      </c>
      <c r="H21" s="2">
        <f>(F21*20)/100 + F21</f>
        <v>399.6</v>
      </c>
      <c r="I21" s="2">
        <f>G21*H21</f>
        <v>22377.600000000002</v>
      </c>
      <c r="J21">
        <f t="shared" si="0"/>
        <v>18648</v>
      </c>
    </row>
    <row r="22" spans="1:10" x14ac:dyDescent="0.3">
      <c r="A22" s="2">
        <f t="shared" si="1"/>
        <v>21</v>
      </c>
      <c r="B22" s="4">
        <v>44992</v>
      </c>
      <c r="C22" s="2" t="s">
        <v>26</v>
      </c>
      <c r="D22" s="3" t="str">
        <f>VLOOKUP($C22,Products!$B$2:$E$66,2,FALSE)</f>
        <v>DRPLNGe9HF2b</v>
      </c>
      <c r="E22" s="2" t="str">
        <f>VLOOKUP($C22,Products!$B$2:$E$66,3,FALSE)</f>
        <v xml:space="preserve">SIMMTROINCS 4GB L/DT (1333)  </v>
      </c>
      <c r="F22" s="2">
        <f>VLOOKUP($C22,Products!$B$2:$E$66,4,FALSE)</f>
        <v>1990</v>
      </c>
      <c r="G22" s="2">
        <v>24</v>
      </c>
      <c r="H22" s="2">
        <f>(F22*20)/100 + F22</f>
        <v>2388</v>
      </c>
      <c r="I22" s="2">
        <f>G22*H22</f>
        <v>57312</v>
      </c>
      <c r="J22">
        <f t="shared" si="0"/>
        <v>47760</v>
      </c>
    </row>
    <row r="23" spans="1:10" x14ac:dyDescent="0.3">
      <c r="A23" s="2">
        <f t="shared" si="1"/>
        <v>22</v>
      </c>
      <c r="B23" s="4">
        <v>44993</v>
      </c>
      <c r="C23" s="2" t="s">
        <v>13</v>
      </c>
      <c r="D23" s="3" t="str">
        <f>VLOOKUP($C23,Products!$B$2:$E$66,2,FALSE)</f>
        <v>075KEEnSoLtU</v>
      </c>
      <c r="E23" s="2" t="str">
        <f>VLOOKUP($C23,Products!$B$2:$E$66,3,FALSE)</f>
        <v xml:space="preserve">INTEL I-3 (3220) 3rd  </v>
      </c>
      <c r="F23" s="2">
        <f>VLOOKUP($C23,Products!$B$2:$E$66,4,FALSE)</f>
        <v>4490</v>
      </c>
      <c r="G23" s="2">
        <v>22</v>
      </c>
      <c r="H23" s="2">
        <f>(F23*20)/100 + F23</f>
        <v>5388</v>
      </c>
      <c r="I23" s="2">
        <f>G23*H23</f>
        <v>118536</v>
      </c>
      <c r="J23">
        <f t="shared" si="0"/>
        <v>98780</v>
      </c>
    </row>
    <row r="24" spans="1:10" x14ac:dyDescent="0.3">
      <c r="A24" s="2">
        <f t="shared" si="1"/>
        <v>23</v>
      </c>
      <c r="B24" s="4">
        <v>44995</v>
      </c>
      <c r="C24" s="2" t="s">
        <v>13</v>
      </c>
      <c r="D24" s="3" t="str">
        <f>VLOOKUP($C24,Products!$B$2:$E$66,2,FALSE)</f>
        <v>075KEEnSoLtU</v>
      </c>
      <c r="E24" s="2" t="str">
        <f>VLOOKUP($C24,Products!$B$2:$E$66,3,FALSE)</f>
        <v xml:space="preserve">INTEL I-3 (3220) 3rd  </v>
      </c>
      <c r="F24" s="2">
        <f>VLOOKUP($C24,Products!$B$2:$E$66,4,FALSE)</f>
        <v>4490</v>
      </c>
      <c r="G24" s="2">
        <v>34</v>
      </c>
      <c r="H24" s="2">
        <f>(F24*20)/100 + F24</f>
        <v>5388</v>
      </c>
      <c r="I24" s="2">
        <f>G24*H24</f>
        <v>183192</v>
      </c>
      <c r="J24">
        <f t="shared" si="0"/>
        <v>152660</v>
      </c>
    </row>
    <row r="25" spans="1:10" x14ac:dyDescent="0.3">
      <c r="A25" s="2">
        <f t="shared" si="1"/>
        <v>24</v>
      </c>
      <c r="B25" s="4">
        <v>44998</v>
      </c>
      <c r="C25" s="2" t="s">
        <v>7</v>
      </c>
      <c r="D25" s="3" t="str">
        <f>VLOOKUP($C25,Products!$B$2:$E$66,2,FALSE)</f>
        <v>JuFi6aI4oOko</v>
      </c>
      <c r="E25" s="2" t="str">
        <f>VLOOKUP($C25,Products!$B$2:$E$66,3,FALSE)</f>
        <v xml:space="preserve">HP SATA BOX  </v>
      </c>
      <c r="F25" s="2">
        <f>VLOOKUP($C25,Products!$B$2:$E$66,4,FALSE)</f>
        <v>990</v>
      </c>
      <c r="G25" s="2">
        <v>27</v>
      </c>
      <c r="H25" s="2">
        <f>(F25*20)/100 + F25</f>
        <v>1188</v>
      </c>
      <c r="I25" s="2">
        <f>G25*H25</f>
        <v>32076</v>
      </c>
      <c r="J25">
        <f t="shared" si="0"/>
        <v>26730</v>
      </c>
    </row>
    <row r="26" spans="1:10" x14ac:dyDescent="0.3">
      <c r="A26" s="2">
        <f t="shared" si="1"/>
        <v>25</v>
      </c>
      <c r="B26" s="4">
        <v>44999</v>
      </c>
      <c r="C26" s="2" t="s">
        <v>15</v>
      </c>
      <c r="D26" s="3" t="str">
        <f>VLOOKUP($C26,Products!$B$2:$E$66,2,FALSE)</f>
        <v>fLVKLNdy7iu5</v>
      </c>
      <c r="E26" s="2" t="str">
        <f>VLOOKUP($C26,Products!$B$2:$E$66,3,FALSE)</f>
        <v xml:space="preserve">MSI Z270 GAMING M 3  </v>
      </c>
      <c r="F26" s="2">
        <f>VLOOKUP($C26,Products!$B$2:$E$66,4,FALSE)</f>
        <v>13990</v>
      </c>
      <c r="G26" s="2">
        <v>34</v>
      </c>
      <c r="H26" s="2">
        <f>(F26*20)/100 + F26</f>
        <v>16788</v>
      </c>
      <c r="I26" s="2">
        <f>G26*H26</f>
        <v>570792</v>
      </c>
      <c r="J26">
        <f t="shared" si="0"/>
        <v>475660</v>
      </c>
    </row>
    <row r="27" spans="1:10" x14ac:dyDescent="0.3">
      <c r="A27" s="2">
        <f t="shared" si="1"/>
        <v>26</v>
      </c>
      <c r="B27" s="4">
        <v>45000</v>
      </c>
      <c r="C27" s="2" t="s">
        <v>17</v>
      </c>
      <c r="D27" s="3" t="str">
        <f>VLOOKUP($C27,Products!$B$2:$E$66,2,FALSE)</f>
        <v>FXRXWiAUK1tV</v>
      </c>
      <c r="E27" s="2" t="str">
        <f>VLOOKUP($C27,Products!$B$2:$E$66,3,FALSE)</f>
        <v xml:space="preserve">COOLER MASTER 500 W  </v>
      </c>
      <c r="F27" s="2">
        <f>VLOOKUP($C27,Products!$B$2:$E$66,4,FALSE)</f>
        <v>3295</v>
      </c>
      <c r="G27" s="2">
        <v>29</v>
      </c>
      <c r="H27" s="2">
        <f>(F27*20)/100 + F27</f>
        <v>3954</v>
      </c>
      <c r="I27" s="2">
        <f>G27*H27</f>
        <v>114666</v>
      </c>
      <c r="J27">
        <f t="shared" si="0"/>
        <v>95555</v>
      </c>
    </row>
    <row r="28" spans="1:10" x14ac:dyDescent="0.3">
      <c r="A28" s="2">
        <f t="shared" si="1"/>
        <v>27</v>
      </c>
      <c r="B28" s="4">
        <v>45001</v>
      </c>
      <c r="C28" s="2" t="s">
        <v>36</v>
      </c>
      <c r="D28" s="3" t="str">
        <f>VLOOKUP($C28,Products!$B$2:$E$66,2,FALSE)</f>
        <v>3dzi9EMaXpDl</v>
      </c>
      <c r="E28" s="2" t="str">
        <f>VLOOKUP($C28,Products!$B$2:$E$66,3,FALSE)</f>
        <v xml:space="preserve">QHMPL KIT MM  </v>
      </c>
      <c r="F28" s="2">
        <f>VLOOKUP($C28,Products!$B$2:$E$66,4,FALSE)</f>
        <v>333</v>
      </c>
      <c r="G28" s="2">
        <v>30</v>
      </c>
      <c r="H28" s="2">
        <f>(F28*20)/100 + F28</f>
        <v>399.6</v>
      </c>
      <c r="I28" s="2">
        <f>G28*H28</f>
        <v>11988</v>
      </c>
      <c r="J28">
        <f t="shared" si="0"/>
        <v>9990</v>
      </c>
    </row>
    <row r="29" spans="1:10" x14ac:dyDescent="0.3">
      <c r="A29" s="2">
        <f t="shared" si="1"/>
        <v>28</v>
      </c>
      <c r="B29" s="4">
        <v>45002</v>
      </c>
      <c r="C29" s="2" t="s">
        <v>11</v>
      </c>
      <c r="D29" s="3" t="str">
        <f>VLOOKUP($C29,Products!$B$2:$E$66,2,FALSE)</f>
        <v>gVybweKHOmmW</v>
      </c>
      <c r="E29" s="2" t="str">
        <f>VLOOKUP($C29,Products!$B$2:$E$66,3,FALSE)</f>
        <v xml:space="preserve">1TB SATA WD  </v>
      </c>
      <c r="F29" s="2">
        <f>VLOOKUP($C29,Products!$B$2:$E$66,4,FALSE)</f>
        <v>3219</v>
      </c>
      <c r="G29" s="2">
        <v>31</v>
      </c>
      <c r="H29" s="2">
        <f>(F29*20)/100 + F29</f>
        <v>3862.8</v>
      </c>
      <c r="I29" s="2">
        <f>G29*H29</f>
        <v>119746.8</v>
      </c>
      <c r="J29">
        <f t="shared" si="0"/>
        <v>99789</v>
      </c>
    </row>
    <row r="30" spans="1:10" x14ac:dyDescent="0.3">
      <c r="A30" s="2">
        <f t="shared" si="1"/>
        <v>29</v>
      </c>
      <c r="B30" s="4">
        <v>45005</v>
      </c>
      <c r="C30" s="2" t="s">
        <v>23</v>
      </c>
      <c r="D30" s="3" t="str">
        <f>VLOOKUP($C30,Products!$B$2:$E$66,2,FALSE)</f>
        <v>GwYYET6WQAY9</v>
      </c>
      <c r="E30" s="2" t="str">
        <f>VLOOKUP($C30,Products!$B$2:$E$66,3,FALSE)</f>
        <v xml:space="preserve">PHILIPS 18.5 LED (193V5)  </v>
      </c>
      <c r="F30" s="2">
        <f>VLOOKUP($C30,Products!$B$2:$E$66,4,FALSE)</f>
        <v>4653</v>
      </c>
      <c r="G30" s="2">
        <v>32</v>
      </c>
      <c r="H30" s="2">
        <f>(F30*20)/100 + F30</f>
        <v>5583.6</v>
      </c>
      <c r="I30" s="2">
        <f>G30*H30</f>
        <v>178675.20000000001</v>
      </c>
      <c r="J30">
        <f t="shared" si="0"/>
        <v>148896</v>
      </c>
    </row>
    <row r="31" spans="1:10" x14ac:dyDescent="0.3">
      <c r="A31" s="2">
        <f t="shared" si="1"/>
        <v>30</v>
      </c>
      <c r="B31" s="4">
        <v>45006</v>
      </c>
      <c r="C31" s="2" t="s">
        <v>7</v>
      </c>
      <c r="D31" s="3" t="str">
        <f>VLOOKUP($C31,Products!$B$2:$E$66,2,FALSE)</f>
        <v>JuFi6aI4oOko</v>
      </c>
      <c r="E31" s="2" t="str">
        <f>VLOOKUP($C31,Products!$B$2:$E$66,3,FALSE)</f>
        <v xml:space="preserve">HP SATA BOX  </v>
      </c>
      <c r="F31" s="2">
        <f>VLOOKUP($C31,Products!$B$2:$E$66,4,FALSE)</f>
        <v>990</v>
      </c>
      <c r="G31" s="2">
        <v>50</v>
      </c>
      <c r="H31" s="2">
        <f>(F31*20)/100 + F31</f>
        <v>1188</v>
      </c>
      <c r="I31" s="2">
        <f>G31*H31</f>
        <v>59400</v>
      </c>
      <c r="J31">
        <f t="shared" si="0"/>
        <v>49500</v>
      </c>
    </row>
    <row r="32" spans="1:10" x14ac:dyDescent="0.3">
      <c r="A32" s="2">
        <f t="shared" si="1"/>
        <v>31</v>
      </c>
      <c r="B32" s="4">
        <v>45006</v>
      </c>
      <c r="C32" s="2" t="s">
        <v>26</v>
      </c>
      <c r="D32" s="3" t="str">
        <f>VLOOKUP($C32,Products!$B$2:$E$66,2,FALSE)</f>
        <v>DRPLNGe9HF2b</v>
      </c>
      <c r="E32" s="2" t="str">
        <f>VLOOKUP($C32,Products!$B$2:$E$66,3,FALSE)</f>
        <v xml:space="preserve">SIMMTROINCS 4GB L/DT (1333)  </v>
      </c>
      <c r="F32" s="2">
        <f>VLOOKUP($C32,Products!$B$2:$E$66,4,FALSE)</f>
        <v>1990</v>
      </c>
      <c r="G32" s="2">
        <v>351</v>
      </c>
      <c r="H32" s="2">
        <f>(F32*20)/100 + F32</f>
        <v>2388</v>
      </c>
      <c r="I32" s="2">
        <f>G32*H32</f>
        <v>838188</v>
      </c>
      <c r="J32">
        <f t="shared" si="0"/>
        <v>698490</v>
      </c>
    </row>
    <row r="33" spans="1:10" x14ac:dyDescent="0.3">
      <c r="A33" s="2">
        <f t="shared" si="1"/>
        <v>32</v>
      </c>
      <c r="B33" s="4">
        <v>45007</v>
      </c>
      <c r="C33" s="2" t="s">
        <v>15</v>
      </c>
      <c r="D33" s="3" t="str">
        <f>VLOOKUP($C33,Products!$B$2:$E$66,2,FALSE)</f>
        <v>fLVKLNdy7iu5</v>
      </c>
      <c r="E33" s="2" t="str">
        <f>VLOOKUP($C33,Products!$B$2:$E$66,3,FALSE)</f>
        <v xml:space="preserve">MSI Z270 GAMING M 3  </v>
      </c>
      <c r="F33" s="2">
        <f>VLOOKUP($C33,Products!$B$2:$E$66,4,FALSE)</f>
        <v>13990</v>
      </c>
      <c r="G33" s="2">
        <v>352</v>
      </c>
      <c r="H33" s="2">
        <f>(F33*20)/100 + F33</f>
        <v>16788</v>
      </c>
      <c r="I33" s="2">
        <f>G33*H33</f>
        <v>5909376</v>
      </c>
      <c r="J33">
        <f t="shared" si="0"/>
        <v>4924480</v>
      </c>
    </row>
    <row r="34" spans="1:10" x14ac:dyDescent="0.3">
      <c r="A34" s="2">
        <f t="shared" si="1"/>
        <v>33</v>
      </c>
      <c r="B34" s="4">
        <v>45007</v>
      </c>
      <c r="C34" s="2" t="s">
        <v>23</v>
      </c>
      <c r="D34" s="3" t="str">
        <f>VLOOKUP($C34,Products!$B$2:$E$66,2,FALSE)</f>
        <v>GwYYET6WQAY9</v>
      </c>
      <c r="E34" s="2" t="str">
        <f>VLOOKUP($C34,Products!$B$2:$E$66,3,FALSE)</f>
        <v xml:space="preserve">PHILIPS 18.5 LED (193V5)  </v>
      </c>
      <c r="F34" s="2">
        <f>VLOOKUP($C34,Products!$B$2:$E$66,4,FALSE)</f>
        <v>4653</v>
      </c>
      <c r="G34" s="2">
        <v>353</v>
      </c>
      <c r="H34" s="2">
        <f>(F34*20)/100 + F34</f>
        <v>5583.6</v>
      </c>
      <c r="I34" s="2">
        <f>G34*H34</f>
        <v>1971010.8</v>
      </c>
      <c r="J34">
        <f t="shared" si="0"/>
        <v>1642509</v>
      </c>
    </row>
    <row r="35" spans="1:10" x14ac:dyDescent="0.3">
      <c r="A35" s="2">
        <f t="shared" si="1"/>
        <v>34</v>
      </c>
      <c r="B35" s="4">
        <v>45007</v>
      </c>
      <c r="C35" s="2" t="s">
        <v>17</v>
      </c>
      <c r="D35" s="3" t="str">
        <f>VLOOKUP($C35,Products!$B$2:$E$66,2,FALSE)</f>
        <v>FXRXWiAUK1tV</v>
      </c>
      <c r="E35" s="2" t="str">
        <f>VLOOKUP($C35,Products!$B$2:$E$66,3,FALSE)</f>
        <v xml:space="preserve">COOLER MASTER 500 W  </v>
      </c>
      <c r="F35" s="2">
        <f>VLOOKUP($C35,Products!$B$2:$E$66,4,FALSE)</f>
        <v>3295</v>
      </c>
      <c r="G35" s="2">
        <v>344</v>
      </c>
      <c r="H35" s="2">
        <f>(F35*20)/100 + F35</f>
        <v>3954</v>
      </c>
      <c r="I35" s="2">
        <f>G35*H35</f>
        <v>1360176</v>
      </c>
      <c r="J35">
        <f t="shared" si="0"/>
        <v>1133480</v>
      </c>
    </row>
    <row r="36" spans="1:10" x14ac:dyDescent="0.3">
      <c r="A36" s="2">
        <f t="shared" si="1"/>
        <v>35</v>
      </c>
      <c r="B36" s="4">
        <v>45008</v>
      </c>
      <c r="C36" s="2" t="s">
        <v>36</v>
      </c>
      <c r="D36" s="3" t="str">
        <f>VLOOKUP($C36,Products!$B$2:$E$66,2,FALSE)</f>
        <v>3dzi9EMaXpDl</v>
      </c>
      <c r="E36" s="2" t="str">
        <f>VLOOKUP($C36,Products!$B$2:$E$66,3,FALSE)</f>
        <v xml:space="preserve">QHMPL KIT MM  </v>
      </c>
      <c r="F36" s="2">
        <f>VLOOKUP($C36,Products!$B$2:$E$66,4,FALSE)</f>
        <v>333</v>
      </c>
      <c r="G36" s="2">
        <v>121</v>
      </c>
      <c r="H36" s="2">
        <f>(F36*20)/100 + F36</f>
        <v>399.6</v>
      </c>
      <c r="I36" s="2">
        <f>G36*H36</f>
        <v>48351.600000000006</v>
      </c>
      <c r="J36">
        <f t="shared" si="0"/>
        <v>40293</v>
      </c>
    </row>
    <row r="37" spans="1:10" x14ac:dyDescent="0.3">
      <c r="A37" s="2">
        <f t="shared" si="1"/>
        <v>36</v>
      </c>
      <c r="B37" s="4">
        <v>45009</v>
      </c>
      <c r="C37" s="2" t="s">
        <v>7</v>
      </c>
      <c r="D37" s="3" t="str">
        <f>VLOOKUP($C37,Products!$B$2:$E$66,2,FALSE)</f>
        <v>JuFi6aI4oOko</v>
      </c>
      <c r="E37" s="2" t="str">
        <f>VLOOKUP($C37,Products!$B$2:$E$66,3,FALSE)</f>
        <v xml:space="preserve">HP SATA BOX  </v>
      </c>
      <c r="F37" s="2">
        <f>VLOOKUP($C37,Products!$B$2:$E$66,4,FALSE)</f>
        <v>990</v>
      </c>
      <c r="G37" s="2">
        <v>111</v>
      </c>
      <c r="H37" s="2">
        <f>(F37*20)/100 + F37</f>
        <v>1188</v>
      </c>
      <c r="I37" s="2">
        <f>G37*H37</f>
        <v>131868</v>
      </c>
      <c r="J37">
        <f t="shared" si="0"/>
        <v>109890</v>
      </c>
    </row>
    <row r="38" spans="1:10" x14ac:dyDescent="0.3">
      <c r="A38" s="2">
        <f t="shared" si="1"/>
        <v>37</v>
      </c>
      <c r="B38" s="4">
        <v>45009</v>
      </c>
      <c r="C38" s="2" t="s">
        <v>17</v>
      </c>
      <c r="D38" s="3" t="str">
        <f>VLOOKUP($C38,Products!$B$2:$E$66,2,FALSE)</f>
        <v>FXRXWiAUK1tV</v>
      </c>
      <c r="E38" s="2" t="str">
        <f>VLOOKUP($C38,Products!$B$2:$E$66,3,FALSE)</f>
        <v xml:space="preserve">COOLER MASTER 500 W  </v>
      </c>
      <c r="F38" s="2">
        <f>VLOOKUP($C38,Products!$B$2:$E$66,4,FALSE)</f>
        <v>3295</v>
      </c>
      <c r="G38" s="2">
        <v>122</v>
      </c>
      <c r="H38" s="2">
        <f>(F38*20)/100 + F38</f>
        <v>3954</v>
      </c>
      <c r="I38" s="2">
        <f>G38*H38</f>
        <v>482388</v>
      </c>
      <c r="J38">
        <f t="shared" si="0"/>
        <v>401990</v>
      </c>
    </row>
    <row r="39" spans="1:10" x14ac:dyDescent="0.3">
      <c r="A39" s="2">
        <f t="shared" si="1"/>
        <v>38</v>
      </c>
      <c r="B39" s="4">
        <v>45010</v>
      </c>
      <c r="C39" s="2" t="s">
        <v>36</v>
      </c>
      <c r="D39" s="3" t="str">
        <f>VLOOKUP($C39,Products!$B$2:$E$66,2,FALSE)</f>
        <v>3dzi9EMaXpDl</v>
      </c>
      <c r="E39" s="2" t="str">
        <f>VLOOKUP($C39,Products!$B$2:$E$66,3,FALSE)</f>
        <v xml:space="preserve">QHMPL KIT MM  </v>
      </c>
      <c r="F39" s="2">
        <f>VLOOKUP($C39,Products!$B$2:$E$66,4,FALSE)</f>
        <v>333</v>
      </c>
      <c r="G39" s="2">
        <v>344</v>
      </c>
      <c r="H39" s="2">
        <f>(F39*20)/100 + F39</f>
        <v>399.6</v>
      </c>
      <c r="I39" s="2">
        <f>G39*H39</f>
        <v>137462.39999999999</v>
      </c>
      <c r="J39">
        <f t="shared" si="0"/>
        <v>114552</v>
      </c>
    </row>
    <row r="40" spans="1:10" x14ac:dyDescent="0.3">
      <c r="A40" s="2">
        <f t="shared" si="1"/>
        <v>39</v>
      </c>
      <c r="B40" s="4">
        <v>45010</v>
      </c>
      <c r="C40" s="2" t="s">
        <v>40</v>
      </c>
      <c r="D40" s="3" t="str">
        <f>VLOOKUP($C40,Products!$B$2:$E$66,2,FALSE)</f>
        <v>j8KCk8k106J8</v>
      </c>
      <c r="E40" s="2" t="str">
        <f>VLOOKUP($C40,Products!$B$2:$E$66,3,FALSE)</f>
        <v xml:space="preserve">HP 3635 (INKJET)  </v>
      </c>
      <c r="F40" s="2">
        <f>VLOOKUP($C40,Products!$B$2:$E$66,4,FALSE)</f>
        <v>5066</v>
      </c>
      <c r="G40" s="2">
        <v>132</v>
      </c>
      <c r="H40" s="2">
        <f>(F40*20)/100 + F40</f>
        <v>6079.2</v>
      </c>
      <c r="I40" s="2">
        <f>G40*H40</f>
        <v>802454.4</v>
      </c>
      <c r="J40">
        <f t="shared" si="0"/>
        <v>668712</v>
      </c>
    </row>
    <row r="41" spans="1:10" x14ac:dyDescent="0.3">
      <c r="A41" s="2">
        <f t="shared" si="1"/>
        <v>40</v>
      </c>
      <c r="B41" s="4">
        <v>45012</v>
      </c>
      <c r="C41" s="2" t="s">
        <v>15</v>
      </c>
      <c r="D41" s="3" t="str">
        <f>VLOOKUP($C41,Products!$B$2:$E$66,2,FALSE)</f>
        <v>fLVKLNdy7iu5</v>
      </c>
      <c r="E41" s="2" t="str">
        <f>VLOOKUP($C41,Products!$B$2:$E$66,3,FALSE)</f>
        <v xml:space="preserve">MSI Z270 GAMING M 3  </v>
      </c>
      <c r="F41" s="2">
        <f>VLOOKUP($C41,Products!$B$2:$E$66,4,FALSE)</f>
        <v>13990</v>
      </c>
      <c r="G41" s="2">
        <v>25</v>
      </c>
      <c r="H41" s="2">
        <f>(F41*20)/100 + F41</f>
        <v>16788</v>
      </c>
      <c r="I41" s="2">
        <f>G41*H41</f>
        <v>419700</v>
      </c>
      <c r="J41">
        <f t="shared" si="0"/>
        <v>349750</v>
      </c>
    </row>
    <row r="42" spans="1:10" x14ac:dyDescent="0.3">
      <c r="A42" s="2">
        <f t="shared" si="1"/>
        <v>41</v>
      </c>
      <c r="B42" s="4">
        <v>45014</v>
      </c>
      <c r="C42" s="2" t="s">
        <v>9</v>
      </c>
      <c r="D42" s="3" t="str">
        <f>VLOOKUP($C42,Products!$B$2:$E$66,2,FALSE)</f>
        <v>oxg48CJBDs3Y</v>
      </c>
      <c r="E42" s="2" t="str">
        <f>VLOOKUP($C42,Products!$B$2:$E$66,3,FALSE)</f>
        <v xml:space="preserve">LOGITECH C920 HD WEBCAM </v>
      </c>
      <c r="F42" s="2">
        <f>VLOOKUP($C42,Products!$B$2:$E$66,4,FALSE)</f>
        <v>8500</v>
      </c>
      <c r="G42" s="2">
        <v>42</v>
      </c>
      <c r="H42" s="2">
        <f>(F42*20)/100 + F42</f>
        <v>10200</v>
      </c>
      <c r="I42" s="2">
        <f>G42*H42</f>
        <v>428400</v>
      </c>
      <c r="J42">
        <f t="shared" si="0"/>
        <v>357000</v>
      </c>
    </row>
    <row r="43" spans="1:10" x14ac:dyDescent="0.3">
      <c r="A43" s="2">
        <f t="shared" si="1"/>
        <v>42</v>
      </c>
      <c r="B43" s="4">
        <v>45015</v>
      </c>
      <c r="C43" s="2" t="s">
        <v>26</v>
      </c>
      <c r="D43" s="3" t="str">
        <f>VLOOKUP($C43,Products!$B$2:$E$66,2,FALSE)</f>
        <v>DRPLNGe9HF2b</v>
      </c>
      <c r="E43" s="2" t="str">
        <f>VLOOKUP($C43,Products!$B$2:$E$66,3,FALSE)</f>
        <v xml:space="preserve">SIMMTROINCS 4GB L/DT (1333)  </v>
      </c>
      <c r="F43" s="2">
        <f>VLOOKUP($C43,Products!$B$2:$E$66,4,FALSE)</f>
        <v>1990</v>
      </c>
      <c r="G43" s="2">
        <v>33</v>
      </c>
      <c r="H43" s="2">
        <f>(F43*20)/100 + F43</f>
        <v>2388</v>
      </c>
      <c r="I43" s="2">
        <f>G43*H43</f>
        <v>78804</v>
      </c>
      <c r="J43">
        <f t="shared" si="0"/>
        <v>65670</v>
      </c>
    </row>
    <row r="44" spans="1:10" x14ac:dyDescent="0.3">
      <c r="A44" s="2">
        <f t="shared" si="1"/>
        <v>43</v>
      </c>
      <c r="B44" s="4">
        <v>45016</v>
      </c>
      <c r="C44" s="2" t="s">
        <v>40</v>
      </c>
      <c r="D44" s="3" t="str">
        <f>VLOOKUP($C44,Products!$B$2:$E$66,2,FALSE)</f>
        <v>j8KCk8k106J8</v>
      </c>
      <c r="E44" s="2" t="str">
        <f>VLOOKUP($C44,Products!$B$2:$E$66,3,FALSE)</f>
        <v xml:space="preserve">HP 3635 (INKJET)  </v>
      </c>
      <c r="F44" s="2">
        <f>VLOOKUP($C44,Products!$B$2:$E$66,4,FALSE)</f>
        <v>5066</v>
      </c>
      <c r="G44" s="2">
        <v>54</v>
      </c>
      <c r="H44" s="2">
        <f>(F44*20)/100 + F44</f>
        <v>6079.2</v>
      </c>
      <c r="I44" s="2">
        <f>G44*H44</f>
        <v>328276.8</v>
      </c>
      <c r="J44">
        <f t="shared" si="0"/>
        <v>273564</v>
      </c>
    </row>
    <row r="45" spans="1:10" x14ac:dyDescent="0.3">
      <c r="A45" s="2">
        <f t="shared" si="1"/>
        <v>44</v>
      </c>
      <c r="B45" s="4">
        <v>45017</v>
      </c>
      <c r="C45" s="2" t="s">
        <v>13</v>
      </c>
      <c r="D45" s="3" t="str">
        <f>VLOOKUP($C45,Products!$B$2:$E$66,2,FALSE)</f>
        <v>075KEEnSoLtU</v>
      </c>
      <c r="E45" s="2" t="str">
        <f>VLOOKUP($C45,Products!$B$2:$E$66,3,FALSE)</f>
        <v xml:space="preserve">INTEL I-3 (3220) 3rd  </v>
      </c>
      <c r="F45" s="2">
        <f>VLOOKUP($C45,Products!$B$2:$E$66,4,FALSE)</f>
        <v>4490</v>
      </c>
      <c r="G45" s="2">
        <v>53</v>
      </c>
      <c r="H45" s="2">
        <f>(F45*20)/100 + F45</f>
        <v>5388</v>
      </c>
      <c r="I45" s="2">
        <f>G45*H45</f>
        <v>285564</v>
      </c>
      <c r="J45">
        <f t="shared" si="0"/>
        <v>237970</v>
      </c>
    </row>
    <row r="46" spans="1:10" x14ac:dyDescent="0.3">
      <c r="A46" s="2">
        <f t="shared" si="1"/>
        <v>45</v>
      </c>
      <c r="B46" s="4">
        <v>45018</v>
      </c>
      <c r="C46" s="2" t="s">
        <v>13</v>
      </c>
      <c r="D46" s="3" t="str">
        <f>VLOOKUP($C46,Products!$B$2:$E$66,2,FALSE)</f>
        <v>075KEEnSoLtU</v>
      </c>
      <c r="E46" s="2" t="str">
        <f>VLOOKUP($C46,Products!$B$2:$E$66,3,FALSE)</f>
        <v xml:space="preserve">INTEL I-3 (3220) 3rd  </v>
      </c>
      <c r="F46" s="2">
        <f>VLOOKUP($C46,Products!$B$2:$E$66,4,FALSE)</f>
        <v>4490</v>
      </c>
      <c r="G46" s="2">
        <v>34</v>
      </c>
      <c r="H46" s="2">
        <f>(F46*20)/100 + F46</f>
        <v>5388</v>
      </c>
      <c r="I46" s="2">
        <f>G46*H46</f>
        <v>183192</v>
      </c>
      <c r="J46">
        <f t="shared" si="0"/>
        <v>152660</v>
      </c>
    </row>
    <row r="47" spans="1:10" x14ac:dyDescent="0.3">
      <c r="A47" s="2">
        <f t="shared" si="1"/>
        <v>46</v>
      </c>
      <c r="B47" s="4">
        <v>45019</v>
      </c>
      <c r="C47" s="2" t="s">
        <v>26</v>
      </c>
      <c r="D47" s="3" t="str">
        <f>VLOOKUP($C47,Products!$B$2:$E$66,2,FALSE)</f>
        <v>DRPLNGe9HF2b</v>
      </c>
      <c r="E47" s="2" t="str">
        <f>VLOOKUP($C47,Products!$B$2:$E$66,3,FALSE)</f>
        <v xml:space="preserve">SIMMTROINCS 4GB L/DT (1333)  </v>
      </c>
      <c r="F47" s="2">
        <f>VLOOKUP($C47,Products!$B$2:$E$66,4,FALSE)</f>
        <v>1990</v>
      </c>
      <c r="G47" s="2">
        <v>55</v>
      </c>
      <c r="H47" s="2">
        <f>(F47*20)/100 + F47</f>
        <v>2388</v>
      </c>
      <c r="I47" s="2">
        <f>G47*H47</f>
        <v>131340</v>
      </c>
      <c r="J47">
        <f t="shared" si="0"/>
        <v>109450</v>
      </c>
    </row>
    <row r="48" spans="1:10" x14ac:dyDescent="0.3">
      <c r="A48" s="2">
        <f t="shared" si="1"/>
        <v>47</v>
      </c>
      <c r="B48" s="4">
        <v>45020</v>
      </c>
      <c r="C48" s="2" t="s">
        <v>23</v>
      </c>
      <c r="D48" s="3" t="str">
        <f>VLOOKUP($C48,Products!$B$2:$E$66,2,FALSE)</f>
        <v>GwYYET6WQAY9</v>
      </c>
      <c r="E48" s="2" t="str">
        <f>VLOOKUP($C48,Products!$B$2:$E$66,3,FALSE)</f>
        <v xml:space="preserve">PHILIPS 18.5 LED (193V5)  </v>
      </c>
      <c r="F48" s="2">
        <f>VLOOKUP($C48,Products!$B$2:$E$66,4,FALSE)</f>
        <v>4653</v>
      </c>
      <c r="G48" s="2">
        <v>65</v>
      </c>
      <c r="H48" s="2">
        <f>(F48*20)/100 + F48</f>
        <v>5583.6</v>
      </c>
      <c r="I48" s="2">
        <f>G48*H48</f>
        <v>362934</v>
      </c>
      <c r="J48">
        <f t="shared" si="0"/>
        <v>302445</v>
      </c>
    </row>
    <row r="49" spans="1:10" x14ac:dyDescent="0.3">
      <c r="A49" s="2">
        <f t="shared" si="1"/>
        <v>48</v>
      </c>
      <c r="B49" s="4">
        <v>45021</v>
      </c>
      <c r="C49" s="2" t="s">
        <v>17</v>
      </c>
      <c r="D49" s="3" t="str">
        <f>VLOOKUP($C49,Products!$B$2:$E$66,2,FALSE)</f>
        <v>FXRXWiAUK1tV</v>
      </c>
      <c r="E49" s="2" t="str">
        <f>VLOOKUP($C49,Products!$B$2:$E$66,3,FALSE)</f>
        <v xml:space="preserve">COOLER MASTER 500 W  </v>
      </c>
      <c r="F49" s="2">
        <f>VLOOKUP($C49,Products!$B$2:$E$66,4,FALSE)</f>
        <v>3295</v>
      </c>
      <c r="G49" s="2">
        <v>63</v>
      </c>
      <c r="H49" s="2">
        <f>(F49*20)/100 + F49</f>
        <v>3954</v>
      </c>
      <c r="I49" s="2">
        <f>G49*H49</f>
        <v>249102</v>
      </c>
      <c r="J49">
        <f t="shared" si="0"/>
        <v>207585</v>
      </c>
    </row>
    <row r="50" spans="1:10" x14ac:dyDescent="0.3">
      <c r="A50" s="2">
        <f t="shared" si="1"/>
        <v>49</v>
      </c>
      <c r="B50" s="4">
        <v>45022</v>
      </c>
      <c r="C50" s="2" t="s">
        <v>11</v>
      </c>
      <c r="D50" s="3" t="str">
        <f>VLOOKUP($C50,Products!$B$2:$E$66,2,FALSE)</f>
        <v>gVybweKHOmmW</v>
      </c>
      <c r="E50" s="2" t="str">
        <f>VLOOKUP($C50,Products!$B$2:$E$66,3,FALSE)</f>
        <v xml:space="preserve">1TB SATA WD  </v>
      </c>
      <c r="F50" s="2">
        <f>VLOOKUP($C50,Products!$B$2:$E$66,4,FALSE)</f>
        <v>3219</v>
      </c>
      <c r="G50" s="2">
        <v>45</v>
      </c>
      <c r="H50" s="2">
        <f>(F50*20)/100 + F50</f>
        <v>3862.8</v>
      </c>
      <c r="I50" s="2">
        <f>G50*H50</f>
        <v>173826</v>
      </c>
      <c r="J50">
        <f t="shared" si="0"/>
        <v>144855</v>
      </c>
    </row>
    <row r="51" spans="1:10" x14ac:dyDescent="0.3">
      <c r="A51" s="2">
        <f t="shared" si="1"/>
        <v>50</v>
      </c>
      <c r="B51" s="4">
        <v>45023</v>
      </c>
      <c r="C51" s="2" t="s">
        <v>7</v>
      </c>
      <c r="D51" s="3" t="str">
        <f>VLOOKUP($C51,Products!$B$2:$E$66,2,FALSE)</f>
        <v>JuFi6aI4oOko</v>
      </c>
      <c r="E51" s="2" t="str">
        <f>VLOOKUP($C51,Products!$B$2:$E$66,3,FALSE)</f>
        <v xml:space="preserve">HP SATA BOX  </v>
      </c>
      <c r="F51" s="2">
        <f>VLOOKUP($C51,Products!$B$2:$E$66,4,FALSE)</f>
        <v>990</v>
      </c>
      <c r="G51" s="2">
        <v>100</v>
      </c>
      <c r="H51" s="2">
        <f>(F51*20)/100 + F51</f>
        <v>1188</v>
      </c>
      <c r="I51" s="2">
        <f>G51*H51</f>
        <v>118800</v>
      </c>
      <c r="J51">
        <f t="shared" si="0"/>
        <v>99000</v>
      </c>
    </row>
    <row r="52" spans="1:10" x14ac:dyDescent="0.3">
      <c r="B52" s="4"/>
      <c r="D52" s="3"/>
      <c r="I52" s="2"/>
    </row>
    <row r="53" spans="1:10" x14ac:dyDescent="0.3">
      <c r="B53" s="4"/>
      <c r="D53" s="3"/>
      <c r="I53" s="2"/>
    </row>
    <row r="54" spans="1:10" x14ac:dyDescent="0.3">
      <c r="B54" s="4"/>
      <c r="D54" s="3"/>
      <c r="I54" s="2"/>
    </row>
    <row r="55" spans="1:10" x14ac:dyDescent="0.3">
      <c r="B55" s="4"/>
      <c r="D55" s="3"/>
      <c r="I55" s="2"/>
    </row>
    <row r="56" spans="1:10" x14ac:dyDescent="0.3">
      <c r="B56" s="4"/>
      <c r="D56" s="3"/>
      <c r="I56" s="2"/>
    </row>
    <row r="57" spans="1:10" x14ac:dyDescent="0.3">
      <c r="B57" s="4"/>
      <c r="D57" s="3"/>
      <c r="I57" s="2"/>
    </row>
    <row r="58" spans="1:10" x14ac:dyDescent="0.3">
      <c r="B58" s="4"/>
      <c r="D58" s="3"/>
      <c r="I58" s="2"/>
    </row>
    <row r="59" spans="1:10" x14ac:dyDescent="0.3">
      <c r="B59" s="4"/>
      <c r="D59" s="3"/>
      <c r="I59" s="2"/>
    </row>
    <row r="60" spans="1:10" x14ac:dyDescent="0.3">
      <c r="B60" s="4"/>
      <c r="D60" s="3"/>
      <c r="I60" s="2"/>
    </row>
    <row r="61" spans="1:10" x14ac:dyDescent="0.3">
      <c r="B61" s="4"/>
      <c r="D61" s="3"/>
      <c r="I61" s="2"/>
    </row>
    <row r="62" spans="1:10" x14ac:dyDescent="0.3">
      <c r="B62" s="4"/>
      <c r="D62" s="3"/>
      <c r="I62" s="2"/>
    </row>
    <row r="63" spans="1:10" x14ac:dyDescent="0.3">
      <c r="B63" s="4"/>
      <c r="D63" s="3"/>
      <c r="I63" s="2"/>
    </row>
    <row r="64" spans="1:10" x14ac:dyDescent="0.3">
      <c r="B64" s="4"/>
      <c r="D64" s="3"/>
      <c r="I64" s="2"/>
    </row>
    <row r="65" spans="2:9" x14ac:dyDescent="0.3">
      <c r="B65" s="4"/>
      <c r="D65" s="3"/>
      <c r="I65" s="2"/>
    </row>
    <row r="66" spans="2:9" x14ac:dyDescent="0.3">
      <c r="B66" s="4"/>
      <c r="D66" s="3"/>
      <c r="I66" s="2"/>
    </row>
    <row r="67" spans="2:9" x14ac:dyDescent="0.3">
      <c r="B67" s="4"/>
      <c r="D67" s="3"/>
      <c r="I67" s="2"/>
    </row>
    <row r="68" spans="2:9" x14ac:dyDescent="0.3">
      <c r="B68" s="4"/>
      <c r="D68" s="3"/>
      <c r="I68" s="2"/>
    </row>
    <row r="69" spans="2:9" x14ac:dyDescent="0.3">
      <c r="B69" s="4"/>
      <c r="D69" s="3"/>
      <c r="I69" s="2"/>
    </row>
    <row r="70" spans="2:9" x14ac:dyDescent="0.3">
      <c r="B70" s="4"/>
      <c r="D70" s="3"/>
      <c r="I70" s="2"/>
    </row>
    <row r="71" spans="2:9" x14ac:dyDescent="0.3">
      <c r="B71" s="4"/>
      <c r="D71" s="3"/>
      <c r="I71" s="2"/>
    </row>
    <row r="72" spans="2:9" x14ac:dyDescent="0.3">
      <c r="B72" s="4"/>
      <c r="D72" s="3"/>
      <c r="I72" s="2"/>
    </row>
    <row r="73" spans="2:9" x14ac:dyDescent="0.3">
      <c r="B73" s="4"/>
      <c r="D73" s="3"/>
      <c r="I73" s="2"/>
    </row>
    <row r="74" spans="2:9" x14ac:dyDescent="0.3">
      <c r="B74" s="4"/>
      <c r="D74" s="3"/>
      <c r="I74" s="2"/>
    </row>
    <row r="75" spans="2:9" x14ac:dyDescent="0.3">
      <c r="B75" s="4"/>
      <c r="D75" s="3"/>
      <c r="I75" s="2"/>
    </row>
    <row r="76" spans="2:9" x14ac:dyDescent="0.3">
      <c r="B76" s="4"/>
      <c r="D76" s="3"/>
      <c r="I76" s="2"/>
    </row>
    <row r="77" spans="2:9" x14ac:dyDescent="0.3">
      <c r="B77" s="4"/>
      <c r="D77" s="3"/>
      <c r="I77" s="2"/>
    </row>
    <row r="78" spans="2:9" x14ac:dyDescent="0.3">
      <c r="B78" s="4"/>
      <c r="D78" s="3"/>
      <c r="I78" s="2"/>
    </row>
    <row r="79" spans="2:9" x14ac:dyDescent="0.3">
      <c r="B79" s="4"/>
      <c r="D79" s="3"/>
      <c r="I79" s="2"/>
    </row>
    <row r="80" spans="2:9" x14ac:dyDescent="0.3">
      <c r="B80" s="4"/>
      <c r="D80" s="3"/>
      <c r="I80" s="2"/>
    </row>
    <row r="81" spans="2:9" x14ac:dyDescent="0.3">
      <c r="B81" s="4"/>
      <c r="D81" s="3"/>
      <c r="I81" s="2"/>
    </row>
    <row r="82" spans="2:9" x14ac:dyDescent="0.3">
      <c r="B82" s="4"/>
      <c r="D82" s="3"/>
      <c r="I82" s="2"/>
    </row>
    <row r="83" spans="2:9" x14ac:dyDescent="0.3">
      <c r="B83" s="4"/>
      <c r="D83" s="3"/>
      <c r="I83" s="2"/>
    </row>
    <row r="84" spans="2:9" x14ac:dyDescent="0.3">
      <c r="B84" s="4"/>
      <c r="D84" s="3"/>
      <c r="I84" s="2"/>
    </row>
    <row r="85" spans="2:9" x14ac:dyDescent="0.3">
      <c r="B85" s="4"/>
      <c r="D85" s="3"/>
      <c r="I85" s="2"/>
    </row>
    <row r="86" spans="2:9" x14ac:dyDescent="0.3">
      <c r="B86" s="4"/>
      <c r="D86" s="3"/>
      <c r="I86" s="2"/>
    </row>
    <row r="87" spans="2:9" x14ac:dyDescent="0.3">
      <c r="B87" s="4"/>
      <c r="D87" s="3"/>
      <c r="I87" s="2"/>
    </row>
    <row r="88" spans="2:9" x14ac:dyDescent="0.3">
      <c r="B88" s="4"/>
      <c r="D88" s="3"/>
      <c r="I88" s="2"/>
    </row>
    <row r="89" spans="2:9" x14ac:dyDescent="0.3">
      <c r="B89" s="4"/>
      <c r="D89" s="3"/>
      <c r="I89" s="2"/>
    </row>
    <row r="90" spans="2:9" x14ac:dyDescent="0.3">
      <c r="B90" s="4"/>
      <c r="D90" s="3"/>
      <c r="I90" s="2"/>
    </row>
    <row r="91" spans="2:9" x14ac:dyDescent="0.3">
      <c r="B91" s="4"/>
      <c r="D91" s="3"/>
      <c r="I91" s="2"/>
    </row>
    <row r="92" spans="2:9" x14ac:dyDescent="0.3">
      <c r="B92" s="4"/>
      <c r="D92" s="3"/>
      <c r="I92" s="2"/>
    </row>
    <row r="93" spans="2:9" x14ac:dyDescent="0.3">
      <c r="B93" s="4"/>
      <c r="D93" s="3"/>
      <c r="I93" s="2"/>
    </row>
    <row r="94" spans="2:9" x14ac:dyDescent="0.3">
      <c r="B94" s="4"/>
      <c r="D94" s="3"/>
      <c r="I94" s="2"/>
    </row>
    <row r="95" spans="2:9" x14ac:dyDescent="0.3">
      <c r="B95" s="4"/>
      <c r="D95" s="3"/>
      <c r="I95" s="2"/>
    </row>
    <row r="96" spans="2:9" x14ac:dyDescent="0.3">
      <c r="B96" s="4"/>
      <c r="D96" s="3"/>
      <c r="I96" s="2"/>
    </row>
    <row r="97" spans="2:9" x14ac:dyDescent="0.3">
      <c r="B97" s="4"/>
      <c r="D97" s="3"/>
      <c r="I97" s="2"/>
    </row>
    <row r="98" spans="2:9" x14ac:dyDescent="0.3">
      <c r="B98" s="4"/>
      <c r="D98" s="3"/>
      <c r="I98" s="2"/>
    </row>
    <row r="99" spans="2:9" x14ac:dyDescent="0.3">
      <c r="B99" s="4"/>
      <c r="D99" s="3"/>
      <c r="I99" s="2"/>
    </row>
    <row r="100" spans="2:9" x14ac:dyDescent="0.3">
      <c r="B100" s="4"/>
      <c r="D100" s="3"/>
      <c r="I100" s="2"/>
    </row>
    <row r="101" spans="2:9" x14ac:dyDescent="0.3">
      <c r="B101" s="4"/>
      <c r="D101" s="3"/>
      <c r="I101" s="2"/>
    </row>
    <row r="102" spans="2:9" x14ac:dyDescent="0.3">
      <c r="B102" s="4"/>
      <c r="D102" s="3"/>
      <c r="I102" s="2"/>
    </row>
    <row r="103" spans="2:9" x14ac:dyDescent="0.3">
      <c r="B103" s="4"/>
      <c r="D103" s="3"/>
      <c r="I103" s="2"/>
    </row>
    <row r="104" spans="2:9" x14ac:dyDescent="0.3">
      <c r="B104" s="4"/>
      <c r="D104" s="3"/>
      <c r="I104" s="2"/>
    </row>
    <row r="105" spans="2:9" x14ac:dyDescent="0.3">
      <c r="B105" s="4"/>
      <c r="D105" s="3"/>
      <c r="I105" s="2"/>
    </row>
    <row r="106" spans="2:9" x14ac:dyDescent="0.3">
      <c r="B106" s="4"/>
      <c r="D106" s="3"/>
      <c r="I106" s="2"/>
    </row>
    <row r="107" spans="2:9" x14ac:dyDescent="0.3">
      <c r="B107" s="4"/>
      <c r="D107" s="3"/>
      <c r="I107" s="2"/>
    </row>
    <row r="108" spans="2:9" x14ac:dyDescent="0.3">
      <c r="B108" s="4"/>
      <c r="D108" s="3"/>
      <c r="I108" s="2"/>
    </row>
    <row r="109" spans="2:9" x14ac:dyDescent="0.3">
      <c r="B109" s="4"/>
      <c r="D109" s="3"/>
      <c r="I109" s="2"/>
    </row>
    <row r="110" spans="2:9" x14ac:dyDescent="0.3">
      <c r="B110" s="4"/>
      <c r="D110" s="3"/>
      <c r="I110" s="2"/>
    </row>
    <row r="111" spans="2:9" x14ac:dyDescent="0.3">
      <c r="B111" s="4"/>
      <c r="D111" s="3"/>
      <c r="I111" s="2"/>
    </row>
    <row r="112" spans="2:9" x14ac:dyDescent="0.3">
      <c r="B112" s="4"/>
      <c r="D112" s="3"/>
      <c r="I112" s="2"/>
    </row>
    <row r="113" spans="2:9" x14ac:dyDescent="0.3">
      <c r="B113" s="4"/>
      <c r="D113" s="3"/>
      <c r="I113" s="2"/>
    </row>
    <row r="114" spans="2:9" x14ac:dyDescent="0.3">
      <c r="B114" s="4"/>
      <c r="D114" s="3"/>
      <c r="I114" s="2"/>
    </row>
    <row r="115" spans="2:9" x14ac:dyDescent="0.3">
      <c r="B115" s="4"/>
      <c r="D115" s="3"/>
      <c r="I115" s="2"/>
    </row>
    <row r="116" spans="2:9" x14ac:dyDescent="0.3">
      <c r="B116" s="4"/>
      <c r="D116" s="3"/>
      <c r="I116" s="2"/>
    </row>
    <row r="117" spans="2:9" x14ac:dyDescent="0.3">
      <c r="B117" s="4"/>
      <c r="D117" s="3"/>
      <c r="I117" s="2"/>
    </row>
    <row r="118" spans="2:9" x14ac:dyDescent="0.3">
      <c r="B118" s="4"/>
      <c r="D118" s="3"/>
      <c r="I118" s="2"/>
    </row>
    <row r="119" spans="2:9" x14ac:dyDescent="0.3">
      <c r="B119" s="4"/>
      <c r="D119" s="3"/>
      <c r="I119" s="2"/>
    </row>
    <row r="120" spans="2:9" x14ac:dyDescent="0.3">
      <c r="B120" s="4"/>
      <c r="D120" s="3"/>
      <c r="I120" s="2"/>
    </row>
    <row r="121" spans="2:9" x14ac:dyDescent="0.3">
      <c r="B121" s="4"/>
      <c r="D121" s="3"/>
      <c r="I121" s="2"/>
    </row>
    <row r="122" spans="2:9" x14ac:dyDescent="0.3">
      <c r="B122" s="4"/>
      <c r="D122" s="3"/>
      <c r="I122" s="2"/>
    </row>
    <row r="123" spans="2:9" x14ac:dyDescent="0.3">
      <c r="B123" s="4"/>
      <c r="D123" s="3"/>
      <c r="I123" s="2"/>
    </row>
    <row r="124" spans="2:9" x14ac:dyDescent="0.3">
      <c r="B124" s="4"/>
      <c r="D124" s="3"/>
      <c r="I124" s="2"/>
    </row>
    <row r="125" spans="2:9" x14ac:dyDescent="0.3">
      <c r="B125" s="4"/>
      <c r="D125" s="3"/>
      <c r="I125" s="2"/>
    </row>
    <row r="126" spans="2:9" x14ac:dyDescent="0.3">
      <c r="B126" s="4"/>
      <c r="D126" s="3"/>
      <c r="I126" s="2"/>
    </row>
    <row r="127" spans="2:9" x14ac:dyDescent="0.3">
      <c r="B127" s="4"/>
      <c r="D127" s="3"/>
      <c r="I127" s="2"/>
    </row>
    <row r="128" spans="2:9" x14ac:dyDescent="0.3">
      <c r="B128" s="4"/>
      <c r="D128" s="3"/>
      <c r="I128" s="2"/>
    </row>
    <row r="129" spans="2:9" x14ac:dyDescent="0.3">
      <c r="B129" s="4"/>
      <c r="D129" s="3"/>
      <c r="I129" s="2"/>
    </row>
    <row r="130" spans="2:9" x14ac:dyDescent="0.3">
      <c r="B130" s="4"/>
      <c r="D130" s="3"/>
      <c r="I130" s="2"/>
    </row>
    <row r="131" spans="2:9" x14ac:dyDescent="0.3">
      <c r="B131" s="4"/>
      <c r="D131" s="3"/>
      <c r="I131" s="2"/>
    </row>
    <row r="132" spans="2:9" x14ac:dyDescent="0.3">
      <c r="B132" s="4"/>
      <c r="D132" s="3"/>
      <c r="I132" s="2"/>
    </row>
    <row r="133" spans="2:9" x14ac:dyDescent="0.3">
      <c r="B133" s="4"/>
      <c r="D133" s="3"/>
      <c r="I133" s="2"/>
    </row>
    <row r="134" spans="2:9" x14ac:dyDescent="0.3">
      <c r="B134" s="4"/>
      <c r="D134" s="3"/>
      <c r="I134" s="2"/>
    </row>
    <row r="135" spans="2:9" x14ac:dyDescent="0.3">
      <c r="B135" s="4"/>
      <c r="D135" s="3"/>
      <c r="I135" s="2"/>
    </row>
    <row r="136" spans="2:9" x14ac:dyDescent="0.3">
      <c r="B136" s="4"/>
      <c r="D136" s="3"/>
      <c r="I136" s="2"/>
    </row>
    <row r="137" spans="2:9" x14ac:dyDescent="0.3">
      <c r="B137" s="4"/>
      <c r="D137" s="3"/>
      <c r="I137" s="2"/>
    </row>
    <row r="138" spans="2:9" x14ac:dyDescent="0.3">
      <c r="B138" s="4"/>
      <c r="D138" s="3"/>
      <c r="I138" s="2"/>
    </row>
    <row r="139" spans="2:9" x14ac:dyDescent="0.3">
      <c r="B139" s="4"/>
      <c r="D139" s="3"/>
      <c r="I139" s="2"/>
    </row>
    <row r="140" spans="2:9" x14ac:dyDescent="0.3">
      <c r="B140" s="4"/>
      <c r="D140" s="3"/>
      <c r="I140" s="2"/>
    </row>
    <row r="141" spans="2:9" x14ac:dyDescent="0.3">
      <c r="B141" s="4"/>
      <c r="D141" s="3"/>
      <c r="I141" s="2"/>
    </row>
    <row r="142" spans="2:9" x14ac:dyDescent="0.3">
      <c r="B142" s="4"/>
      <c r="D142" s="3"/>
      <c r="I142" s="2"/>
    </row>
    <row r="143" spans="2:9" x14ac:dyDescent="0.3">
      <c r="B143" s="4"/>
      <c r="D143" s="3"/>
      <c r="I143" s="2"/>
    </row>
    <row r="144" spans="2:9" x14ac:dyDescent="0.3">
      <c r="B144" s="4"/>
      <c r="D144" s="3"/>
      <c r="I144" s="2"/>
    </row>
    <row r="145" spans="2:9" x14ac:dyDescent="0.3">
      <c r="B145" s="4"/>
      <c r="D145" s="3"/>
      <c r="I145" s="2"/>
    </row>
    <row r="146" spans="2:9" x14ac:dyDescent="0.3">
      <c r="B146" s="4"/>
      <c r="D146" s="3"/>
      <c r="I146" s="2"/>
    </row>
    <row r="147" spans="2:9" x14ac:dyDescent="0.3">
      <c r="B147" s="4"/>
      <c r="D147" s="3"/>
      <c r="I147" s="2"/>
    </row>
    <row r="148" spans="2:9" x14ac:dyDescent="0.3">
      <c r="B148" s="4"/>
      <c r="D148" s="3"/>
      <c r="I148" s="2"/>
    </row>
    <row r="149" spans="2:9" x14ac:dyDescent="0.3">
      <c r="B149" s="4"/>
      <c r="D149" s="3"/>
      <c r="I149" s="2"/>
    </row>
    <row r="150" spans="2:9" x14ac:dyDescent="0.3">
      <c r="B150" s="4"/>
      <c r="D150" s="3"/>
      <c r="I150" s="2"/>
    </row>
    <row r="151" spans="2:9" x14ac:dyDescent="0.3">
      <c r="B151" s="4"/>
      <c r="D151" s="3"/>
      <c r="I151" s="2"/>
    </row>
    <row r="152" spans="2:9" x14ac:dyDescent="0.3">
      <c r="B152" s="4"/>
      <c r="D152" s="3"/>
      <c r="I152" s="2"/>
    </row>
    <row r="153" spans="2:9" x14ac:dyDescent="0.3">
      <c r="B153" s="4"/>
      <c r="D153" s="3"/>
      <c r="I153" s="2"/>
    </row>
    <row r="154" spans="2:9" x14ac:dyDescent="0.3">
      <c r="B154" s="4"/>
      <c r="D154" s="3"/>
      <c r="I154" s="2"/>
    </row>
    <row r="155" spans="2:9" x14ac:dyDescent="0.3">
      <c r="B155" s="4"/>
      <c r="D155" s="3"/>
      <c r="I155" s="2"/>
    </row>
    <row r="156" spans="2:9" x14ac:dyDescent="0.3">
      <c r="B156" s="4"/>
      <c r="D156" s="3"/>
      <c r="I156" s="2"/>
    </row>
    <row r="157" spans="2:9" x14ac:dyDescent="0.3">
      <c r="B157" s="4"/>
      <c r="D157" s="3"/>
      <c r="I157" s="2"/>
    </row>
    <row r="158" spans="2:9" x14ac:dyDescent="0.3">
      <c r="B158" s="4"/>
      <c r="D158" s="3"/>
      <c r="I158" s="2"/>
    </row>
    <row r="159" spans="2:9" x14ac:dyDescent="0.3">
      <c r="B159" s="4"/>
      <c r="D159" s="3"/>
      <c r="I159" s="2"/>
    </row>
    <row r="160" spans="2:9" x14ac:dyDescent="0.3">
      <c r="B160" s="4"/>
      <c r="D160" s="3"/>
      <c r="I160" s="2"/>
    </row>
    <row r="161" spans="2:9" x14ac:dyDescent="0.3">
      <c r="B161" s="4"/>
      <c r="D161" s="3"/>
      <c r="I161" s="2"/>
    </row>
    <row r="162" spans="2:9" x14ac:dyDescent="0.3">
      <c r="B162" s="4"/>
      <c r="D162" s="3"/>
      <c r="I162" s="2"/>
    </row>
    <row r="163" spans="2:9" x14ac:dyDescent="0.3">
      <c r="B163" s="4"/>
      <c r="D163" s="3"/>
      <c r="I163" s="2"/>
    </row>
    <row r="164" spans="2:9" x14ac:dyDescent="0.3">
      <c r="B164" s="4"/>
      <c r="D164" s="3"/>
      <c r="I164" s="2"/>
    </row>
    <row r="165" spans="2:9" x14ac:dyDescent="0.3">
      <c r="B165" s="4"/>
      <c r="D165" s="3"/>
      <c r="I165" s="2"/>
    </row>
    <row r="166" spans="2:9" x14ac:dyDescent="0.3">
      <c r="B166" s="4"/>
      <c r="D166" s="3"/>
      <c r="I166" s="2"/>
    </row>
    <row r="167" spans="2:9" x14ac:dyDescent="0.3">
      <c r="B167" s="4"/>
      <c r="D167" s="3"/>
      <c r="I167" s="2"/>
    </row>
    <row r="168" spans="2:9" x14ac:dyDescent="0.3">
      <c r="B168" s="4"/>
      <c r="D168" s="3"/>
      <c r="I168" s="2"/>
    </row>
    <row r="169" spans="2:9" x14ac:dyDescent="0.3">
      <c r="B169" s="4"/>
      <c r="D169" s="3"/>
      <c r="I169" s="2"/>
    </row>
    <row r="170" spans="2:9" x14ac:dyDescent="0.3">
      <c r="B170" s="4"/>
      <c r="D170" s="3"/>
      <c r="I170" s="2"/>
    </row>
    <row r="171" spans="2:9" x14ac:dyDescent="0.3">
      <c r="B171" s="4"/>
      <c r="D171" s="3"/>
      <c r="I171" s="2"/>
    </row>
    <row r="172" spans="2:9" x14ac:dyDescent="0.3">
      <c r="B172" s="4"/>
      <c r="D172" s="3"/>
      <c r="I172" s="2"/>
    </row>
    <row r="173" spans="2:9" x14ac:dyDescent="0.3">
      <c r="B173" s="4"/>
      <c r="D173" s="3"/>
      <c r="I173" s="2"/>
    </row>
    <row r="174" spans="2:9" x14ac:dyDescent="0.3">
      <c r="B174" s="4"/>
      <c r="D174" s="3"/>
      <c r="I174" s="2"/>
    </row>
    <row r="175" spans="2:9" x14ac:dyDescent="0.3">
      <c r="B175" s="4"/>
      <c r="D175" s="3"/>
      <c r="I175" s="2"/>
    </row>
    <row r="176" spans="2:9" x14ac:dyDescent="0.3">
      <c r="B176" s="4"/>
      <c r="D176" s="3"/>
      <c r="I176" s="2"/>
    </row>
    <row r="177" spans="2:9" x14ac:dyDescent="0.3">
      <c r="B177" s="4"/>
      <c r="D177" s="3"/>
      <c r="I177" s="2"/>
    </row>
    <row r="178" spans="2:9" x14ac:dyDescent="0.3">
      <c r="B178" s="4"/>
      <c r="D178" s="3"/>
      <c r="I178" s="2"/>
    </row>
    <row r="179" spans="2:9" x14ac:dyDescent="0.3">
      <c r="B179" s="4"/>
      <c r="D179" s="3"/>
      <c r="I179" s="2"/>
    </row>
    <row r="180" spans="2:9" x14ac:dyDescent="0.3">
      <c r="B180" s="4"/>
      <c r="D180" s="3"/>
      <c r="I180" s="2"/>
    </row>
    <row r="181" spans="2:9" x14ac:dyDescent="0.3">
      <c r="B181" s="4"/>
      <c r="D181" s="3"/>
      <c r="I181" s="2"/>
    </row>
    <row r="182" spans="2:9" x14ac:dyDescent="0.3">
      <c r="B182" s="4"/>
      <c r="D182" s="3"/>
      <c r="I182" s="2"/>
    </row>
    <row r="183" spans="2:9" x14ac:dyDescent="0.3">
      <c r="B183" s="4"/>
      <c r="D183" s="3"/>
      <c r="I183" s="2"/>
    </row>
    <row r="184" spans="2:9" x14ac:dyDescent="0.3">
      <c r="B184" s="4"/>
      <c r="D184" s="3"/>
      <c r="I184" s="2"/>
    </row>
    <row r="185" spans="2:9" x14ac:dyDescent="0.3">
      <c r="B185" s="4"/>
      <c r="D185" s="3"/>
      <c r="I185" s="2"/>
    </row>
    <row r="186" spans="2:9" x14ac:dyDescent="0.3">
      <c r="B186" s="4"/>
      <c r="D186" s="3"/>
      <c r="I186" s="2"/>
    </row>
    <row r="187" spans="2:9" x14ac:dyDescent="0.3">
      <c r="B187" s="4"/>
      <c r="D187" s="3"/>
      <c r="I187" s="2"/>
    </row>
    <row r="188" spans="2:9" x14ac:dyDescent="0.3">
      <c r="B188" s="4"/>
      <c r="D188" s="3"/>
      <c r="I188" s="2"/>
    </row>
    <row r="189" spans="2:9" x14ac:dyDescent="0.3">
      <c r="B189" s="4"/>
      <c r="D189" s="3"/>
      <c r="I189" s="2"/>
    </row>
    <row r="190" spans="2:9" x14ac:dyDescent="0.3">
      <c r="B190" s="4"/>
      <c r="D190" s="3"/>
      <c r="I190" s="2"/>
    </row>
    <row r="191" spans="2:9" x14ac:dyDescent="0.3">
      <c r="B191" s="4"/>
      <c r="D191" s="3"/>
      <c r="I191" s="2"/>
    </row>
    <row r="192" spans="2:9" x14ac:dyDescent="0.3">
      <c r="B192" s="4"/>
      <c r="D192" s="3"/>
      <c r="I192" s="2"/>
    </row>
    <row r="193" spans="2:9" x14ac:dyDescent="0.3">
      <c r="B193" s="4"/>
      <c r="D193" s="3"/>
      <c r="I193" s="2"/>
    </row>
    <row r="194" spans="2:9" x14ac:dyDescent="0.3">
      <c r="B194" s="4"/>
      <c r="D194" s="3"/>
      <c r="I194" s="2"/>
    </row>
    <row r="195" spans="2:9" x14ac:dyDescent="0.3">
      <c r="B195" s="4"/>
      <c r="D195" s="3"/>
      <c r="I195" s="2"/>
    </row>
    <row r="196" spans="2:9" x14ac:dyDescent="0.3">
      <c r="B196" s="4"/>
      <c r="D196" s="3"/>
      <c r="I196" s="2"/>
    </row>
    <row r="197" spans="2:9" x14ac:dyDescent="0.3">
      <c r="B197" s="4"/>
      <c r="D197" s="3"/>
      <c r="I197" s="2"/>
    </row>
    <row r="198" spans="2:9" x14ac:dyDescent="0.3">
      <c r="B198" s="4"/>
      <c r="D198" s="3"/>
      <c r="I198" s="2"/>
    </row>
    <row r="199" spans="2:9" x14ac:dyDescent="0.3">
      <c r="B199" s="4"/>
      <c r="D199" s="3"/>
      <c r="I199" s="2"/>
    </row>
    <row r="200" spans="2:9" x14ac:dyDescent="0.3">
      <c r="B200" s="4"/>
      <c r="D200" s="3"/>
      <c r="I200" s="2"/>
    </row>
    <row r="201" spans="2:9" x14ac:dyDescent="0.3">
      <c r="B201" s="4"/>
      <c r="D201" s="3"/>
      <c r="I201" s="2"/>
    </row>
    <row r="202" spans="2:9" x14ac:dyDescent="0.3">
      <c r="B202" s="4"/>
      <c r="D202" s="3"/>
      <c r="I202" s="2"/>
    </row>
    <row r="203" spans="2:9" x14ac:dyDescent="0.3">
      <c r="B203" s="4"/>
      <c r="D203" s="3"/>
      <c r="I203" s="2"/>
    </row>
    <row r="204" spans="2:9" x14ac:dyDescent="0.3">
      <c r="B204" s="4"/>
      <c r="D204" s="3"/>
      <c r="I204" s="2"/>
    </row>
    <row r="205" spans="2:9" x14ac:dyDescent="0.3">
      <c r="B205" s="4"/>
      <c r="D205" s="3"/>
      <c r="I205" s="2"/>
    </row>
    <row r="206" spans="2:9" x14ac:dyDescent="0.3">
      <c r="B206" s="4"/>
      <c r="D206" s="3"/>
      <c r="I206" s="2"/>
    </row>
    <row r="207" spans="2:9" x14ac:dyDescent="0.3">
      <c r="B207" s="4"/>
      <c r="D207" s="3"/>
      <c r="I207" s="2"/>
    </row>
    <row r="208" spans="2:9" x14ac:dyDescent="0.3">
      <c r="B208" s="4"/>
      <c r="D208" s="3"/>
      <c r="I208" s="2"/>
    </row>
    <row r="209" spans="2:9" x14ac:dyDescent="0.3">
      <c r="B209" s="4"/>
      <c r="D209" s="3"/>
      <c r="I209" s="2"/>
    </row>
    <row r="210" spans="2:9" x14ac:dyDescent="0.3">
      <c r="B210" s="4"/>
      <c r="D210" s="3"/>
      <c r="I210" s="2"/>
    </row>
    <row r="211" spans="2:9" x14ac:dyDescent="0.3">
      <c r="B211" s="4"/>
      <c r="D211" s="3"/>
      <c r="I211" s="2"/>
    </row>
    <row r="212" spans="2:9" x14ac:dyDescent="0.3">
      <c r="B212" s="4"/>
      <c r="D212" s="3"/>
      <c r="I212" s="2"/>
    </row>
    <row r="213" spans="2:9" x14ac:dyDescent="0.3">
      <c r="B213" s="4"/>
      <c r="D213" s="3"/>
      <c r="I213" s="2"/>
    </row>
    <row r="214" spans="2:9" x14ac:dyDescent="0.3">
      <c r="B214" s="4"/>
      <c r="D214" s="3"/>
      <c r="I214" s="2"/>
    </row>
    <row r="215" spans="2:9" x14ac:dyDescent="0.3">
      <c r="B215" s="4"/>
      <c r="D215" s="3"/>
      <c r="I215" s="2"/>
    </row>
    <row r="216" spans="2:9" x14ac:dyDescent="0.3">
      <c r="B216" s="4"/>
      <c r="D216" s="3"/>
      <c r="I216" s="2"/>
    </row>
    <row r="217" spans="2:9" x14ac:dyDescent="0.3">
      <c r="B217" s="4"/>
      <c r="D217" s="3"/>
      <c r="I217" s="2"/>
    </row>
    <row r="218" spans="2:9" x14ac:dyDescent="0.3">
      <c r="B218" s="4"/>
      <c r="D218" s="3"/>
      <c r="I218" s="2"/>
    </row>
    <row r="219" spans="2:9" x14ac:dyDescent="0.3">
      <c r="B219" s="4"/>
      <c r="D219" s="3"/>
      <c r="I219" s="2"/>
    </row>
    <row r="220" spans="2:9" x14ac:dyDescent="0.3">
      <c r="B220" s="4"/>
      <c r="D220" s="3"/>
      <c r="I220" s="2"/>
    </row>
    <row r="221" spans="2:9" x14ac:dyDescent="0.3">
      <c r="B221" s="4"/>
      <c r="D221" s="3"/>
      <c r="I221" s="2"/>
    </row>
    <row r="222" spans="2:9" x14ac:dyDescent="0.3">
      <c r="B222" s="4"/>
      <c r="D222" s="3"/>
      <c r="I222" s="2"/>
    </row>
    <row r="223" spans="2:9" x14ac:dyDescent="0.3">
      <c r="B223" s="4"/>
      <c r="D223" s="3"/>
      <c r="I223" s="2"/>
    </row>
    <row r="224" spans="2:9" x14ac:dyDescent="0.3">
      <c r="B224" s="4"/>
      <c r="D224" s="3"/>
      <c r="I224" s="2"/>
    </row>
    <row r="225" spans="2:9" x14ac:dyDescent="0.3">
      <c r="B225" s="4"/>
      <c r="D225" s="3"/>
      <c r="I225" s="2"/>
    </row>
    <row r="226" spans="2:9" x14ac:dyDescent="0.3">
      <c r="B226" s="4"/>
      <c r="D226" s="3"/>
      <c r="I226" s="2"/>
    </row>
    <row r="227" spans="2:9" x14ac:dyDescent="0.3">
      <c r="B227" s="4"/>
      <c r="D227" s="3"/>
      <c r="I227" s="2"/>
    </row>
    <row r="228" spans="2:9" x14ac:dyDescent="0.3">
      <c r="B228" s="4"/>
      <c r="D228" s="3"/>
      <c r="I228" s="2"/>
    </row>
    <row r="229" spans="2:9" x14ac:dyDescent="0.3">
      <c r="B229" s="4"/>
      <c r="D229" s="3"/>
      <c r="I229" s="2"/>
    </row>
    <row r="230" spans="2:9" x14ac:dyDescent="0.3">
      <c r="B230" s="4"/>
      <c r="D230" s="3"/>
      <c r="I230" s="2"/>
    </row>
    <row r="231" spans="2:9" x14ac:dyDescent="0.3">
      <c r="B231" s="4"/>
      <c r="D231" s="3"/>
      <c r="I231" s="2"/>
    </row>
    <row r="232" spans="2:9" x14ac:dyDescent="0.3">
      <c r="B232" s="4"/>
      <c r="D232" s="3"/>
      <c r="I232" s="2"/>
    </row>
    <row r="233" spans="2:9" x14ac:dyDescent="0.3">
      <c r="B233" s="4"/>
      <c r="D233" s="3"/>
      <c r="I233" s="2"/>
    </row>
    <row r="234" spans="2:9" x14ac:dyDescent="0.3">
      <c r="B234" s="4"/>
      <c r="D234" s="3"/>
      <c r="I234" s="2"/>
    </row>
    <row r="235" spans="2:9" x14ac:dyDescent="0.3">
      <c r="B235" s="4"/>
      <c r="D235" s="3"/>
      <c r="I235" s="2"/>
    </row>
    <row r="236" spans="2:9" x14ac:dyDescent="0.3">
      <c r="B236" s="4"/>
      <c r="D236" s="3"/>
      <c r="I236" s="2"/>
    </row>
    <row r="237" spans="2:9" x14ac:dyDescent="0.3">
      <c r="B237" s="4"/>
      <c r="D237" s="3"/>
      <c r="I237" s="2"/>
    </row>
    <row r="238" spans="2:9" x14ac:dyDescent="0.3">
      <c r="B238" s="4"/>
      <c r="D238" s="3"/>
      <c r="I238" s="2"/>
    </row>
    <row r="239" spans="2:9" x14ac:dyDescent="0.3">
      <c r="B239" s="4"/>
      <c r="D239" s="3"/>
      <c r="I239" s="2"/>
    </row>
    <row r="240" spans="2:9" x14ac:dyDescent="0.3">
      <c r="B240" s="4"/>
      <c r="D240" s="3"/>
      <c r="I240" s="2"/>
    </row>
    <row r="241" spans="2:9" x14ac:dyDescent="0.3">
      <c r="B241" s="4"/>
      <c r="D241" s="3"/>
      <c r="I241" s="2"/>
    </row>
    <row r="242" spans="2:9" x14ac:dyDescent="0.3">
      <c r="B242" s="4"/>
      <c r="D242" s="3"/>
      <c r="I242" s="2"/>
    </row>
    <row r="243" spans="2:9" x14ac:dyDescent="0.3">
      <c r="B243" s="4"/>
      <c r="D243" s="3"/>
      <c r="I243" s="2"/>
    </row>
    <row r="244" spans="2:9" x14ac:dyDescent="0.3">
      <c r="B244" s="4"/>
      <c r="D244" s="3"/>
      <c r="I244" s="2"/>
    </row>
    <row r="245" spans="2:9" x14ac:dyDescent="0.3">
      <c r="B245" s="4"/>
      <c r="D245" s="3"/>
      <c r="I245" s="2"/>
    </row>
    <row r="246" spans="2:9" x14ac:dyDescent="0.3">
      <c r="B246" s="4"/>
      <c r="D246" s="3"/>
      <c r="I246" s="2"/>
    </row>
    <row r="247" spans="2:9" x14ac:dyDescent="0.3">
      <c r="B247" s="4"/>
      <c r="D247" s="3"/>
      <c r="I247" s="2"/>
    </row>
    <row r="248" spans="2:9" x14ac:dyDescent="0.3">
      <c r="B248" s="4"/>
      <c r="D248" s="3"/>
      <c r="I248" s="2"/>
    </row>
    <row r="249" spans="2:9" x14ac:dyDescent="0.3">
      <c r="B249" s="4"/>
      <c r="D249" s="3"/>
      <c r="I249" s="2"/>
    </row>
    <row r="250" spans="2:9" x14ac:dyDescent="0.3">
      <c r="B250" s="4"/>
      <c r="D250" s="3"/>
      <c r="I250" s="2"/>
    </row>
    <row r="251" spans="2:9" x14ac:dyDescent="0.3">
      <c r="B251" s="4"/>
      <c r="D251" s="3"/>
      <c r="I251" s="2"/>
    </row>
    <row r="252" spans="2:9" x14ac:dyDescent="0.3">
      <c r="B252" s="4"/>
      <c r="D252" s="3"/>
      <c r="I252" s="2"/>
    </row>
    <row r="253" spans="2:9" x14ac:dyDescent="0.3">
      <c r="B253" s="4"/>
      <c r="D253" s="3"/>
      <c r="I253" s="2"/>
    </row>
    <row r="254" spans="2:9" x14ac:dyDescent="0.3">
      <c r="B254" s="4"/>
      <c r="D254" s="3"/>
      <c r="I254" s="2"/>
    </row>
    <row r="255" spans="2:9" x14ac:dyDescent="0.3">
      <c r="B255" s="4"/>
      <c r="D255" s="3"/>
      <c r="I255" s="2"/>
    </row>
    <row r="256" spans="2:9" x14ac:dyDescent="0.3">
      <c r="B256" s="4"/>
      <c r="D256" s="3"/>
      <c r="I256" s="2"/>
    </row>
  </sheetData>
  <dataValidations disablePrompts="1" count="1">
    <dataValidation type="list" allowBlank="1" showInputMessage="1" showErrorMessage="1" sqref="C2:C254" xr:uid="{3DE8FDE8-23AC-40EB-AB57-54C4CC492AE3}">
      <formula1>Productname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EC45-C6AC-489C-BF2F-A59D171A2763}">
  <sheetPr codeName="Sheet2"/>
  <dimension ref="A1:F66"/>
  <sheetViews>
    <sheetView zoomScaleNormal="100" workbookViewId="0">
      <selection activeCell="F27" sqref="F27"/>
    </sheetView>
  </sheetViews>
  <sheetFormatPr defaultRowHeight="15" x14ac:dyDescent="0.25"/>
  <cols>
    <col min="1" max="3" width="30.7109375" customWidth="1"/>
    <col min="4" max="4" width="42.140625" customWidth="1"/>
    <col min="5" max="5" width="32.5703125" customWidth="1"/>
    <col min="6" max="6" width="21.85546875" customWidth="1"/>
  </cols>
  <sheetData>
    <row r="1" spans="1:6" ht="18.75" x14ac:dyDescent="0.3">
      <c r="A1" s="1" t="s">
        <v>77</v>
      </c>
      <c r="B1" s="1" t="s">
        <v>0</v>
      </c>
      <c r="C1" s="1" t="s">
        <v>4</v>
      </c>
      <c r="D1" s="1" t="s">
        <v>5</v>
      </c>
      <c r="E1" s="1" t="s">
        <v>149</v>
      </c>
      <c r="F1" s="1" t="s">
        <v>153</v>
      </c>
    </row>
    <row r="2" spans="1:6" ht="18.75" x14ac:dyDescent="0.3">
      <c r="A2" s="2">
        <v>1</v>
      </c>
      <c r="B2" s="2" t="s">
        <v>7</v>
      </c>
      <c r="C2" s="2" t="s">
        <v>81</v>
      </c>
      <c r="D2" s="2" t="s">
        <v>8</v>
      </c>
      <c r="E2">
        <v>354</v>
      </c>
      <c r="F2">
        <v>1000</v>
      </c>
    </row>
    <row r="3" spans="1:6" ht="18.75" x14ac:dyDescent="0.3">
      <c r="A3" s="2">
        <v>2</v>
      </c>
      <c r="B3" s="2" t="s">
        <v>9</v>
      </c>
      <c r="C3" s="2" t="s">
        <v>82</v>
      </c>
      <c r="D3" s="2" t="s">
        <v>10</v>
      </c>
      <c r="E3">
        <v>343</v>
      </c>
    </row>
    <row r="4" spans="1:6" ht="18.75" x14ac:dyDescent="0.3">
      <c r="A4" s="2">
        <v>3</v>
      </c>
      <c r="B4" s="2" t="s">
        <v>11</v>
      </c>
      <c r="C4" s="2" t="s">
        <v>83</v>
      </c>
      <c r="D4" s="2" t="s">
        <v>12</v>
      </c>
      <c r="E4">
        <v>532</v>
      </c>
    </row>
    <row r="5" spans="1:6" ht="18.75" x14ac:dyDescent="0.3">
      <c r="A5" s="2">
        <v>4</v>
      </c>
      <c r="B5" s="2" t="s">
        <v>13</v>
      </c>
      <c r="C5" s="2" t="s">
        <v>84</v>
      </c>
      <c r="D5" s="2" t="s">
        <v>14</v>
      </c>
      <c r="E5">
        <v>234</v>
      </c>
      <c r="F5">
        <v>500</v>
      </c>
    </row>
    <row r="6" spans="1:6" ht="18.75" x14ac:dyDescent="0.3">
      <c r="A6" s="2">
        <v>5</v>
      </c>
      <c r="B6" s="2" t="s">
        <v>15</v>
      </c>
      <c r="C6" s="2" t="s">
        <v>85</v>
      </c>
      <c r="D6" s="2" t="s">
        <v>16</v>
      </c>
      <c r="E6">
        <v>342</v>
      </c>
      <c r="F6">
        <v>1250</v>
      </c>
    </row>
    <row r="7" spans="1:6" ht="18.75" x14ac:dyDescent="0.3">
      <c r="A7" s="2">
        <v>6</v>
      </c>
      <c r="B7" s="2" t="s">
        <v>17</v>
      </c>
      <c r="C7" s="2" t="s">
        <v>86</v>
      </c>
      <c r="D7" s="2" t="s">
        <v>18</v>
      </c>
      <c r="E7">
        <v>435</v>
      </c>
      <c r="F7">
        <v>800</v>
      </c>
    </row>
    <row r="8" spans="1:6" ht="18.75" x14ac:dyDescent="0.3">
      <c r="A8" s="2">
        <v>7</v>
      </c>
      <c r="B8" s="2" t="s">
        <v>7</v>
      </c>
      <c r="C8" s="2" t="s">
        <v>87</v>
      </c>
      <c r="D8" s="2" t="s">
        <v>19</v>
      </c>
      <c r="E8">
        <v>232</v>
      </c>
    </row>
    <row r="9" spans="1:6" ht="18.75" x14ac:dyDescent="0.3">
      <c r="A9" s="2">
        <v>8</v>
      </c>
      <c r="B9" s="2" t="s">
        <v>13</v>
      </c>
      <c r="C9" s="2" t="s">
        <v>88</v>
      </c>
      <c r="D9" s="2" t="s">
        <v>20</v>
      </c>
      <c r="E9">
        <v>452</v>
      </c>
    </row>
    <row r="10" spans="1:6" ht="18.75" x14ac:dyDescent="0.3">
      <c r="A10" s="2">
        <v>9</v>
      </c>
      <c r="B10" s="2" t="s">
        <v>13</v>
      </c>
      <c r="C10" s="2" t="s">
        <v>89</v>
      </c>
      <c r="D10" s="2" t="s">
        <v>21</v>
      </c>
      <c r="E10">
        <v>624</v>
      </c>
    </row>
    <row r="11" spans="1:6" ht="18.75" x14ac:dyDescent="0.3">
      <c r="A11" s="2">
        <v>10</v>
      </c>
      <c r="B11" s="2" t="s">
        <v>9</v>
      </c>
      <c r="C11" s="2" t="s">
        <v>90</v>
      </c>
      <c r="D11" s="2" t="s">
        <v>22</v>
      </c>
      <c r="E11">
        <v>245</v>
      </c>
    </row>
    <row r="12" spans="1:6" ht="18.75" x14ac:dyDescent="0.3">
      <c r="A12" s="2">
        <v>11</v>
      </c>
      <c r="B12" s="2" t="s">
        <v>23</v>
      </c>
      <c r="C12" s="2" t="s">
        <v>91</v>
      </c>
      <c r="D12" s="2" t="s">
        <v>24</v>
      </c>
      <c r="E12">
        <v>345</v>
      </c>
      <c r="F12">
        <v>923</v>
      </c>
    </row>
    <row r="13" spans="1:6" ht="18.75" x14ac:dyDescent="0.3">
      <c r="A13" s="2">
        <v>12</v>
      </c>
      <c r="B13" s="2" t="s">
        <v>15</v>
      </c>
      <c r="C13" s="2" t="s">
        <v>92</v>
      </c>
      <c r="D13" s="2" t="s">
        <v>25</v>
      </c>
      <c r="E13">
        <v>346</v>
      </c>
    </row>
    <row r="14" spans="1:6" ht="18.75" x14ac:dyDescent="0.3">
      <c r="A14" s="2">
        <v>13</v>
      </c>
      <c r="B14" s="2" t="s">
        <v>26</v>
      </c>
      <c r="C14" s="2" t="s">
        <v>93</v>
      </c>
      <c r="D14" s="2" t="s">
        <v>27</v>
      </c>
      <c r="E14">
        <v>232</v>
      </c>
      <c r="F14">
        <v>1200</v>
      </c>
    </row>
    <row r="15" spans="1:6" ht="18.75" x14ac:dyDescent="0.3">
      <c r="A15" s="2">
        <v>14</v>
      </c>
      <c r="B15" s="2" t="s">
        <v>23</v>
      </c>
      <c r="C15" s="2" t="s">
        <v>94</v>
      </c>
      <c r="D15" s="2" t="s">
        <v>28</v>
      </c>
      <c r="E15">
        <v>563</v>
      </c>
    </row>
    <row r="16" spans="1:6" ht="18.75" x14ac:dyDescent="0.3">
      <c r="A16" s="2">
        <v>15</v>
      </c>
      <c r="B16" s="2" t="s">
        <v>26</v>
      </c>
      <c r="C16" s="2" t="s">
        <v>95</v>
      </c>
      <c r="D16" s="2" t="s">
        <v>29</v>
      </c>
      <c r="E16">
        <v>653</v>
      </c>
    </row>
    <row r="17" spans="1:6" ht="18.75" x14ac:dyDescent="0.3">
      <c r="A17" s="2">
        <v>16</v>
      </c>
      <c r="B17" s="2" t="s">
        <v>23</v>
      </c>
      <c r="C17" s="2" t="s">
        <v>96</v>
      </c>
      <c r="D17" s="2" t="s">
        <v>30</v>
      </c>
      <c r="E17">
        <v>456</v>
      </c>
    </row>
    <row r="18" spans="1:6" ht="18.75" x14ac:dyDescent="0.3">
      <c r="A18" s="2">
        <v>17</v>
      </c>
      <c r="B18" s="2" t="s">
        <v>17</v>
      </c>
      <c r="C18" s="2" t="s">
        <v>97</v>
      </c>
      <c r="D18" s="2" t="s">
        <v>31</v>
      </c>
      <c r="E18">
        <v>263</v>
      </c>
    </row>
    <row r="19" spans="1:6" ht="18.75" x14ac:dyDescent="0.3">
      <c r="A19" s="2">
        <v>18</v>
      </c>
      <c r="B19" s="2" t="s">
        <v>11</v>
      </c>
      <c r="C19" s="2" t="s">
        <v>98</v>
      </c>
      <c r="D19" s="2" t="s">
        <v>32</v>
      </c>
      <c r="E19">
        <v>264</v>
      </c>
    </row>
    <row r="20" spans="1:6" ht="18.75" x14ac:dyDescent="0.3">
      <c r="A20" s="2">
        <v>19</v>
      </c>
      <c r="B20" s="2" t="s">
        <v>13</v>
      </c>
      <c r="C20" s="2" t="s">
        <v>99</v>
      </c>
      <c r="D20" s="2" t="s">
        <v>33</v>
      </c>
      <c r="E20">
        <v>356</v>
      </c>
    </row>
    <row r="21" spans="1:6" ht="18.75" x14ac:dyDescent="0.3">
      <c r="A21" s="2">
        <v>20</v>
      </c>
      <c r="B21" s="2" t="s">
        <v>13</v>
      </c>
      <c r="C21" s="2" t="s">
        <v>100</v>
      </c>
      <c r="D21" s="2" t="s">
        <v>34</v>
      </c>
      <c r="E21">
        <v>468</v>
      </c>
    </row>
    <row r="22" spans="1:6" ht="18.75" x14ac:dyDescent="0.3">
      <c r="A22" s="2">
        <v>21</v>
      </c>
      <c r="B22" s="2" t="s">
        <v>15</v>
      </c>
      <c r="C22" s="2" t="s">
        <v>101</v>
      </c>
      <c r="D22" s="2" t="s">
        <v>35</v>
      </c>
      <c r="E22">
        <v>423</v>
      </c>
    </row>
    <row r="23" spans="1:6" ht="18.75" x14ac:dyDescent="0.3">
      <c r="A23" s="2">
        <v>22</v>
      </c>
      <c r="B23" s="2" t="s">
        <v>36</v>
      </c>
      <c r="C23" s="2" t="s">
        <v>102</v>
      </c>
      <c r="D23" s="2" t="s">
        <v>37</v>
      </c>
      <c r="E23">
        <v>234</v>
      </c>
      <c r="F23">
        <v>785</v>
      </c>
    </row>
    <row r="24" spans="1:6" ht="18.75" x14ac:dyDescent="0.3">
      <c r="A24" s="2">
        <v>23</v>
      </c>
      <c r="B24" s="2" t="s">
        <v>11</v>
      </c>
      <c r="C24" s="2" t="s">
        <v>103</v>
      </c>
      <c r="D24" s="2" t="s">
        <v>38</v>
      </c>
      <c r="E24">
        <v>523</v>
      </c>
    </row>
    <row r="25" spans="1:6" ht="18.75" x14ac:dyDescent="0.3">
      <c r="A25" s="2">
        <v>24</v>
      </c>
      <c r="B25" s="2" t="s">
        <v>26</v>
      </c>
      <c r="C25" s="2" t="s">
        <v>104</v>
      </c>
      <c r="D25" s="2" t="s">
        <v>39</v>
      </c>
      <c r="E25">
        <v>245</v>
      </c>
    </row>
    <row r="26" spans="1:6" ht="18.75" x14ac:dyDescent="0.3">
      <c r="A26" s="2">
        <v>25</v>
      </c>
      <c r="B26" s="2" t="s">
        <v>40</v>
      </c>
      <c r="C26" s="2" t="s">
        <v>105</v>
      </c>
      <c r="D26" s="2" t="s">
        <v>41</v>
      </c>
      <c r="E26">
        <v>223</v>
      </c>
      <c r="F26">
        <v>300</v>
      </c>
    </row>
    <row r="27" spans="1:6" ht="18.75" x14ac:dyDescent="0.3">
      <c r="A27" s="2">
        <v>26</v>
      </c>
      <c r="B27" s="2" t="s">
        <v>36</v>
      </c>
      <c r="C27" s="2" t="s">
        <v>106</v>
      </c>
      <c r="D27" s="2" t="s">
        <v>42</v>
      </c>
      <c r="E27">
        <v>245</v>
      </c>
    </row>
    <row r="28" spans="1:6" ht="18.75" x14ac:dyDescent="0.3">
      <c r="A28" s="2">
        <v>27</v>
      </c>
      <c r="B28" s="2" t="s">
        <v>7</v>
      </c>
      <c r="C28" s="2" t="s">
        <v>107</v>
      </c>
      <c r="D28" s="2" t="s">
        <v>43</v>
      </c>
      <c r="E28">
        <v>242</v>
      </c>
    </row>
    <row r="29" spans="1:6" ht="18.75" x14ac:dyDescent="0.3">
      <c r="A29" s="2">
        <v>28</v>
      </c>
      <c r="B29" s="2" t="s">
        <v>13</v>
      </c>
      <c r="C29" s="2" t="s">
        <v>108</v>
      </c>
      <c r="D29" s="2" t="s">
        <v>44</v>
      </c>
      <c r="E29">
        <v>235</v>
      </c>
    </row>
    <row r="30" spans="1:6" ht="18.75" x14ac:dyDescent="0.3">
      <c r="A30" s="2">
        <v>29</v>
      </c>
      <c r="B30" s="2" t="s">
        <v>13</v>
      </c>
      <c r="C30" s="2" t="s">
        <v>109</v>
      </c>
      <c r="D30" s="2" t="s">
        <v>45</v>
      </c>
      <c r="E30">
        <v>523</v>
      </c>
    </row>
    <row r="31" spans="1:6" ht="18.75" x14ac:dyDescent="0.3">
      <c r="A31" s="2">
        <v>30</v>
      </c>
      <c r="B31" s="2" t="s">
        <v>15</v>
      </c>
      <c r="C31" s="2" t="s">
        <v>110</v>
      </c>
      <c r="D31" s="2" t="s">
        <v>46</v>
      </c>
      <c r="E31">
        <v>245</v>
      </c>
    </row>
    <row r="32" spans="1:6" ht="18.75" x14ac:dyDescent="0.3">
      <c r="A32" s="2">
        <v>31</v>
      </c>
      <c r="B32" s="2" t="s">
        <v>17</v>
      </c>
      <c r="C32" s="2" t="s">
        <v>111</v>
      </c>
      <c r="D32" s="2" t="s">
        <v>47</v>
      </c>
      <c r="E32">
        <v>256</v>
      </c>
    </row>
    <row r="33" spans="1:5" ht="18.75" x14ac:dyDescent="0.3">
      <c r="A33" s="2">
        <v>32</v>
      </c>
      <c r="B33" s="2" t="s">
        <v>26</v>
      </c>
      <c r="C33" s="2" t="s">
        <v>112</v>
      </c>
      <c r="D33" s="2" t="s">
        <v>48</v>
      </c>
      <c r="E33">
        <v>252</v>
      </c>
    </row>
    <row r="34" spans="1:5" ht="18.75" x14ac:dyDescent="0.3">
      <c r="A34" s="2">
        <v>33</v>
      </c>
      <c r="B34" s="2" t="s">
        <v>7</v>
      </c>
      <c r="C34" s="2" t="s">
        <v>113</v>
      </c>
      <c r="D34" s="2" t="s">
        <v>49</v>
      </c>
      <c r="E34">
        <v>256</v>
      </c>
    </row>
    <row r="35" spans="1:5" ht="18.75" x14ac:dyDescent="0.3">
      <c r="A35" s="2">
        <v>34</v>
      </c>
      <c r="B35" s="2" t="s">
        <v>15</v>
      </c>
      <c r="C35" s="2" t="s">
        <v>114</v>
      </c>
      <c r="D35" s="2" t="s">
        <v>50</v>
      </c>
      <c r="E35">
        <v>456</v>
      </c>
    </row>
    <row r="36" spans="1:5" ht="18.75" x14ac:dyDescent="0.3">
      <c r="A36" s="2">
        <v>35</v>
      </c>
      <c r="B36" s="2" t="s">
        <v>26</v>
      </c>
      <c r="C36" s="2" t="s">
        <v>115</v>
      </c>
      <c r="D36" s="2" t="s">
        <v>51</v>
      </c>
      <c r="E36">
        <v>235</v>
      </c>
    </row>
    <row r="37" spans="1:5" ht="18.75" x14ac:dyDescent="0.3">
      <c r="A37" s="2">
        <v>36</v>
      </c>
      <c r="B37" s="2" t="s">
        <v>36</v>
      </c>
      <c r="C37" s="2" t="s">
        <v>116</v>
      </c>
      <c r="D37" s="2" t="s">
        <v>52</v>
      </c>
      <c r="E37">
        <v>324</v>
      </c>
    </row>
    <row r="38" spans="1:5" ht="18.75" x14ac:dyDescent="0.3">
      <c r="A38" s="2">
        <v>37</v>
      </c>
      <c r="B38" s="2" t="s">
        <v>15</v>
      </c>
      <c r="C38" s="2" t="s">
        <v>117</v>
      </c>
      <c r="D38" s="2" t="s">
        <v>53</v>
      </c>
      <c r="E38">
        <v>356</v>
      </c>
    </row>
    <row r="39" spans="1:5" ht="18.75" x14ac:dyDescent="0.3">
      <c r="A39" s="2">
        <v>38</v>
      </c>
      <c r="B39" s="2" t="s">
        <v>23</v>
      </c>
      <c r="C39" s="2" t="s">
        <v>118</v>
      </c>
      <c r="D39" s="2" t="s">
        <v>54</v>
      </c>
      <c r="E39">
        <v>846</v>
      </c>
    </row>
    <row r="40" spans="1:5" ht="18.75" x14ac:dyDescent="0.3">
      <c r="A40" s="2">
        <v>39</v>
      </c>
      <c r="B40" s="2" t="s">
        <v>9</v>
      </c>
      <c r="C40" s="2" t="s">
        <v>119</v>
      </c>
      <c r="D40" s="2" t="s">
        <v>55</v>
      </c>
      <c r="E40">
        <v>353</v>
      </c>
    </row>
    <row r="41" spans="1:5" ht="18.75" x14ac:dyDescent="0.3">
      <c r="A41" s="2">
        <v>40</v>
      </c>
      <c r="B41" s="2" t="s">
        <v>13</v>
      </c>
      <c r="C41" s="2" t="s">
        <v>120</v>
      </c>
      <c r="D41" s="2" t="s">
        <v>56</v>
      </c>
      <c r="E41">
        <v>546</v>
      </c>
    </row>
    <row r="42" spans="1:5" ht="18.75" x14ac:dyDescent="0.3">
      <c r="A42" s="2">
        <v>41</v>
      </c>
      <c r="B42" s="2" t="s">
        <v>40</v>
      </c>
      <c r="C42" s="2" t="s">
        <v>121</v>
      </c>
      <c r="D42" s="2" t="s">
        <v>57</v>
      </c>
      <c r="E42">
        <v>342</v>
      </c>
    </row>
    <row r="43" spans="1:5" ht="18.75" x14ac:dyDescent="0.3">
      <c r="A43" s="2">
        <v>42</v>
      </c>
      <c r="B43" s="2" t="s">
        <v>40</v>
      </c>
      <c r="C43" s="2" t="s">
        <v>122</v>
      </c>
      <c r="D43" s="2" t="s">
        <v>58</v>
      </c>
      <c r="E43">
        <v>234</v>
      </c>
    </row>
    <row r="44" spans="1:5" ht="18.75" x14ac:dyDescent="0.3">
      <c r="A44" s="2">
        <v>43</v>
      </c>
      <c r="B44" s="2" t="s">
        <v>15</v>
      </c>
      <c r="C44" s="2" t="s">
        <v>123</v>
      </c>
      <c r="D44" s="2" t="s">
        <v>59</v>
      </c>
      <c r="E44">
        <v>423</v>
      </c>
    </row>
    <row r="45" spans="1:5" ht="18.75" x14ac:dyDescent="0.3">
      <c r="A45" s="2">
        <v>44</v>
      </c>
      <c r="B45" s="2" t="s">
        <v>13</v>
      </c>
      <c r="C45" s="2" t="s">
        <v>124</v>
      </c>
      <c r="D45" s="2" t="s">
        <v>60</v>
      </c>
      <c r="E45">
        <v>235</v>
      </c>
    </row>
    <row r="46" spans="1:5" ht="18.75" x14ac:dyDescent="0.3">
      <c r="A46" s="2">
        <v>45</v>
      </c>
      <c r="B46" s="2" t="s">
        <v>11</v>
      </c>
      <c r="C46" s="2" t="s">
        <v>125</v>
      </c>
      <c r="D46" s="2" t="s">
        <v>61</v>
      </c>
      <c r="E46">
        <v>242</v>
      </c>
    </row>
    <row r="47" spans="1:5" ht="18.75" x14ac:dyDescent="0.3">
      <c r="A47" s="2">
        <v>46</v>
      </c>
      <c r="B47" s="2" t="s">
        <v>11</v>
      </c>
      <c r="C47" s="2" t="s">
        <v>126</v>
      </c>
      <c r="D47" s="2" t="s">
        <v>62</v>
      </c>
      <c r="E47">
        <v>524</v>
      </c>
    </row>
    <row r="48" spans="1:5" ht="18.75" x14ac:dyDescent="0.3">
      <c r="A48" s="2">
        <v>47</v>
      </c>
      <c r="B48" s="2" t="s">
        <v>9</v>
      </c>
      <c r="C48" s="2" t="s">
        <v>127</v>
      </c>
      <c r="D48" s="2" t="s">
        <v>63</v>
      </c>
      <c r="E48">
        <v>232</v>
      </c>
    </row>
    <row r="49" spans="1:5" ht="18.75" x14ac:dyDescent="0.3">
      <c r="A49" s="2">
        <v>48</v>
      </c>
      <c r="B49" s="2" t="s">
        <v>17</v>
      </c>
      <c r="C49" s="2" t="s">
        <v>128</v>
      </c>
      <c r="D49" s="2" t="s">
        <v>64</v>
      </c>
      <c r="E49">
        <v>533</v>
      </c>
    </row>
    <row r="50" spans="1:5" ht="18.75" x14ac:dyDescent="0.3">
      <c r="A50" s="2">
        <v>49</v>
      </c>
      <c r="B50" s="2" t="s">
        <v>11</v>
      </c>
      <c r="C50" s="2" t="s">
        <v>128</v>
      </c>
      <c r="D50" s="2" t="s">
        <v>65</v>
      </c>
      <c r="E50">
        <v>232</v>
      </c>
    </row>
    <row r="51" spans="1:5" ht="18.75" x14ac:dyDescent="0.3">
      <c r="A51" s="2">
        <v>50</v>
      </c>
      <c r="B51" s="2" t="s">
        <v>13</v>
      </c>
      <c r="C51" s="2" t="s">
        <v>129</v>
      </c>
      <c r="D51" s="2" t="s">
        <v>66</v>
      </c>
      <c r="E51">
        <v>222</v>
      </c>
    </row>
    <row r="52" spans="1:5" ht="18.75" x14ac:dyDescent="0.3">
      <c r="A52" s="2">
        <v>51</v>
      </c>
      <c r="B52" s="2" t="s">
        <v>9</v>
      </c>
      <c r="C52" s="2" t="s">
        <v>130</v>
      </c>
      <c r="D52" s="2" t="s">
        <v>67</v>
      </c>
      <c r="E52">
        <v>325</v>
      </c>
    </row>
    <row r="53" spans="1:5" ht="18.75" x14ac:dyDescent="0.3">
      <c r="A53" s="2">
        <v>52</v>
      </c>
      <c r="B53" s="2" t="s">
        <v>23</v>
      </c>
      <c r="C53" s="2" t="s">
        <v>131</v>
      </c>
      <c r="D53" s="2" t="s">
        <v>68</v>
      </c>
      <c r="E53">
        <v>522</v>
      </c>
    </row>
    <row r="54" spans="1:5" ht="18.75" x14ac:dyDescent="0.3">
      <c r="A54" s="2">
        <v>53</v>
      </c>
      <c r="B54" s="2" t="s">
        <v>7</v>
      </c>
      <c r="C54" s="2" t="s">
        <v>132</v>
      </c>
      <c r="D54" s="2" t="s">
        <v>69</v>
      </c>
      <c r="E54">
        <v>432</v>
      </c>
    </row>
    <row r="55" spans="1:5" ht="18.75" x14ac:dyDescent="0.3">
      <c r="A55" s="2">
        <v>54</v>
      </c>
      <c r="B55" s="2" t="s">
        <v>11</v>
      </c>
      <c r="C55" s="2" t="s">
        <v>133</v>
      </c>
      <c r="D55" s="2" t="s">
        <v>70</v>
      </c>
      <c r="E55">
        <v>342</v>
      </c>
    </row>
    <row r="56" spans="1:5" ht="18.75" x14ac:dyDescent="0.3">
      <c r="A56" s="2">
        <v>55</v>
      </c>
      <c r="B56" s="2" t="s">
        <v>26</v>
      </c>
      <c r="C56" s="2" t="s">
        <v>134</v>
      </c>
      <c r="D56" s="2" t="s">
        <v>71</v>
      </c>
      <c r="E56">
        <v>342</v>
      </c>
    </row>
    <row r="57" spans="1:5" ht="18.75" x14ac:dyDescent="0.3">
      <c r="A57" s="2">
        <v>56</v>
      </c>
      <c r="B57" s="2" t="s">
        <v>40</v>
      </c>
      <c r="C57" s="2" t="s">
        <v>135</v>
      </c>
      <c r="D57" s="2" t="s">
        <v>72</v>
      </c>
      <c r="E57">
        <v>232</v>
      </c>
    </row>
    <row r="58" spans="1:5" ht="18.75" x14ac:dyDescent="0.3">
      <c r="A58" s="2">
        <v>57</v>
      </c>
      <c r="B58" s="2" t="s">
        <v>17</v>
      </c>
      <c r="C58" s="2" t="s">
        <v>136</v>
      </c>
      <c r="D58" s="2" t="s">
        <v>73</v>
      </c>
      <c r="E58">
        <v>232</v>
      </c>
    </row>
    <row r="59" spans="1:5" ht="18.75" x14ac:dyDescent="0.3">
      <c r="A59" s="2">
        <v>58</v>
      </c>
      <c r="B59" s="2" t="s">
        <v>15</v>
      </c>
      <c r="C59" s="2" t="s">
        <v>137</v>
      </c>
      <c r="D59" s="2" t="s">
        <v>74</v>
      </c>
      <c r="E59">
        <v>235</v>
      </c>
    </row>
    <row r="60" spans="1:5" ht="18.75" x14ac:dyDescent="0.3">
      <c r="A60" s="2">
        <v>59</v>
      </c>
      <c r="B60" s="2" t="s">
        <v>36</v>
      </c>
      <c r="C60" s="2" t="s">
        <v>139</v>
      </c>
      <c r="D60" s="2" t="s">
        <v>75</v>
      </c>
      <c r="E60">
        <v>522</v>
      </c>
    </row>
    <row r="61" spans="1:5" ht="18.75" x14ac:dyDescent="0.3">
      <c r="A61" s="2">
        <v>60</v>
      </c>
      <c r="B61" s="2" t="s">
        <v>11</v>
      </c>
      <c r="C61" s="2" t="s">
        <v>138</v>
      </c>
      <c r="D61" s="2" t="s">
        <v>76</v>
      </c>
      <c r="E61">
        <v>436</v>
      </c>
    </row>
    <row r="62" spans="1:5" ht="18.75" x14ac:dyDescent="0.3">
      <c r="A62" s="2">
        <v>61</v>
      </c>
      <c r="B62" s="2" t="s">
        <v>17</v>
      </c>
      <c r="C62" s="2" t="s">
        <v>140</v>
      </c>
      <c r="D62" s="2" t="s">
        <v>31</v>
      </c>
      <c r="E62">
        <v>346</v>
      </c>
    </row>
    <row r="63" spans="1:5" ht="18.75" x14ac:dyDescent="0.3">
      <c r="A63" s="2">
        <v>62</v>
      </c>
      <c r="B63" s="2" t="s">
        <v>23</v>
      </c>
      <c r="C63" s="2" t="s">
        <v>141</v>
      </c>
      <c r="D63" s="2" t="s">
        <v>79</v>
      </c>
      <c r="E63">
        <v>346</v>
      </c>
    </row>
    <row r="64" spans="1:5" ht="18.75" x14ac:dyDescent="0.3">
      <c r="A64" s="2">
        <v>63</v>
      </c>
      <c r="B64" s="2" t="s">
        <v>40</v>
      </c>
      <c r="C64" s="2" t="s">
        <v>142</v>
      </c>
      <c r="D64" s="2" t="s">
        <v>72</v>
      </c>
      <c r="E64">
        <v>634</v>
      </c>
    </row>
    <row r="65" spans="1:5" ht="18.75" x14ac:dyDescent="0.3">
      <c r="A65" s="2">
        <v>64</v>
      </c>
      <c r="B65" s="2" t="s">
        <v>15</v>
      </c>
      <c r="C65" s="2" t="s">
        <v>143</v>
      </c>
      <c r="D65" s="2" t="s">
        <v>53</v>
      </c>
      <c r="E65">
        <v>346</v>
      </c>
    </row>
    <row r="66" spans="1:5" ht="18.75" x14ac:dyDescent="0.3">
      <c r="A66" s="2">
        <v>65</v>
      </c>
      <c r="B66" s="2" t="s">
        <v>7</v>
      </c>
      <c r="C66" s="2" t="s">
        <v>144</v>
      </c>
      <c r="D66" s="2" t="s">
        <v>43</v>
      </c>
      <c r="E66">
        <v>643</v>
      </c>
    </row>
  </sheetData>
  <dataValidations disablePrompts="1" count="1">
    <dataValidation type="whole" allowBlank="1" showInputMessage="1" showErrorMessage="1" sqref="E2" xr:uid="{5A423262-BC50-4EA4-AE60-BC8D4A7B3303}">
      <formula1>1</formula1>
      <formula2>500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B999-4C65-4902-B080-32640DF1B6CA}">
  <sheetPr codeName="Sheet3"/>
  <dimension ref="A1:F66"/>
  <sheetViews>
    <sheetView zoomScale="85" zoomScaleNormal="85" workbookViewId="0">
      <selection activeCell="E3" sqref="E3"/>
    </sheetView>
  </sheetViews>
  <sheetFormatPr defaultRowHeight="15" x14ac:dyDescent="0.25"/>
  <cols>
    <col min="1" max="1" width="11.85546875" bestFit="1" customWidth="1"/>
    <col min="2" max="2" width="27.85546875" customWidth="1"/>
    <col min="3" max="3" width="34.5703125" customWidth="1"/>
    <col min="4" max="4" width="57.85546875" customWidth="1"/>
    <col min="5" max="5" width="37.7109375" customWidth="1"/>
    <col min="6" max="6" width="75.42578125" customWidth="1"/>
  </cols>
  <sheetData>
    <row r="1" spans="1:6" ht="18.75" x14ac:dyDescent="0.3">
      <c r="A1" s="1" t="s">
        <v>77</v>
      </c>
      <c r="B1" s="1" t="s">
        <v>0</v>
      </c>
      <c r="C1" s="1" t="s">
        <v>4</v>
      </c>
      <c r="D1" s="1" t="s">
        <v>5</v>
      </c>
      <c r="E1" s="1" t="s">
        <v>147</v>
      </c>
      <c r="F1" s="1" t="s">
        <v>146</v>
      </c>
    </row>
    <row r="2" spans="1:6" ht="18.75" x14ac:dyDescent="0.3">
      <c r="A2" s="2">
        <v>1</v>
      </c>
      <c r="B2" s="2" t="s">
        <v>7</v>
      </c>
      <c r="C2" s="2" t="s">
        <v>81</v>
      </c>
      <c r="D2" s="2" t="s">
        <v>8</v>
      </c>
      <c r="E2">
        <v>50</v>
      </c>
      <c r="F2" t="str">
        <f>IF($E2 &gt; Inventory!$G2,"Return value is Greater than sales value ", "ALL OK")</f>
        <v>ALL OK</v>
      </c>
    </row>
    <row r="3" spans="1:6" ht="18.75" x14ac:dyDescent="0.3">
      <c r="A3" s="2">
        <v>2</v>
      </c>
      <c r="B3" s="2" t="s">
        <v>9</v>
      </c>
      <c r="C3" s="2" t="s">
        <v>82</v>
      </c>
      <c r="D3" s="2" t="s">
        <v>10</v>
      </c>
      <c r="E3">
        <v>1</v>
      </c>
      <c r="F3" t="str">
        <f>IF($E3 &gt; Inventory!$G3,"Return value is Greater than sales value ", "ALL OK")</f>
        <v>ALL OK</v>
      </c>
    </row>
    <row r="4" spans="1:6" ht="18.75" x14ac:dyDescent="0.3">
      <c r="A4" s="2">
        <v>3</v>
      </c>
      <c r="B4" s="2" t="s">
        <v>11</v>
      </c>
      <c r="C4" s="2" t="s">
        <v>83</v>
      </c>
      <c r="D4" s="2" t="s">
        <v>12</v>
      </c>
      <c r="E4">
        <v>4</v>
      </c>
      <c r="F4" t="str">
        <f>IF($E4 &gt; Inventory!$G4,"Return value is Greater than sales value ", "ALL OK")</f>
        <v>ALL OK</v>
      </c>
    </row>
    <row r="5" spans="1:6" ht="18.75" x14ac:dyDescent="0.3">
      <c r="A5" s="2">
        <v>4</v>
      </c>
      <c r="B5" s="2" t="s">
        <v>13</v>
      </c>
      <c r="C5" s="2" t="s">
        <v>84</v>
      </c>
      <c r="D5" s="2" t="s">
        <v>14</v>
      </c>
      <c r="E5">
        <v>0</v>
      </c>
      <c r="F5" t="str">
        <f>IF($E5 &gt; Inventory!$G5,"Return value is Greater than sales value ", "ALL OK")</f>
        <v>ALL OK</v>
      </c>
    </row>
    <row r="6" spans="1:6" ht="18.75" x14ac:dyDescent="0.3">
      <c r="A6" s="2">
        <v>5</v>
      </c>
      <c r="B6" s="2" t="s">
        <v>15</v>
      </c>
      <c r="C6" s="2" t="s">
        <v>85</v>
      </c>
      <c r="D6" s="2" t="s">
        <v>16</v>
      </c>
      <c r="E6">
        <v>0</v>
      </c>
      <c r="F6" t="str">
        <f>IF($E6 &gt; Inventory!$G6,"Return value is Greater than sales value ", "ALL OK")</f>
        <v>ALL OK</v>
      </c>
    </row>
    <row r="7" spans="1:6" ht="18.75" x14ac:dyDescent="0.3">
      <c r="A7" s="2">
        <v>6</v>
      </c>
      <c r="B7" s="2" t="s">
        <v>17</v>
      </c>
      <c r="C7" s="2" t="s">
        <v>86</v>
      </c>
      <c r="D7" s="2" t="s">
        <v>18</v>
      </c>
      <c r="E7">
        <v>0</v>
      </c>
      <c r="F7" t="str">
        <f>IF($E7 &gt; Inventory!$G7,"Return value is Greater than sales value ", "ALL OK")</f>
        <v>ALL OK</v>
      </c>
    </row>
    <row r="8" spans="1:6" ht="18.75" x14ac:dyDescent="0.3">
      <c r="A8" s="2">
        <v>7</v>
      </c>
      <c r="B8" s="2" t="s">
        <v>7</v>
      </c>
      <c r="C8" s="2" t="s">
        <v>87</v>
      </c>
      <c r="D8" s="2" t="s">
        <v>19</v>
      </c>
      <c r="E8">
        <v>0</v>
      </c>
      <c r="F8" t="str">
        <f>IF($E8 &gt; Inventory!$G8,"Return value is Greater than sales value ", "ALL OK")</f>
        <v>ALL OK</v>
      </c>
    </row>
    <row r="9" spans="1:6" ht="18.75" x14ac:dyDescent="0.3">
      <c r="A9" s="2">
        <v>8</v>
      </c>
      <c r="B9" s="2" t="s">
        <v>13</v>
      </c>
      <c r="C9" s="2" t="s">
        <v>88</v>
      </c>
      <c r="D9" s="2" t="s">
        <v>20</v>
      </c>
      <c r="E9">
        <v>0</v>
      </c>
      <c r="F9" t="str">
        <f>IF($E9 &gt; Inventory!$G9,"Return value is Greater than sales value ", "ALL OK")</f>
        <v>ALL OK</v>
      </c>
    </row>
    <row r="10" spans="1:6" ht="18.75" x14ac:dyDescent="0.3">
      <c r="A10" s="2">
        <v>9</v>
      </c>
      <c r="B10" s="2" t="s">
        <v>13</v>
      </c>
      <c r="C10" s="2" t="s">
        <v>89</v>
      </c>
      <c r="D10" s="2" t="s">
        <v>21</v>
      </c>
      <c r="E10">
        <v>0</v>
      </c>
      <c r="F10" t="str">
        <f>IF($E10 &gt; Inventory!$G10,"Return value is Greater than sales value ", "ALL OK")</f>
        <v>ALL OK</v>
      </c>
    </row>
    <row r="11" spans="1:6" ht="18.75" x14ac:dyDescent="0.3">
      <c r="A11" s="2">
        <v>10</v>
      </c>
      <c r="B11" s="2" t="s">
        <v>9</v>
      </c>
      <c r="C11" s="2" t="s">
        <v>90</v>
      </c>
      <c r="D11" s="2" t="s">
        <v>22</v>
      </c>
      <c r="E11">
        <v>0</v>
      </c>
      <c r="F11" t="str">
        <f>IF($E11 &gt; Inventory!$G11,"Return value is Greater than sales value ", "ALL OK")</f>
        <v>ALL OK</v>
      </c>
    </row>
    <row r="12" spans="1:6" ht="18.75" x14ac:dyDescent="0.3">
      <c r="A12" s="2">
        <v>11</v>
      </c>
      <c r="B12" s="2" t="s">
        <v>23</v>
      </c>
      <c r="C12" s="2" t="s">
        <v>91</v>
      </c>
      <c r="D12" s="2" t="s">
        <v>24</v>
      </c>
      <c r="E12">
        <v>0</v>
      </c>
      <c r="F12" t="str">
        <f>IF($E12 &gt; Inventory!$G12,"Return value is Greater than sales value ", "ALL OK")</f>
        <v>ALL OK</v>
      </c>
    </row>
    <row r="13" spans="1:6" ht="18.75" x14ac:dyDescent="0.3">
      <c r="A13" s="2">
        <v>12</v>
      </c>
      <c r="B13" s="2" t="s">
        <v>15</v>
      </c>
      <c r="C13" s="2" t="s">
        <v>92</v>
      </c>
      <c r="D13" s="2" t="s">
        <v>25</v>
      </c>
      <c r="E13">
        <v>0</v>
      </c>
      <c r="F13" t="str">
        <f>IF($E13 &gt; Inventory!$G13,"Return value is Greater than sales value ", "ALL OK")</f>
        <v>ALL OK</v>
      </c>
    </row>
    <row r="14" spans="1:6" ht="18.75" x14ac:dyDescent="0.3">
      <c r="A14" s="2">
        <v>13</v>
      </c>
      <c r="B14" s="2" t="s">
        <v>26</v>
      </c>
      <c r="C14" s="2" t="s">
        <v>93</v>
      </c>
      <c r="D14" s="2" t="s">
        <v>27</v>
      </c>
      <c r="E14">
        <v>0</v>
      </c>
      <c r="F14" t="str">
        <f>IF($E14 &gt; Inventory!$G14,"Return value is Greater than sales value ", "ALL OK")</f>
        <v>ALL OK</v>
      </c>
    </row>
    <row r="15" spans="1:6" ht="18.75" x14ac:dyDescent="0.3">
      <c r="A15" s="2">
        <v>14</v>
      </c>
      <c r="B15" s="2" t="s">
        <v>23</v>
      </c>
      <c r="C15" s="2" t="s">
        <v>94</v>
      </c>
      <c r="D15" s="2" t="s">
        <v>28</v>
      </c>
      <c r="E15">
        <v>0</v>
      </c>
      <c r="F15" t="str">
        <f>IF($E15 &gt; Inventory!$G15,"Return value is Greater than sales value ", "ALL OK")</f>
        <v>ALL OK</v>
      </c>
    </row>
    <row r="16" spans="1:6" ht="18.75" x14ac:dyDescent="0.3">
      <c r="A16" s="2">
        <v>15</v>
      </c>
      <c r="B16" s="2" t="s">
        <v>26</v>
      </c>
      <c r="C16" s="2" t="s">
        <v>95</v>
      </c>
      <c r="D16" s="2" t="s">
        <v>29</v>
      </c>
      <c r="E16">
        <v>0</v>
      </c>
      <c r="F16" t="str">
        <f>IF($E16 &gt; Inventory!$G16,"Return value is Greater than sales value ", "ALL OK")</f>
        <v>ALL OK</v>
      </c>
    </row>
    <row r="17" spans="1:6" ht="18.75" x14ac:dyDescent="0.3">
      <c r="A17" s="2">
        <v>16</v>
      </c>
      <c r="B17" s="2" t="s">
        <v>23</v>
      </c>
      <c r="C17" s="2" t="s">
        <v>96</v>
      </c>
      <c r="D17" s="2" t="s">
        <v>30</v>
      </c>
      <c r="E17">
        <v>0</v>
      </c>
      <c r="F17" t="str">
        <f>IF($E17 &gt; Inventory!$G17,"Return value is Greater than sales value ", "ALL OK")</f>
        <v>ALL OK</v>
      </c>
    </row>
    <row r="18" spans="1:6" ht="18.75" x14ac:dyDescent="0.3">
      <c r="A18" s="2">
        <v>17</v>
      </c>
      <c r="B18" s="2" t="s">
        <v>17</v>
      </c>
      <c r="C18" s="2" t="s">
        <v>97</v>
      </c>
      <c r="D18" s="2" t="s">
        <v>31</v>
      </c>
      <c r="E18">
        <v>0</v>
      </c>
      <c r="F18" t="str">
        <f>IF($E18 &gt; Inventory!$G18,"Return value is Greater than sales value ", "ALL OK")</f>
        <v>ALL OK</v>
      </c>
    </row>
    <row r="19" spans="1:6" ht="18.75" x14ac:dyDescent="0.3">
      <c r="A19" s="2">
        <v>18</v>
      </c>
      <c r="B19" s="2" t="s">
        <v>11</v>
      </c>
      <c r="C19" s="2" t="s">
        <v>98</v>
      </c>
      <c r="D19" s="2" t="s">
        <v>32</v>
      </c>
      <c r="E19">
        <v>0</v>
      </c>
      <c r="F19" t="str">
        <f>IF($E19 &gt; Inventory!$G19,"Return value is Greater than sales value ", "ALL OK")</f>
        <v>ALL OK</v>
      </c>
    </row>
    <row r="20" spans="1:6" ht="18.75" x14ac:dyDescent="0.3">
      <c r="A20" s="2">
        <v>19</v>
      </c>
      <c r="B20" s="2" t="s">
        <v>13</v>
      </c>
      <c r="C20" s="2" t="s">
        <v>99</v>
      </c>
      <c r="D20" s="2" t="s">
        <v>33</v>
      </c>
      <c r="E20">
        <v>0</v>
      </c>
      <c r="F20" t="str">
        <f>IF($E20 &gt; Inventory!$G20,"Return value is Greater than sales value ", "ALL OK")</f>
        <v>ALL OK</v>
      </c>
    </row>
    <row r="21" spans="1:6" ht="18.75" x14ac:dyDescent="0.3">
      <c r="A21" s="2">
        <v>20</v>
      </c>
      <c r="B21" s="2" t="s">
        <v>13</v>
      </c>
      <c r="C21" s="2" t="s">
        <v>100</v>
      </c>
      <c r="D21" s="2" t="s">
        <v>34</v>
      </c>
      <c r="E21">
        <v>0</v>
      </c>
      <c r="F21" t="str">
        <f>IF($E21 &gt; Inventory!$G21,"Return value is Greater than sales value ", "ALL OK")</f>
        <v>ALL OK</v>
      </c>
    </row>
    <row r="22" spans="1:6" ht="18.75" x14ac:dyDescent="0.3">
      <c r="A22" s="2">
        <v>21</v>
      </c>
      <c r="B22" s="2" t="s">
        <v>15</v>
      </c>
      <c r="C22" s="2" t="s">
        <v>101</v>
      </c>
      <c r="D22" s="2" t="s">
        <v>35</v>
      </c>
      <c r="E22">
        <v>0</v>
      </c>
      <c r="F22" t="str">
        <f>IF($E22 &gt; Inventory!$G22,"Return value is Greater than sales value ", "ALL OK")</f>
        <v>ALL OK</v>
      </c>
    </row>
    <row r="23" spans="1:6" ht="18.75" x14ac:dyDescent="0.3">
      <c r="A23" s="2">
        <v>22</v>
      </c>
      <c r="B23" s="2" t="s">
        <v>36</v>
      </c>
      <c r="C23" s="2" t="s">
        <v>102</v>
      </c>
      <c r="D23" s="2" t="s">
        <v>37</v>
      </c>
      <c r="E23">
        <v>0</v>
      </c>
      <c r="F23" t="str">
        <f>IF($E23 &gt; Inventory!$G23,"Return value is Greater than sales value ", "ALL OK")</f>
        <v>ALL OK</v>
      </c>
    </row>
    <row r="24" spans="1:6" ht="18.75" x14ac:dyDescent="0.3">
      <c r="A24" s="2">
        <v>23</v>
      </c>
      <c r="B24" s="2" t="s">
        <v>11</v>
      </c>
      <c r="C24" s="2" t="s">
        <v>103</v>
      </c>
      <c r="D24" s="2" t="s">
        <v>38</v>
      </c>
      <c r="E24">
        <v>0</v>
      </c>
      <c r="F24" t="str">
        <f>IF($E24 &gt; Inventory!$G24,"Return value is Greater than sales value ", "ALL OK")</f>
        <v>ALL OK</v>
      </c>
    </row>
    <row r="25" spans="1:6" ht="18.75" x14ac:dyDescent="0.3">
      <c r="A25" s="2">
        <v>24</v>
      </c>
      <c r="B25" s="2" t="s">
        <v>26</v>
      </c>
      <c r="C25" s="2" t="s">
        <v>104</v>
      </c>
      <c r="D25" s="2" t="s">
        <v>39</v>
      </c>
      <c r="E25">
        <v>0</v>
      </c>
      <c r="F25" t="str">
        <f>IF($E25 &gt; Inventory!$G25,"Return value is Greater than sales value ", "ALL OK")</f>
        <v>ALL OK</v>
      </c>
    </row>
    <row r="26" spans="1:6" ht="18.75" x14ac:dyDescent="0.3">
      <c r="A26" s="2">
        <v>25</v>
      </c>
      <c r="B26" s="2" t="s">
        <v>40</v>
      </c>
      <c r="C26" s="2" t="s">
        <v>105</v>
      </c>
      <c r="D26" s="2" t="s">
        <v>41</v>
      </c>
      <c r="E26">
        <v>0</v>
      </c>
      <c r="F26" t="str">
        <f>IF($E26 &gt; Inventory!$G26,"Return value is Greater than sales value ", "ALL OK")</f>
        <v>ALL OK</v>
      </c>
    </row>
    <row r="27" spans="1:6" ht="18.75" x14ac:dyDescent="0.3">
      <c r="A27" s="2">
        <v>26</v>
      </c>
      <c r="B27" s="2" t="s">
        <v>36</v>
      </c>
      <c r="C27" s="2" t="s">
        <v>106</v>
      </c>
      <c r="D27" s="2" t="s">
        <v>42</v>
      </c>
      <c r="E27">
        <v>0</v>
      </c>
      <c r="F27" t="str">
        <f>IF($E27 &gt; Inventory!$G27,"Return value is Greater than sales value ", "ALL OK")</f>
        <v>ALL OK</v>
      </c>
    </row>
    <row r="28" spans="1:6" ht="18.75" x14ac:dyDescent="0.3">
      <c r="A28" s="2">
        <v>27</v>
      </c>
      <c r="B28" s="2" t="s">
        <v>7</v>
      </c>
      <c r="C28" s="2" t="s">
        <v>107</v>
      </c>
      <c r="D28" s="2" t="s">
        <v>43</v>
      </c>
      <c r="E28">
        <v>0</v>
      </c>
      <c r="F28" t="str">
        <f>IF($E28 &gt; Inventory!$G28,"Return value is Greater than sales value ", "ALL OK")</f>
        <v>ALL OK</v>
      </c>
    </row>
    <row r="29" spans="1:6" ht="18.75" x14ac:dyDescent="0.3">
      <c r="A29" s="2">
        <v>28</v>
      </c>
      <c r="B29" s="2" t="s">
        <v>13</v>
      </c>
      <c r="C29" s="2" t="s">
        <v>108</v>
      </c>
      <c r="D29" s="2" t="s">
        <v>44</v>
      </c>
      <c r="E29">
        <v>0</v>
      </c>
      <c r="F29" t="str">
        <f>IF($E29 &gt; Inventory!$G29,"Return value is Greater than sales value ", "ALL OK")</f>
        <v>ALL OK</v>
      </c>
    </row>
    <row r="30" spans="1:6" ht="18.75" x14ac:dyDescent="0.3">
      <c r="A30" s="2">
        <v>29</v>
      </c>
      <c r="B30" s="2" t="s">
        <v>13</v>
      </c>
      <c r="C30" s="2" t="s">
        <v>109</v>
      </c>
      <c r="D30" s="2" t="s">
        <v>45</v>
      </c>
      <c r="E30">
        <v>0</v>
      </c>
      <c r="F30" t="str">
        <f>IF($E30 &gt; Inventory!$G30,"Return value is Greater than sales value ", "ALL OK")</f>
        <v>ALL OK</v>
      </c>
    </row>
    <row r="31" spans="1:6" ht="18.75" x14ac:dyDescent="0.3">
      <c r="A31" s="2">
        <v>30</v>
      </c>
      <c r="B31" s="2" t="s">
        <v>15</v>
      </c>
      <c r="C31" s="2" t="s">
        <v>110</v>
      </c>
      <c r="D31" s="2" t="s">
        <v>46</v>
      </c>
      <c r="E31">
        <v>0</v>
      </c>
      <c r="F31" t="str">
        <f>IF($E31 &gt; Inventory!$G31,"Return value is Greater than sales value ", "ALL OK")</f>
        <v>ALL OK</v>
      </c>
    </row>
    <row r="32" spans="1:6" ht="18.75" x14ac:dyDescent="0.3">
      <c r="A32" s="2">
        <v>31</v>
      </c>
      <c r="B32" s="2" t="s">
        <v>17</v>
      </c>
      <c r="C32" s="2" t="s">
        <v>111</v>
      </c>
      <c r="D32" s="2" t="s">
        <v>47</v>
      </c>
      <c r="E32">
        <v>0</v>
      </c>
      <c r="F32" t="str">
        <f>IF($E32 &gt; Inventory!$G32,"Return value is Greater than sales value ", "ALL OK")</f>
        <v>ALL OK</v>
      </c>
    </row>
    <row r="33" spans="1:6" ht="18.75" x14ac:dyDescent="0.3">
      <c r="A33" s="2">
        <v>32</v>
      </c>
      <c r="B33" s="2" t="s">
        <v>26</v>
      </c>
      <c r="C33" s="2" t="s">
        <v>112</v>
      </c>
      <c r="D33" s="2" t="s">
        <v>48</v>
      </c>
      <c r="E33">
        <v>0</v>
      </c>
      <c r="F33" t="str">
        <f>IF($E33 &gt; Inventory!$G33,"Return value is Greater than sales value ", "ALL OK")</f>
        <v>ALL OK</v>
      </c>
    </row>
    <row r="34" spans="1:6" ht="18.75" x14ac:dyDescent="0.3">
      <c r="A34" s="2">
        <v>33</v>
      </c>
      <c r="B34" s="2" t="s">
        <v>7</v>
      </c>
      <c r="C34" s="2" t="s">
        <v>113</v>
      </c>
      <c r="D34" s="2" t="s">
        <v>49</v>
      </c>
      <c r="E34">
        <v>0</v>
      </c>
      <c r="F34" t="str">
        <f>IF($E34 &gt; Inventory!$G34,"Return value is Greater than sales value ", "ALL OK")</f>
        <v>ALL OK</v>
      </c>
    </row>
    <row r="35" spans="1:6" ht="18.75" x14ac:dyDescent="0.3">
      <c r="A35" s="2">
        <v>34</v>
      </c>
      <c r="B35" s="2" t="s">
        <v>15</v>
      </c>
      <c r="C35" s="2" t="s">
        <v>114</v>
      </c>
      <c r="D35" s="2" t="s">
        <v>50</v>
      </c>
      <c r="E35">
        <v>0</v>
      </c>
      <c r="F35" t="str">
        <f>IF($E35 &gt; Inventory!$G35,"Return value is Greater than sales value ", "ALL OK")</f>
        <v>ALL OK</v>
      </c>
    </row>
    <row r="36" spans="1:6" ht="18.75" x14ac:dyDescent="0.3">
      <c r="A36" s="2">
        <v>35</v>
      </c>
      <c r="B36" s="2" t="s">
        <v>26</v>
      </c>
      <c r="C36" s="2" t="s">
        <v>115</v>
      </c>
      <c r="D36" s="2" t="s">
        <v>51</v>
      </c>
      <c r="E36">
        <v>0</v>
      </c>
      <c r="F36" t="str">
        <f>IF($E36 &gt; Inventory!$G36,"Return value is Greater than sales value ", "ALL OK")</f>
        <v>ALL OK</v>
      </c>
    </row>
    <row r="37" spans="1:6" ht="18.75" x14ac:dyDescent="0.3">
      <c r="A37" s="2">
        <v>36</v>
      </c>
      <c r="B37" s="2" t="s">
        <v>36</v>
      </c>
      <c r="C37" s="2" t="s">
        <v>116</v>
      </c>
      <c r="D37" s="2" t="s">
        <v>52</v>
      </c>
      <c r="E37">
        <v>0</v>
      </c>
      <c r="F37" t="str">
        <f>IF($E37 &gt; Inventory!$G37,"Return value is Greater than sales value ", "ALL OK")</f>
        <v>ALL OK</v>
      </c>
    </row>
    <row r="38" spans="1:6" ht="18.75" x14ac:dyDescent="0.3">
      <c r="A38" s="2">
        <v>37</v>
      </c>
      <c r="B38" s="2" t="s">
        <v>15</v>
      </c>
      <c r="C38" s="2" t="s">
        <v>117</v>
      </c>
      <c r="D38" s="2" t="s">
        <v>53</v>
      </c>
      <c r="E38">
        <v>0</v>
      </c>
      <c r="F38" t="str">
        <f>IF($E38 &gt; Inventory!$G38,"Return value is Greater than sales value ", "ALL OK")</f>
        <v>ALL OK</v>
      </c>
    </row>
    <row r="39" spans="1:6" ht="18.75" x14ac:dyDescent="0.3">
      <c r="A39" s="2">
        <v>38</v>
      </c>
      <c r="B39" s="2" t="s">
        <v>23</v>
      </c>
      <c r="C39" s="2" t="s">
        <v>118</v>
      </c>
      <c r="D39" s="2" t="s">
        <v>54</v>
      </c>
      <c r="E39">
        <v>0</v>
      </c>
      <c r="F39" t="str">
        <f>IF($E39 &gt; Inventory!$G39,"Return value is Greater than sales value ", "ALL OK")</f>
        <v>ALL OK</v>
      </c>
    </row>
    <row r="40" spans="1:6" ht="18.75" x14ac:dyDescent="0.3">
      <c r="A40" s="2">
        <v>39</v>
      </c>
      <c r="B40" s="2" t="s">
        <v>9</v>
      </c>
      <c r="C40" s="2" t="s">
        <v>119</v>
      </c>
      <c r="D40" s="2" t="s">
        <v>55</v>
      </c>
      <c r="E40">
        <v>0</v>
      </c>
      <c r="F40" t="str">
        <f>IF($E40 &gt; Inventory!$G40,"Return value is Greater than sales value ", "ALL OK")</f>
        <v>ALL OK</v>
      </c>
    </row>
    <row r="41" spans="1:6" ht="18.75" x14ac:dyDescent="0.3">
      <c r="A41" s="2">
        <v>40</v>
      </c>
      <c r="B41" s="2" t="s">
        <v>13</v>
      </c>
      <c r="C41" s="2" t="s">
        <v>120</v>
      </c>
      <c r="D41" s="2" t="s">
        <v>56</v>
      </c>
      <c r="E41">
        <v>0</v>
      </c>
      <c r="F41" t="str">
        <f>IF($E41 &gt; Inventory!$G41,"Return value is Greater than sales value ", "ALL OK")</f>
        <v>ALL OK</v>
      </c>
    </row>
    <row r="42" spans="1:6" ht="18.75" x14ac:dyDescent="0.3">
      <c r="A42" s="2">
        <v>41</v>
      </c>
      <c r="B42" s="2" t="s">
        <v>40</v>
      </c>
      <c r="C42" s="2" t="s">
        <v>121</v>
      </c>
      <c r="D42" s="2" t="s">
        <v>57</v>
      </c>
      <c r="E42">
        <v>0</v>
      </c>
      <c r="F42" t="str">
        <f>IF($E42 &gt; Inventory!$G42,"Return value is Greater than sales value ", "ALL OK")</f>
        <v>ALL OK</v>
      </c>
    </row>
    <row r="43" spans="1:6" ht="18.75" x14ac:dyDescent="0.3">
      <c r="A43" s="2">
        <v>42</v>
      </c>
      <c r="B43" s="2" t="s">
        <v>40</v>
      </c>
      <c r="C43" s="2" t="s">
        <v>122</v>
      </c>
      <c r="D43" s="2" t="s">
        <v>58</v>
      </c>
      <c r="E43">
        <v>0</v>
      </c>
      <c r="F43" t="str">
        <f>IF($E43 &gt; Inventory!$G43,"Return value is Greater than sales value ", "ALL OK")</f>
        <v>ALL OK</v>
      </c>
    </row>
    <row r="44" spans="1:6" ht="18.75" x14ac:dyDescent="0.3">
      <c r="A44" s="2">
        <v>43</v>
      </c>
      <c r="B44" s="2" t="s">
        <v>15</v>
      </c>
      <c r="C44" s="2" t="s">
        <v>123</v>
      </c>
      <c r="D44" s="2" t="s">
        <v>59</v>
      </c>
      <c r="E44">
        <v>0</v>
      </c>
      <c r="F44" t="str">
        <f>IF($E44 &gt; Inventory!$G44,"Return value is Greater than sales value ", "ALL OK")</f>
        <v>ALL OK</v>
      </c>
    </row>
    <row r="45" spans="1:6" ht="18.75" x14ac:dyDescent="0.3">
      <c r="A45" s="2">
        <v>44</v>
      </c>
      <c r="B45" s="2" t="s">
        <v>13</v>
      </c>
      <c r="C45" s="2" t="s">
        <v>124</v>
      </c>
      <c r="D45" s="2" t="s">
        <v>60</v>
      </c>
      <c r="E45">
        <v>0</v>
      </c>
      <c r="F45" t="str">
        <f>IF($E45 &gt; Inventory!$G45,"Return value is Greater than sales value ", "ALL OK")</f>
        <v>ALL OK</v>
      </c>
    </row>
    <row r="46" spans="1:6" ht="18.75" x14ac:dyDescent="0.3">
      <c r="A46" s="2">
        <v>45</v>
      </c>
      <c r="B46" s="2" t="s">
        <v>11</v>
      </c>
      <c r="C46" s="2" t="s">
        <v>125</v>
      </c>
      <c r="D46" s="2" t="s">
        <v>61</v>
      </c>
      <c r="E46">
        <v>0</v>
      </c>
      <c r="F46" t="str">
        <f>IF($E46 &gt; Inventory!$G46,"Return value is Greater than sales value ", "ALL OK")</f>
        <v>ALL OK</v>
      </c>
    </row>
    <row r="47" spans="1:6" ht="18.75" x14ac:dyDescent="0.3">
      <c r="A47" s="2">
        <v>46</v>
      </c>
      <c r="B47" s="2" t="s">
        <v>11</v>
      </c>
      <c r="C47" s="2" t="s">
        <v>126</v>
      </c>
      <c r="D47" s="2" t="s">
        <v>62</v>
      </c>
      <c r="E47">
        <v>0</v>
      </c>
      <c r="F47" t="str">
        <f>IF($E47 &gt; Inventory!$G47,"Return value is Greater than sales value ", "ALL OK")</f>
        <v>ALL OK</v>
      </c>
    </row>
    <row r="48" spans="1:6" ht="18.75" x14ac:dyDescent="0.3">
      <c r="A48" s="2">
        <v>47</v>
      </c>
      <c r="B48" s="2" t="s">
        <v>9</v>
      </c>
      <c r="C48" s="2" t="s">
        <v>127</v>
      </c>
      <c r="D48" s="2" t="s">
        <v>63</v>
      </c>
      <c r="E48">
        <v>0</v>
      </c>
      <c r="F48" t="str">
        <f>IF($E48 &gt; Inventory!$G48,"Return value is Greater than sales value ", "ALL OK")</f>
        <v>ALL OK</v>
      </c>
    </row>
    <row r="49" spans="1:6" ht="18.75" x14ac:dyDescent="0.3">
      <c r="A49" s="2">
        <v>48</v>
      </c>
      <c r="B49" s="2" t="s">
        <v>17</v>
      </c>
      <c r="C49" s="2" t="s">
        <v>128</v>
      </c>
      <c r="D49" s="2" t="s">
        <v>64</v>
      </c>
      <c r="E49">
        <v>0</v>
      </c>
      <c r="F49" t="str">
        <f>IF($E49 &gt; Inventory!$G49,"Return value is Greater than sales value ", "ALL OK")</f>
        <v>ALL OK</v>
      </c>
    </row>
    <row r="50" spans="1:6" ht="18.75" x14ac:dyDescent="0.3">
      <c r="A50" s="2">
        <v>49</v>
      </c>
      <c r="B50" s="2" t="s">
        <v>11</v>
      </c>
      <c r="C50" s="2" t="s">
        <v>128</v>
      </c>
      <c r="D50" s="2" t="s">
        <v>65</v>
      </c>
      <c r="E50">
        <v>0</v>
      </c>
      <c r="F50" t="str">
        <f>IF($E50 &gt; Inventory!$G50,"Return value is Greater than sales value ", "ALL OK")</f>
        <v>ALL OK</v>
      </c>
    </row>
    <row r="51" spans="1:6" ht="18.75" x14ac:dyDescent="0.3">
      <c r="A51" s="2">
        <v>50</v>
      </c>
      <c r="B51" s="2" t="s">
        <v>13</v>
      </c>
      <c r="C51" s="2" t="s">
        <v>129</v>
      </c>
      <c r="D51" s="2" t="s">
        <v>66</v>
      </c>
      <c r="E51">
        <v>0</v>
      </c>
      <c r="F51" t="str">
        <f>IF($E51 &gt; Inventory!$G51,"Return value is Greater than sales value ", "ALL OK")</f>
        <v>ALL OK</v>
      </c>
    </row>
    <row r="52" spans="1:6" ht="18.75" x14ac:dyDescent="0.3">
      <c r="A52" s="2">
        <v>51</v>
      </c>
      <c r="B52" s="2" t="s">
        <v>9</v>
      </c>
      <c r="C52" s="2" t="s">
        <v>130</v>
      </c>
      <c r="D52" s="2" t="s">
        <v>67</v>
      </c>
      <c r="E52">
        <v>0</v>
      </c>
      <c r="F52" t="str">
        <f>IF($E52 &gt; Inventory!$G52,"Return value is Greater than sales value ", "ALL OK")</f>
        <v>ALL OK</v>
      </c>
    </row>
    <row r="53" spans="1:6" ht="18.75" x14ac:dyDescent="0.3">
      <c r="A53" s="2">
        <v>52</v>
      </c>
      <c r="B53" s="2" t="s">
        <v>23</v>
      </c>
      <c r="C53" s="2" t="s">
        <v>131</v>
      </c>
      <c r="D53" s="2" t="s">
        <v>68</v>
      </c>
      <c r="E53">
        <v>0</v>
      </c>
      <c r="F53" t="str">
        <f>IF($E53 &gt; Inventory!$G53,"Return value is Greater than sales value ", "ALL OK")</f>
        <v>ALL OK</v>
      </c>
    </row>
    <row r="54" spans="1:6" ht="18.75" x14ac:dyDescent="0.3">
      <c r="A54" s="2">
        <v>53</v>
      </c>
      <c r="B54" s="2" t="s">
        <v>7</v>
      </c>
      <c r="C54" s="2" t="s">
        <v>132</v>
      </c>
      <c r="D54" s="2" t="s">
        <v>69</v>
      </c>
      <c r="E54">
        <v>0</v>
      </c>
      <c r="F54" t="str">
        <f>IF($E54 &gt; Inventory!$G54,"Return value is Greater than sales value ", "ALL OK")</f>
        <v>ALL OK</v>
      </c>
    </row>
    <row r="55" spans="1:6" ht="18.75" x14ac:dyDescent="0.3">
      <c r="A55" s="2">
        <v>54</v>
      </c>
      <c r="B55" s="2" t="s">
        <v>11</v>
      </c>
      <c r="C55" s="2" t="s">
        <v>133</v>
      </c>
      <c r="D55" s="2" t="s">
        <v>70</v>
      </c>
      <c r="E55">
        <v>0</v>
      </c>
      <c r="F55" t="str">
        <f>IF($E55 &gt; Inventory!$G55,"Return value is Greater than sales value ", "ALL OK")</f>
        <v>ALL OK</v>
      </c>
    </row>
    <row r="56" spans="1:6" ht="18.75" x14ac:dyDescent="0.3">
      <c r="A56" s="2">
        <v>55</v>
      </c>
      <c r="B56" s="2" t="s">
        <v>26</v>
      </c>
      <c r="C56" s="2" t="s">
        <v>134</v>
      </c>
      <c r="D56" s="2" t="s">
        <v>71</v>
      </c>
      <c r="E56">
        <v>0</v>
      </c>
      <c r="F56" t="str">
        <f>IF($E56 &gt; Inventory!$G56,"Return value is Greater than sales value ", "ALL OK")</f>
        <v>ALL OK</v>
      </c>
    </row>
    <row r="57" spans="1:6" ht="18.75" x14ac:dyDescent="0.3">
      <c r="A57" s="2">
        <v>56</v>
      </c>
      <c r="B57" s="2" t="s">
        <v>40</v>
      </c>
      <c r="C57" s="2" t="s">
        <v>135</v>
      </c>
      <c r="D57" s="2" t="s">
        <v>72</v>
      </c>
      <c r="E57">
        <v>0</v>
      </c>
      <c r="F57" t="str">
        <f>IF($E57 &gt; Inventory!$G57,"Return value is Greater than sales value ", "ALL OK")</f>
        <v>ALL OK</v>
      </c>
    </row>
    <row r="58" spans="1:6" ht="18.75" x14ac:dyDescent="0.3">
      <c r="A58" s="2">
        <v>57</v>
      </c>
      <c r="B58" s="2" t="s">
        <v>17</v>
      </c>
      <c r="C58" s="2" t="s">
        <v>136</v>
      </c>
      <c r="D58" s="2" t="s">
        <v>73</v>
      </c>
      <c r="E58">
        <v>0</v>
      </c>
      <c r="F58" t="str">
        <f>IF($E58 &gt; Inventory!$G58,"Return value is Greater than sales value ", "ALL OK")</f>
        <v>ALL OK</v>
      </c>
    </row>
    <row r="59" spans="1:6" ht="18.75" x14ac:dyDescent="0.3">
      <c r="A59" s="2">
        <v>58</v>
      </c>
      <c r="B59" s="2" t="s">
        <v>15</v>
      </c>
      <c r="C59" s="2" t="s">
        <v>137</v>
      </c>
      <c r="D59" s="2" t="s">
        <v>74</v>
      </c>
      <c r="E59">
        <v>0</v>
      </c>
      <c r="F59" t="str">
        <f>IF($E59 &gt; Inventory!$G59,"Return value is Greater than sales value ", "ALL OK")</f>
        <v>ALL OK</v>
      </c>
    </row>
    <row r="60" spans="1:6" ht="18.75" x14ac:dyDescent="0.3">
      <c r="A60" s="2">
        <v>59</v>
      </c>
      <c r="B60" s="2" t="s">
        <v>36</v>
      </c>
      <c r="C60" s="2" t="s">
        <v>139</v>
      </c>
      <c r="D60" s="2" t="s">
        <v>75</v>
      </c>
      <c r="E60">
        <v>0</v>
      </c>
      <c r="F60" t="str">
        <f>IF($E60 &gt; Inventory!$G60,"Return value is Greater than sales value ", "ALL OK")</f>
        <v>ALL OK</v>
      </c>
    </row>
    <row r="61" spans="1:6" ht="18.75" x14ac:dyDescent="0.3">
      <c r="A61" s="2">
        <v>60</v>
      </c>
      <c r="B61" s="2" t="s">
        <v>11</v>
      </c>
      <c r="C61" s="2" t="s">
        <v>138</v>
      </c>
      <c r="D61" s="2" t="s">
        <v>76</v>
      </c>
      <c r="E61">
        <v>0</v>
      </c>
      <c r="F61" t="str">
        <f>IF($E61 &gt; Inventory!$G61,"Return value is Greater than sales value ", "ALL OK")</f>
        <v>ALL OK</v>
      </c>
    </row>
    <row r="62" spans="1:6" ht="18.75" x14ac:dyDescent="0.3">
      <c r="A62" s="2">
        <v>61</v>
      </c>
      <c r="B62" s="2" t="s">
        <v>17</v>
      </c>
      <c r="C62" s="2" t="s">
        <v>140</v>
      </c>
      <c r="D62" s="2" t="s">
        <v>31</v>
      </c>
      <c r="E62">
        <v>0</v>
      </c>
      <c r="F62" t="str">
        <f>IF($E62 &gt; Inventory!$G62,"Return value is Greater than sales value ", "ALL OK")</f>
        <v>ALL OK</v>
      </c>
    </row>
    <row r="63" spans="1:6" ht="18.75" x14ac:dyDescent="0.3">
      <c r="A63" s="2">
        <v>62</v>
      </c>
      <c r="B63" s="2" t="s">
        <v>23</v>
      </c>
      <c r="C63" s="2" t="s">
        <v>141</v>
      </c>
      <c r="D63" s="2" t="s">
        <v>79</v>
      </c>
      <c r="E63">
        <v>0</v>
      </c>
      <c r="F63" t="str">
        <f>IF($E63 &gt; Inventory!$G63,"Return value is Greater than sales value ", "ALL OK")</f>
        <v>ALL OK</v>
      </c>
    </row>
    <row r="64" spans="1:6" ht="18.75" x14ac:dyDescent="0.3">
      <c r="A64" s="2">
        <v>63</v>
      </c>
      <c r="B64" s="2" t="s">
        <v>40</v>
      </c>
      <c r="C64" s="2" t="s">
        <v>142</v>
      </c>
      <c r="D64" s="2" t="s">
        <v>72</v>
      </c>
      <c r="E64">
        <v>0</v>
      </c>
      <c r="F64" t="str">
        <f>IF($E64 &gt; Inventory!$G64,"Return value is Greater than sales value ", "ALL OK")</f>
        <v>ALL OK</v>
      </c>
    </row>
    <row r="65" spans="1:6" ht="18.75" x14ac:dyDescent="0.3">
      <c r="A65" s="2">
        <v>64</v>
      </c>
      <c r="B65" s="2" t="s">
        <v>15</v>
      </c>
      <c r="C65" s="2" t="s">
        <v>143</v>
      </c>
      <c r="D65" s="2" t="s">
        <v>53</v>
      </c>
      <c r="E65">
        <v>0</v>
      </c>
      <c r="F65" t="str">
        <f>IF($E65 &gt; Inventory!$G65,"Return value is Greater than sales value ", "ALL OK")</f>
        <v>ALL OK</v>
      </c>
    </row>
    <row r="66" spans="1:6" ht="18.75" x14ac:dyDescent="0.3">
      <c r="A66" s="2">
        <v>65</v>
      </c>
      <c r="B66" s="2" t="s">
        <v>7</v>
      </c>
      <c r="C66" s="2" t="s">
        <v>144</v>
      </c>
      <c r="D66" s="2" t="s">
        <v>43</v>
      </c>
      <c r="E66">
        <v>0</v>
      </c>
      <c r="F66" t="str">
        <f>IF($E66 &gt; Inventory!$G66,"Return value is Greater than sales value ", "ALL OK")</f>
        <v>ALL OK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custom" errorStyle="warning" allowBlank="1" showInputMessage="1" showErrorMessage="1" errorTitle="value" error="Please Check return valueis greater than sales." xr:uid="{36FBE200-7B09-4E22-8A50-ED4483AE11C5}">
          <x14:formula1>
            <xm:f>$E2:$E66 &lt; Inventory!$G2</xm:f>
          </x14:formula1>
          <xm:sqref>E2:E3 E5:E66</xm:sqref>
        </x14:dataValidation>
        <x14:dataValidation type="custom" errorStyle="warning" allowBlank="1" showInputMessage="1" showErrorMessage="1" errorTitle="value" error="Please Check return valueis greater than sales." xr:uid="{B8B4855D-3273-4A56-98A7-615B805A7EAE}">
          <x14:formula1>
            <xm:f>$E4:$E68 &lt;= Inventory!$G4</xm:f>
          </x14:formula1>
          <xm:sqref>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5A02-AA51-4191-8D6A-675F036644CC}">
  <sheetPr codeName="Sheet4"/>
  <dimension ref="A1:I67"/>
  <sheetViews>
    <sheetView topLeftCell="B32" zoomScale="85" zoomScaleNormal="85" workbookViewId="0">
      <selection activeCell="G66" sqref="G66"/>
    </sheetView>
  </sheetViews>
  <sheetFormatPr defaultRowHeight="15" x14ac:dyDescent="0.25"/>
  <cols>
    <col min="1" max="1" width="21.85546875" customWidth="1"/>
    <col min="2" max="2" width="29" customWidth="1"/>
    <col min="3" max="3" width="29.140625" customWidth="1"/>
    <col min="4" max="4" width="46.140625" customWidth="1"/>
    <col min="5" max="5" width="55" customWidth="1"/>
    <col min="6" max="6" width="78.85546875" customWidth="1"/>
    <col min="7" max="7" width="18.42578125" customWidth="1"/>
    <col min="8" max="8" width="30.42578125" customWidth="1"/>
    <col min="9" max="9" width="27.140625" customWidth="1"/>
  </cols>
  <sheetData>
    <row r="1" spans="1:9" ht="18.75" x14ac:dyDescent="0.3">
      <c r="A1" s="1" t="s">
        <v>77</v>
      </c>
      <c r="B1" s="1" t="s">
        <v>0</v>
      </c>
      <c r="C1" s="1" t="s">
        <v>4</v>
      </c>
      <c r="D1" s="1" t="s">
        <v>5</v>
      </c>
      <c r="E1" s="1" t="s">
        <v>150</v>
      </c>
      <c r="F1" s="1" t="s">
        <v>148</v>
      </c>
      <c r="G1" s="1" t="s">
        <v>151</v>
      </c>
      <c r="H1" s="1" t="s">
        <v>154</v>
      </c>
      <c r="I1" s="5"/>
    </row>
    <row r="2" spans="1:9" ht="18.75" x14ac:dyDescent="0.3">
      <c r="A2" s="2">
        <v>1</v>
      </c>
      <c r="B2" s="2" t="s">
        <v>7</v>
      </c>
      <c r="C2" s="2" t="s">
        <v>81</v>
      </c>
      <c r="D2" s="2" t="s">
        <v>8</v>
      </c>
      <c r="E2">
        <f>stock!E2+ stock!F2 - SUMIF(Sales!$E:$E,$D2,Sales!$G:$G) + return!E2</f>
        <v>1096</v>
      </c>
      <c r="F2">
        <f>E2*Products!$E2</f>
        <v>1085040</v>
      </c>
      <c r="G2">
        <f>SUMIF(Sales!$E:$E,$D2,Sales!$G:$G)</f>
        <v>308</v>
      </c>
      <c r="H2">
        <f>((Products!E2*20)/100 + Products!E2) * G2</f>
        <v>365904</v>
      </c>
    </row>
    <row r="3" spans="1:9" ht="18.75" x14ac:dyDescent="0.3">
      <c r="A3" s="2">
        <v>2</v>
      </c>
      <c r="B3" s="2" t="s">
        <v>9</v>
      </c>
      <c r="C3" s="2" t="s">
        <v>82</v>
      </c>
      <c r="D3" s="2" t="s">
        <v>10</v>
      </c>
      <c r="E3">
        <f>stock!E3+ stock!F3 - SUMIF(Sales!$E:$E,$D3,Sales!$G:$G) + return!E3</f>
        <v>300</v>
      </c>
      <c r="F3">
        <f>E3*Products!$E3</f>
        <v>2550000</v>
      </c>
      <c r="G3">
        <f>SUMIF(Sales!$E:$E,$D3,Sales!$G:$G)</f>
        <v>44</v>
      </c>
      <c r="H3">
        <f>((Products!E3*20)/100 + Products!E3) * G3</f>
        <v>448800</v>
      </c>
    </row>
    <row r="4" spans="1:9" ht="18.75" x14ac:dyDescent="0.3">
      <c r="A4" s="2">
        <v>3</v>
      </c>
      <c r="B4" s="2" t="s">
        <v>11</v>
      </c>
      <c r="C4" s="2" t="s">
        <v>83</v>
      </c>
      <c r="D4" s="2" t="s">
        <v>12</v>
      </c>
      <c r="E4">
        <f>stock!E4+ stock!F4 - SUMIF(Sales!$E:$E,$D4,Sales!$G:$G) + return!E4</f>
        <v>420</v>
      </c>
      <c r="F4">
        <f>E4*Products!$E4</f>
        <v>1351980</v>
      </c>
      <c r="G4">
        <f>SUMIF(Sales!$E:$E,$D4,Sales!$G:$G)</f>
        <v>116</v>
      </c>
      <c r="H4">
        <f>((Products!E4*20)/100 + Products!E4) * G4</f>
        <v>448084.80000000005</v>
      </c>
    </row>
    <row r="5" spans="1:9" ht="18.75" x14ac:dyDescent="0.3">
      <c r="A5" s="2">
        <v>4</v>
      </c>
      <c r="B5" s="2" t="s">
        <v>13</v>
      </c>
      <c r="C5" s="2" t="s">
        <v>84</v>
      </c>
      <c r="D5" s="2" t="s">
        <v>14</v>
      </c>
      <c r="E5">
        <f>stock!E5+ stock!F5 - SUMIF(Sales!$E:$E,$D5,Sales!$G:$G) + return!E5</f>
        <v>433</v>
      </c>
      <c r="F5">
        <f>E5*Products!$E5</f>
        <v>1944170</v>
      </c>
      <c r="G5">
        <f>SUMIF(Sales!$E:$E,$D5,Sales!$G:$G)</f>
        <v>301</v>
      </c>
      <c r="H5">
        <f>((Products!E5*20)/100 + Products!E5) * G5</f>
        <v>1621788</v>
      </c>
    </row>
    <row r="6" spans="1:9" ht="18.75" x14ac:dyDescent="0.3">
      <c r="A6" s="2">
        <v>5</v>
      </c>
      <c r="B6" s="2" t="s">
        <v>15</v>
      </c>
      <c r="C6" s="2" t="s">
        <v>85</v>
      </c>
      <c r="D6" s="2" t="s">
        <v>16</v>
      </c>
      <c r="E6">
        <f>stock!E6+ stock!F6 - SUMIF(Sales!$E:$E,$D6,Sales!$G:$G) + return!E6</f>
        <v>1157</v>
      </c>
      <c r="F6">
        <f>E6*Products!$E6</f>
        <v>16186430</v>
      </c>
      <c r="G6">
        <f>SUMIF(Sales!$E:$E,$D6,Sales!$G:$G)</f>
        <v>435</v>
      </c>
      <c r="H6">
        <f>((Products!E6*20)/100 + Products!E6) * G6</f>
        <v>7302780</v>
      </c>
    </row>
    <row r="7" spans="1:9" ht="18.75" x14ac:dyDescent="0.3">
      <c r="A7" s="2">
        <v>6</v>
      </c>
      <c r="B7" s="2" t="s">
        <v>17</v>
      </c>
      <c r="C7" s="2" t="s">
        <v>86</v>
      </c>
      <c r="D7" s="2" t="s">
        <v>18</v>
      </c>
      <c r="E7">
        <f>stock!E7+ stock!F7 - SUMIF(Sales!$E:$E,$D7,Sales!$G:$G) + return!E7</f>
        <v>590</v>
      </c>
      <c r="F7">
        <f>E7*Products!$E7</f>
        <v>1944050</v>
      </c>
      <c r="G7">
        <f>SUMIF(Sales!$E:$E,$D7,Sales!$G:$G)</f>
        <v>645</v>
      </c>
      <c r="H7">
        <f>((Products!E7*20)/100 + Products!E7) * G7</f>
        <v>2550330</v>
      </c>
    </row>
    <row r="8" spans="1:9" ht="18.75" x14ac:dyDescent="0.3">
      <c r="A8" s="2">
        <v>7</v>
      </c>
      <c r="B8" s="2" t="s">
        <v>7</v>
      </c>
      <c r="C8" s="2" t="s">
        <v>87</v>
      </c>
      <c r="D8" s="2" t="s">
        <v>19</v>
      </c>
      <c r="E8">
        <f>stock!E8+ stock!F8 - SUMIF(Sales!$E:$E,$D8,Sales!$G:$G) + return!E8</f>
        <v>232</v>
      </c>
      <c r="F8">
        <f>E8*Products!$E8</f>
        <v>198824</v>
      </c>
      <c r="G8">
        <f>SUMIF(Sales!$E:$E,$D8,Sales!$G:$G)</f>
        <v>0</v>
      </c>
      <c r="H8">
        <f>((Products!E8*20)/100 + Products!E8) * G8</f>
        <v>0</v>
      </c>
    </row>
    <row r="9" spans="1:9" ht="18.75" x14ac:dyDescent="0.3">
      <c r="A9" s="2">
        <v>8</v>
      </c>
      <c r="B9" s="2" t="s">
        <v>13</v>
      </c>
      <c r="C9" s="2" t="s">
        <v>88</v>
      </c>
      <c r="D9" s="2" t="s">
        <v>20</v>
      </c>
      <c r="E9">
        <f>stock!E9+ stock!F9 - SUMIF(Sales!$E:$E,$D9,Sales!$G:$G) + return!E9</f>
        <v>452</v>
      </c>
      <c r="F9">
        <f>E9*Products!$E9</f>
        <v>8131480</v>
      </c>
      <c r="G9">
        <f>SUMIF(Sales!$E:$E,$D9,Sales!$G:$G)</f>
        <v>0</v>
      </c>
      <c r="H9">
        <f>((Products!E9*20)/100 + Products!E9) * G9</f>
        <v>0</v>
      </c>
    </row>
    <row r="10" spans="1:9" ht="18.75" x14ac:dyDescent="0.3">
      <c r="A10" s="2">
        <v>9</v>
      </c>
      <c r="B10" s="2" t="s">
        <v>13</v>
      </c>
      <c r="C10" s="2" t="s">
        <v>89</v>
      </c>
      <c r="D10" s="2" t="s">
        <v>21</v>
      </c>
      <c r="E10">
        <f>stock!E10+ stock!F10 - SUMIF(Sales!$E:$E,$D10,Sales!$G:$G) + return!E10</f>
        <v>624</v>
      </c>
      <c r="F10">
        <f>E10*Products!$E10</f>
        <v>16342560</v>
      </c>
      <c r="G10">
        <f>SUMIF(Sales!$E:$E,$D10,Sales!$G:$G)</f>
        <v>0</v>
      </c>
      <c r="H10">
        <f>((Products!E10*20)/100 + Products!E10) * G10</f>
        <v>0</v>
      </c>
    </row>
    <row r="11" spans="1:9" ht="18.75" x14ac:dyDescent="0.3">
      <c r="A11" s="2">
        <v>10</v>
      </c>
      <c r="B11" s="2" t="s">
        <v>9</v>
      </c>
      <c r="C11" s="2" t="s">
        <v>90</v>
      </c>
      <c r="D11" s="2" t="s">
        <v>22</v>
      </c>
      <c r="E11">
        <f>stock!E11+ stock!F11 - SUMIF(Sales!$E:$E,$D11,Sales!$G:$G) + return!E11</f>
        <v>245</v>
      </c>
      <c r="F11">
        <f>E11*Products!$E11</f>
        <v>931000</v>
      </c>
      <c r="G11">
        <f>SUMIF(Sales!$E:$E,$D11,Sales!$G:$G)</f>
        <v>0</v>
      </c>
      <c r="H11">
        <f>((Products!E11*20)/100 + Products!E11) * G11</f>
        <v>0</v>
      </c>
    </row>
    <row r="12" spans="1:9" ht="18.75" x14ac:dyDescent="0.3">
      <c r="A12" s="2">
        <v>11</v>
      </c>
      <c r="B12" s="2" t="s">
        <v>23</v>
      </c>
      <c r="C12" s="2" t="s">
        <v>91</v>
      </c>
      <c r="D12" s="2" t="s">
        <v>24</v>
      </c>
      <c r="E12">
        <f>stock!E12+ stock!F12 - SUMIF(Sales!$E:$E,$D12,Sales!$G:$G) + return!E12</f>
        <v>777</v>
      </c>
      <c r="F12">
        <f>E12*Products!$E12</f>
        <v>3615381</v>
      </c>
      <c r="G12">
        <f>SUMIF(Sales!$E:$E,$D12,Sales!$G:$G)</f>
        <v>491</v>
      </c>
      <c r="H12">
        <f>((Products!E12*20)/100 + Products!E12) * G12</f>
        <v>2741547.6</v>
      </c>
    </row>
    <row r="13" spans="1:9" ht="18.75" x14ac:dyDescent="0.3">
      <c r="A13" s="2">
        <v>12</v>
      </c>
      <c r="B13" s="2" t="s">
        <v>15</v>
      </c>
      <c r="C13" s="2" t="s">
        <v>92</v>
      </c>
      <c r="D13" s="2" t="s">
        <v>25</v>
      </c>
      <c r="E13">
        <f>stock!E13+ stock!F13 - SUMIF(Sales!$E:$E,$D13,Sales!$G:$G) + return!E13</f>
        <v>346</v>
      </c>
      <c r="F13">
        <f>E13*Products!$E13</f>
        <v>5532540</v>
      </c>
      <c r="G13">
        <f>SUMIF(Sales!$E:$E,$D13,Sales!$G:$G)</f>
        <v>0</v>
      </c>
      <c r="H13">
        <f>((Products!E13*20)/100 + Products!E13) * G13</f>
        <v>0</v>
      </c>
    </row>
    <row r="14" spans="1:9" ht="18.75" x14ac:dyDescent="0.3">
      <c r="A14" s="2">
        <v>13</v>
      </c>
      <c r="B14" s="2" t="s">
        <v>26</v>
      </c>
      <c r="C14" s="2" t="s">
        <v>93</v>
      </c>
      <c r="D14" s="2" t="s">
        <v>27</v>
      </c>
      <c r="E14">
        <f>stock!E14+ stock!F14 - SUMIF(Sales!$E:$E,$D14,Sales!$G:$G) + return!E14</f>
        <v>926</v>
      </c>
      <c r="F14">
        <f>E14*Products!$E14</f>
        <v>1842740</v>
      </c>
      <c r="G14">
        <f>SUMIF(Sales!$E:$E,$D14,Sales!$G:$G)</f>
        <v>506</v>
      </c>
      <c r="H14">
        <f>((Products!E14*20)/100 + Products!E14) * G14</f>
        <v>1208328</v>
      </c>
    </row>
    <row r="15" spans="1:9" ht="18.75" x14ac:dyDescent="0.3">
      <c r="A15" s="2">
        <v>14</v>
      </c>
      <c r="B15" s="2" t="s">
        <v>23</v>
      </c>
      <c r="C15" s="2" t="s">
        <v>94</v>
      </c>
      <c r="D15" s="2" t="s">
        <v>28</v>
      </c>
      <c r="E15">
        <f>stock!E15+ stock!F15 - SUMIF(Sales!$E:$E,$D15,Sales!$G:$G) + return!E15</f>
        <v>563</v>
      </c>
      <c r="F15">
        <f>E15*Products!$E15</f>
        <v>2077470</v>
      </c>
      <c r="G15">
        <f>SUMIF(Sales!$E:$E,$D15,Sales!$G:$G)</f>
        <v>0</v>
      </c>
      <c r="H15">
        <f>((Products!E15*20)/100 + Products!E15) * G15</f>
        <v>0</v>
      </c>
    </row>
    <row r="16" spans="1:9" ht="18.75" x14ac:dyDescent="0.3">
      <c r="A16" s="2">
        <v>15</v>
      </c>
      <c r="B16" s="2" t="s">
        <v>26</v>
      </c>
      <c r="C16" s="2" t="s">
        <v>95</v>
      </c>
      <c r="D16" s="2" t="s">
        <v>29</v>
      </c>
      <c r="E16">
        <f>stock!E16+ stock!F16 - SUMIF(Sales!$E:$E,$D16,Sales!$G:$G) + return!E16</f>
        <v>653</v>
      </c>
      <c r="F16">
        <f>E16*Products!$E16</f>
        <v>1368035</v>
      </c>
      <c r="G16">
        <f>SUMIF(Sales!$E:$E,$D16,Sales!$G:$G)</f>
        <v>0</v>
      </c>
      <c r="H16">
        <f>((Products!E16*20)/100 + Products!E16) * G16</f>
        <v>0</v>
      </c>
    </row>
    <row r="17" spans="1:8" ht="18.75" x14ac:dyDescent="0.3">
      <c r="A17" s="2">
        <v>16</v>
      </c>
      <c r="B17" s="2" t="s">
        <v>23</v>
      </c>
      <c r="C17" s="2" t="s">
        <v>96</v>
      </c>
      <c r="D17" s="2" t="s">
        <v>30</v>
      </c>
      <c r="E17">
        <f>stock!E17+ stock!F17 - SUMIF(Sales!$E:$E,$D17,Sales!$G:$G) + return!E17</f>
        <v>456</v>
      </c>
      <c r="F17">
        <f>E17*Products!$E17</f>
        <v>2214792</v>
      </c>
      <c r="G17">
        <f>SUMIF(Sales!$E:$E,$D17,Sales!$G:$G)</f>
        <v>0</v>
      </c>
      <c r="H17">
        <f>((Products!E17*20)/100 + Products!E17) * G17</f>
        <v>0</v>
      </c>
    </row>
    <row r="18" spans="1:8" ht="18.75" x14ac:dyDescent="0.3">
      <c r="A18" s="2">
        <v>17</v>
      </c>
      <c r="B18" s="2" t="s">
        <v>17</v>
      </c>
      <c r="C18" s="2" t="s">
        <v>97</v>
      </c>
      <c r="D18" s="2" t="s">
        <v>31</v>
      </c>
      <c r="E18">
        <f>stock!E18+ stock!F18 - SUMIF(Sales!$E:$E,$D18,Sales!$G:$G) + return!E18</f>
        <v>263</v>
      </c>
      <c r="F18">
        <f>E18*Products!$E18</f>
        <v>1838370</v>
      </c>
      <c r="G18">
        <f>SUMIF(Sales!$E:$E,$D18,Sales!$G:$G)</f>
        <v>0</v>
      </c>
      <c r="H18">
        <f>((Products!E18*20)/100 + Products!E18) * G18</f>
        <v>0</v>
      </c>
    </row>
    <row r="19" spans="1:8" ht="18.75" x14ac:dyDescent="0.3">
      <c r="A19" s="2">
        <v>18</v>
      </c>
      <c r="B19" s="2" t="s">
        <v>11</v>
      </c>
      <c r="C19" s="2" t="s">
        <v>98</v>
      </c>
      <c r="D19" s="2" t="s">
        <v>32</v>
      </c>
      <c r="E19">
        <f>stock!E19+ stock!F19 - SUMIF(Sales!$E:$E,$D19,Sales!$G:$G) + return!E19</f>
        <v>264</v>
      </c>
      <c r="F19">
        <f>E19*Products!$E19</f>
        <v>1910832</v>
      </c>
      <c r="G19">
        <f>SUMIF(Sales!$E:$E,$D19,Sales!$G:$G)</f>
        <v>0</v>
      </c>
      <c r="H19">
        <f>((Products!E19*20)/100 + Products!E19) * G19</f>
        <v>0</v>
      </c>
    </row>
    <row r="20" spans="1:8" ht="18.75" x14ac:dyDescent="0.3">
      <c r="A20" s="2">
        <v>19</v>
      </c>
      <c r="B20" s="2" t="s">
        <v>13</v>
      </c>
      <c r="C20" s="2" t="s">
        <v>99</v>
      </c>
      <c r="D20" s="2" t="s">
        <v>33</v>
      </c>
      <c r="E20">
        <f>stock!E20+ stock!F20 - SUMIF(Sales!$E:$E,$D20,Sales!$G:$G) + return!E20</f>
        <v>356</v>
      </c>
      <c r="F20">
        <f>E20*Products!$E20</f>
        <v>1244220</v>
      </c>
      <c r="G20">
        <f>SUMIF(Sales!$E:$E,$D20,Sales!$G:$G)</f>
        <v>0</v>
      </c>
      <c r="H20">
        <f>((Products!E20*20)/100 + Products!E20) * G20</f>
        <v>0</v>
      </c>
    </row>
    <row r="21" spans="1:8" ht="18.75" x14ac:dyDescent="0.3">
      <c r="A21" s="2">
        <v>20</v>
      </c>
      <c r="B21" s="2" t="s">
        <v>13</v>
      </c>
      <c r="C21" s="2" t="s">
        <v>100</v>
      </c>
      <c r="D21" s="2" t="s">
        <v>34</v>
      </c>
      <c r="E21">
        <f>stock!E21+ stock!F21 - SUMIF(Sales!$E:$E,$D21,Sales!$G:$G) + return!E21</f>
        <v>468</v>
      </c>
      <c r="F21">
        <f>E21*Products!$E21</f>
        <v>7436520</v>
      </c>
      <c r="G21">
        <f>SUMIF(Sales!$E:$E,$D21,Sales!$G:$G)</f>
        <v>0</v>
      </c>
      <c r="H21">
        <f>((Products!E21*20)/100 + Products!E21) * G21</f>
        <v>0</v>
      </c>
    </row>
    <row r="22" spans="1:8" ht="18.75" x14ac:dyDescent="0.3">
      <c r="A22" s="2">
        <v>21</v>
      </c>
      <c r="B22" s="2" t="s">
        <v>15</v>
      </c>
      <c r="C22" s="2" t="s">
        <v>101</v>
      </c>
      <c r="D22" s="2" t="s">
        <v>35</v>
      </c>
      <c r="E22">
        <f>stock!E22+ stock!F22 - SUMIF(Sales!$E:$E,$D22,Sales!$G:$G) + return!E22</f>
        <v>423</v>
      </c>
      <c r="F22">
        <f>E22*Products!$E22</f>
        <v>4179240</v>
      </c>
      <c r="G22">
        <f>SUMIF(Sales!$E:$E,$D22,Sales!$G:$G)</f>
        <v>0</v>
      </c>
      <c r="H22">
        <f>((Products!E22*20)/100 + Products!E22) * G22</f>
        <v>0</v>
      </c>
    </row>
    <row r="23" spans="1:8" ht="18.75" x14ac:dyDescent="0.3">
      <c r="A23" s="2">
        <v>22</v>
      </c>
      <c r="B23" s="2" t="s">
        <v>36</v>
      </c>
      <c r="C23" s="2" t="s">
        <v>102</v>
      </c>
      <c r="D23" s="2" t="s">
        <v>37</v>
      </c>
      <c r="E23">
        <f>stock!E23+ stock!F23 - SUMIF(Sales!$E:$E,$D23,Sales!$G:$G) + return!E23</f>
        <v>468</v>
      </c>
      <c r="F23">
        <f>E23*Products!$E23</f>
        <v>155844</v>
      </c>
      <c r="G23">
        <f>SUMIF(Sales!$E:$E,$D23,Sales!$G:$G)</f>
        <v>551</v>
      </c>
      <c r="H23">
        <f>((Products!E23*20)/100 + Products!E23) * G23</f>
        <v>220179.6</v>
      </c>
    </row>
    <row r="24" spans="1:8" ht="18.75" x14ac:dyDescent="0.3">
      <c r="A24" s="2">
        <v>23</v>
      </c>
      <c r="B24" s="2" t="s">
        <v>11</v>
      </c>
      <c r="C24" s="2" t="s">
        <v>103</v>
      </c>
      <c r="D24" s="2" t="s">
        <v>38</v>
      </c>
      <c r="E24">
        <f>stock!E24+ stock!F24 - SUMIF(Sales!$E:$E,$D24,Sales!$G:$G) + return!E24</f>
        <v>523</v>
      </c>
      <c r="F24">
        <f>E24*Products!$E24</f>
        <v>5067870</v>
      </c>
      <c r="G24">
        <f>SUMIF(Sales!$E:$E,$D24,Sales!$G:$G)</f>
        <v>0</v>
      </c>
      <c r="H24">
        <f>((Products!E24*20)/100 + Products!E24) * G24</f>
        <v>0</v>
      </c>
    </row>
    <row r="25" spans="1:8" ht="18.75" x14ac:dyDescent="0.3">
      <c r="A25" s="2">
        <v>24</v>
      </c>
      <c r="B25" s="2" t="s">
        <v>26</v>
      </c>
      <c r="C25" s="2" t="s">
        <v>104</v>
      </c>
      <c r="D25" s="2" t="s">
        <v>39</v>
      </c>
      <c r="E25">
        <f>stock!E25+ stock!F25 - SUMIF(Sales!$E:$E,$D25,Sales!$G:$G) + return!E25</f>
        <v>245</v>
      </c>
      <c r="F25">
        <f>E25*Products!$E25</f>
        <v>487550</v>
      </c>
      <c r="G25">
        <f>SUMIF(Sales!$E:$E,$D25,Sales!$G:$G)</f>
        <v>0</v>
      </c>
      <c r="H25">
        <f>((Products!E25*20)/100 + Products!E25) * G25</f>
        <v>0</v>
      </c>
    </row>
    <row r="26" spans="1:8" ht="18.75" x14ac:dyDescent="0.3">
      <c r="A26" s="2">
        <v>25</v>
      </c>
      <c r="B26" s="2" t="s">
        <v>40</v>
      </c>
      <c r="C26" s="2" t="s">
        <v>105</v>
      </c>
      <c r="D26" s="2" t="s">
        <v>41</v>
      </c>
      <c r="E26">
        <f>stock!E26+ stock!F26 - SUMIF(Sales!$E:$E,$D26,Sales!$G:$G) + return!E26</f>
        <v>283</v>
      </c>
      <c r="F26">
        <f>E26*Products!$E26</f>
        <v>1433678</v>
      </c>
      <c r="G26">
        <f>SUMIF(Sales!$E:$E,$D26,Sales!$G:$G)</f>
        <v>240</v>
      </c>
      <c r="H26">
        <f>((Products!E26*20)/100 + Products!E26) * G26</f>
        <v>1459008</v>
      </c>
    </row>
    <row r="27" spans="1:8" ht="18.75" x14ac:dyDescent="0.3">
      <c r="A27" s="2">
        <v>26</v>
      </c>
      <c r="B27" s="2" t="s">
        <v>36</v>
      </c>
      <c r="C27" s="2" t="s">
        <v>106</v>
      </c>
      <c r="D27" s="2" t="s">
        <v>42</v>
      </c>
      <c r="E27">
        <f>stock!E27+ stock!F27 - SUMIF(Sales!$E:$E,$D27,Sales!$G:$G) + return!E27</f>
        <v>245</v>
      </c>
      <c r="F27">
        <f>E27*Products!$E27</f>
        <v>69825</v>
      </c>
      <c r="G27">
        <f>SUMIF(Sales!$E:$E,$D27,Sales!$G:$G)</f>
        <v>0</v>
      </c>
      <c r="H27">
        <f>((Products!E27*20)/100 + Products!E27) * G27</f>
        <v>0</v>
      </c>
    </row>
    <row r="28" spans="1:8" ht="18.75" x14ac:dyDescent="0.3">
      <c r="A28" s="2">
        <v>27</v>
      </c>
      <c r="B28" s="2" t="s">
        <v>7</v>
      </c>
      <c r="C28" s="2" t="s">
        <v>107</v>
      </c>
      <c r="D28" s="2" t="s">
        <v>43</v>
      </c>
      <c r="E28">
        <f>stock!E28+ stock!F28 - SUMIF(Sales!$E:$E,$D28,Sales!$G:$G) + return!E28</f>
        <v>242</v>
      </c>
      <c r="F28">
        <f>E28*Products!$E28</f>
        <v>230384</v>
      </c>
      <c r="G28">
        <f>SUMIF(Sales!$E:$E,$D28,Sales!$G:$G)</f>
        <v>0</v>
      </c>
      <c r="H28">
        <f>((Products!E28*20)/100 + Products!E28) * G28</f>
        <v>0</v>
      </c>
    </row>
    <row r="29" spans="1:8" ht="18.75" x14ac:dyDescent="0.3">
      <c r="A29" s="2">
        <v>28</v>
      </c>
      <c r="B29" s="2" t="s">
        <v>13</v>
      </c>
      <c r="C29" s="2" t="s">
        <v>108</v>
      </c>
      <c r="D29" s="2" t="s">
        <v>44</v>
      </c>
      <c r="E29">
        <f>stock!E29+ stock!F29 - SUMIF(Sales!$E:$E,$D29,Sales!$G:$G) + return!E29</f>
        <v>235</v>
      </c>
      <c r="F29">
        <f>E29*Products!$E29</f>
        <v>1713150</v>
      </c>
      <c r="G29">
        <f>SUMIF(Sales!$E:$E,$D29,Sales!$G:$G)</f>
        <v>0</v>
      </c>
      <c r="H29">
        <f>((Products!E29*20)/100 + Products!E29) * G29</f>
        <v>0</v>
      </c>
    </row>
    <row r="30" spans="1:8" ht="18.75" x14ac:dyDescent="0.3">
      <c r="A30" s="2">
        <v>29</v>
      </c>
      <c r="B30" s="2" t="s">
        <v>13</v>
      </c>
      <c r="C30" s="2" t="s">
        <v>109</v>
      </c>
      <c r="D30" s="2" t="s">
        <v>45</v>
      </c>
      <c r="E30">
        <f>stock!E30+ stock!F30 - SUMIF(Sales!$E:$E,$D30,Sales!$G:$G) + return!E30</f>
        <v>523</v>
      </c>
      <c r="F30">
        <f>E30*Products!$E30</f>
        <v>12128370</v>
      </c>
      <c r="G30">
        <f>SUMIF(Sales!$E:$E,$D30,Sales!$G:$G)</f>
        <v>0</v>
      </c>
      <c r="H30">
        <f>((Products!E30*20)/100 + Products!E30) * G30</f>
        <v>0</v>
      </c>
    </row>
    <row r="31" spans="1:8" ht="18.75" x14ac:dyDescent="0.3">
      <c r="A31" s="2">
        <v>30</v>
      </c>
      <c r="B31" s="2" t="s">
        <v>15</v>
      </c>
      <c r="C31" s="2" t="s">
        <v>110</v>
      </c>
      <c r="D31" s="2" t="s">
        <v>46</v>
      </c>
      <c r="E31">
        <f>stock!E31+ stock!F31 - SUMIF(Sales!$E:$E,$D31,Sales!$G:$G) + return!E31</f>
        <v>245</v>
      </c>
      <c r="F31">
        <f>E31*Products!$E31</f>
        <v>3672550</v>
      </c>
      <c r="G31">
        <f>SUMIF(Sales!$E:$E,$D31,Sales!$G:$G)</f>
        <v>0</v>
      </c>
      <c r="H31">
        <f>((Products!E31*20)/100 + Products!E31) * G31</f>
        <v>0</v>
      </c>
    </row>
    <row r="32" spans="1:8" ht="18.75" x14ac:dyDescent="0.3">
      <c r="A32" s="2">
        <v>31</v>
      </c>
      <c r="B32" s="2" t="s">
        <v>17</v>
      </c>
      <c r="C32" s="2" t="s">
        <v>111</v>
      </c>
      <c r="D32" s="2" t="s">
        <v>47</v>
      </c>
      <c r="E32">
        <f>stock!E32+ stock!F32 - SUMIF(Sales!$E:$E,$D32,Sales!$G:$G) + return!E32</f>
        <v>256</v>
      </c>
      <c r="F32">
        <f>E32*Products!$E32</f>
        <v>1123840</v>
      </c>
      <c r="G32">
        <f>SUMIF(Sales!$E:$E,$D32,Sales!$G:$G)</f>
        <v>0</v>
      </c>
      <c r="H32">
        <f>((Products!E32*20)/100 + Products!E32) * G32</f>
        <v>0</v>
      </c>
    </row>
    <row r="33" spans="1:8" ht="18.75" x14ac:dyDescent="0.3">
      <c r="A33" s="2">
        <v>32</v>
      </c>
      <c r="B33" s="2" t="s">
        <v>26</v>
      </c>
      <c r="C33" s="2" t="s">
        <v>112</v>
      </c>
      <c r="D33" s="2" t="s">
        <v>48</v>
      </c>
      <c r="E33">
        <f>stock!E33+ stock!F33 - SUMIF(Sales!$E:$E,$D33,Sales!$G:$G) + return!E33</f>
        <v>252</v>
      </c>
      <c r="F33">
        <f>E33*Products!$E33</f>
        <v>477540</v>
      </c>
      <c r="G33">
        <f>SUMIF(Sales!$E:$E,$D33,Sales!$G:$G)</f>
        <v>0</v>
      </c>
      <c r="H33">
        <f>((Products!E33*20)/100 + Products!E33) * G33</f>
        <v>0</v>
      </c>
    </row>
    <row r="34" spans="1:8" ht="18.75" x14ac:dyDescent="0.3">
      <c r="A34" s="2">
        <v>33</v>
      </c>
      <c r="B34" s="2" t="s">
        <v>7</v>
      </c>
      <c r="C34" s="2" t="s">
        <v>113</v>
      </c>
      <c r="D34" s="2" t="s">
        <v>49</v>
      </c>
      <c r="E34">
        <f>stock!E34+ stock!F34 - SUMIF(Sales!$E:$E,$D34,Sales!$G:$G) + return!E34</f>
        <v>256</v>
      </c>
      <c r="F34">
        <f>E34*Products!$E34</f>
        <v>371712</v>
      </c>
      <c r="G34">
        <f>SUMIF(Sales!$E:$E,$D34,Sales!$G:$G)</f>
        <v>0</v>
      </c>
      <c r="H34">
        <f>((Products!E34*20)/100 + Products!E34) * G34</f>
        <v>0</v>
      </c>
    </row>
    <row r="35" spans="1:8" ht="18.75" x14ac:dyDescent="0.3">
      <c r="A35" s="2">
        <v>34</v>
      </c>
      <c r="B35" s="2" t="s">
        <v>15</v>
      </c>
      <c r="C35" s="2" t="s">
        <v>114</v>
      </c>
      <c r="D35" s="2" t="s">
        <v>50</v>
      </c>
      <c r="E35">
        <f>stock!E35+ stock!F35 - SUMIF(Sales!$E:$E,$D35,Sales!$G:$G) + return!E35</f>
        <v>456</v>
      </c>
      <c r="F35">
        <f>E35*Products!$E35</f>
        <v>7245840</v>
      </c>
      <c r="G35">
        <f>SUMIF(Sales!$E:$E,$D35,Sales!$G:$G)</f>
        <v>0</v>
      </c>
      <c r="H35">
        <f>((Products!E35*20)/100 + Products!E35) * G35</f>
        <v>0</v>
      </c>
    </row>
    <row r="36" spans="1:8" ht="18.75" x14ac:dyDescent="0.3">
      <c r="A36" s="2">
        <v>35</v>
      </c>
      <c r="B36" s="2" t="s">
        <v>26</v>
      </c>
      <c r="C36" s="2" t="s">
        <v>115</v>
      </c>
      <c r="D36" s="2" t="s">
        <v>51</v>
      </c>
      <c r="E36">
        <f>stock!E36+ stock!F36 - SUMIF(Sales!$E:$E,$D36,Sales!$G:$G) + return!E36</f>
        <v>235</v>
      </c>
      <c r="F36">
        <f>E36*Products!$E36</f>
        <v>1854150</v>
      </c>
      <c r="G36">
        <f>SUMIF(Sales!$E:$E,$D36,Sales!$G:$G)</f>
        <v>0</v>
      </c>
      <c r="H36">
        <f>((Products!E36*20)/100 + Products!E36) * G36</f>
        <v>0</v>
      </c>
    </row>
    <row r="37" spans="1:8" ht="18.75" x14ac:dyDescent="0.3">
      <c r="A37" s="2">
        <v>36</v>
      </c>
      <c r="B37" s="2" t="s">
        <v>36</v>
      </c>
      <c r="C37" s="2" t="s">
        <v>116</v>
      </c>
      <c r="D37" s="2" t="s">
        <v>52</v>
      </c>
      <c r="E37">
        <f>stock!E37+ stock!F37 - SUMIF(Sales!$E:$E,$D37,Sales!$G:$G) + return!E37</f>
        <v>324</v>
      </c>
      <c r="F37">
        <f>E37*Products!$E37</f>
        <v>64800</v>
      </c>
      <c r="G37">
        <f>SUMIF(Sales!$E:$E,$D37,Sales!$G:$G)</f>
        <v>0</v>
      </c>
      <c r="H37">
        <f>((Products!E37*20)/100 + Products!E37) * G37</f>
        <v>0</v>
      </c>
    </row>
    <row r="38" spans="1:8" ht="18.75" x14ac:dyDescent="0.3">
      <c r="A38" s="2">
        <v>37</v>
      </c>
      <c r="B38" s="2" t="s">
        <v>15</v>
      </c>
      <c r="C38" s="2" t="s">
        <v>117</v>
      </c>
      <c r="D38" s="2" t="s">
        <v>53</v>
      </c>
      <c r="E38">
        <f>stock!E38+ stock!F38 - SUMIF(Sales!$E:$E,$D38,Sales!$G:$G) + return!E38</f>
        <v>356</v>
      </c>
      <c r="F38">
        <f>E38*Products!$E38</f>
        <v>4268440</v>
      </c>
      <c r="G38">
        <f>SUMIF(Sales!$E:$E,$D38,Sales!$G:$G)</f>
        <v>0</v>
      </c>
      <c r="H38">
        <f>((Products!E38*20)/100 + Products!E38) * G38</f>
        <v>0</v>
      </c>
    </row>
    <row r="39" spans="1:8" ht="18.75" x14ac:dyDescent="0.3">
      <c r="A39" s="2">
        <v>38</v>
      </c>
      <c r="B39" s="2" t="s">
        <v>23</v>
      </c>
      <c r="C39" s="2" t="s">
        <v>118</v>
      </c>
      <c r="D39" s="2" t="s">
        <v>54</v>
      </c>
      <c r="E39">
        <f>stock!E39+ stock!F39 - SUMIF(Sales!$E:$E,$D39,Sales!$G:$G) + return!E39</f>
        <v>846</v>
      </c>
      <c r="F39">
        <f>E39*Products!$E39</f>
        <v>4136940</v>
      </c>
      <c r="G39">
        <f>SUMIF(Sales!$E:$E,$D39,Sales!$G:$G)</f>
        <v>0</v>
      </c>
      <c r="H39">
        <f>((Products!E39*20)/100 + Products!E39) * G39</f>
        <v>0</v>
      </c>
    </row>
    <row r="40" spans="1:8" ht="18.75" x14ac:dyDescent="0.3">
      <c r="A40" s="2">
        <v>39</v>
      </c>
      <c r="B40" s="2" t="s">
        <v>9</v>
      </c>
      <c r="C40" s="2" t="s">
        <v>119</v>
      </c>
      <c r="D40" s="2" t="s">
        <v>55</v>
      </c>
      <c r="E40">
        <f>stock!E40+ stock!F40 - SUMIF(Sales!$E:$E,$D40,Sales!$G:$G) + return!E40</f>
        <v>353</v>
      </c>
      <c r="F40">
        <f>E40*Products!$E40</f>
        <v>1588500</v>
      </c>
      <c r="G40">
        <f>SUMIF(Sales!$E:$E,$D40,Sales!$G:$G)</f>
        <v>0</v>
      </c>
      <c r="H40">
        <f>((Products!E40*20)/100 + Products!E40) * G40</f>
        <v>0</v>
      </c>
    </row>
    <row r="41" spans="1:8" ht="18.75" x14ac:dyDescent="0.3">
      <c r="A41" s="2">
        <v>40</v>
      </c>
      <c r="B41" s="2" t="s">
        <v>13</v>
      </c>
      <c r="C41" s="2" t="s">
        <v>120</v>
      </c>
      <c r="D41" s="2" t="s">
        <v>56</v>
      </c>
      <c r="E41">
        <f>stock!E41+ stock!F41 - SUMIF(Sales!$E:$E,$D41,Sales!$G:$G) + return!E41</f>
        <v>546</v>
      </c>
      <c r="F41">
        <f>E41*Products!$E41</f>
        <v>8075340</v>
      </c>
      <c r="G41">
        <f>SUMIF(Sales!$E:$E,$D41,Sales!$G:$G)</f>
        <v>0</v>
      </c>
      <c r="H41">
        <f>((Products!E41*20)/100 + Products!E41) * G41</f>
        <v>0</v>
      </c>
    </row>
    <row r="42" spans="1:8" ht="18.75" x14ac:dyDescent="0.3">
      <c r="A42" s="2">
        <v>41</v>
      </c>
      <c r="B42" s="2" t="s">
        <v>40</v>
      </c>
      <c r="C42" s="2" t="s">
        <v>121</v>
      </c>
      <c r="D42" s="2" t="s">
        <v>57</v>
      </c>
      <c r="E42">
        <f>stock!E42+ stock!F42 - SUMIF(Sales!$E:$E,$D42,Sales!$G:$G) + return!E42</f>
        <v>342</v>
      </c>
      <c r="F42">
        <f>E42*Products!$E42</f>
        <v>3349890</v>
      </c>
      <c r="G42">
        <f>SUMIF(Sales!$E:$E,$D42,Sales!$G:$G)</f>
        <v>0</v>
      </c>
      <c r="H42">
        <f>((Products!E42*20)/100 + Products!E42) * G42</f>
        <v>0</v>
      </c>
    </row>
    <row r="43" spans="1:8" ht="18.75" x14ac:dyDescent="0.3">
      <c r="A43" s="2">
        <v>42</v>
      </c>
      <c r="B43" s="2" t="s">
        <v>40</v>
      </c>
      <c r="C43" s="2" t="s">
        <v>122</v>
      </c>
      <c r="D43" s="2" t="s">
        <v>58</v>
      </c>
      <c r="E43">
        <f>stock!E43+ stock!F43 - SUMIF(Sales!$E:$E,$D43,Sales!$G:$G) + return!E43</f>
        <v>234</v>
      </c>
      <c r="F43">
        <f>E43*Products!$E43</f>
        <v>465660</v>
      </c>
      <c r="G43">
        <f>SUMIF(Sales!$E:$E,$D43,Sales!$G:$G)</f>
        <v>0</v>
      </c>
      <c r="H43">
        <f>((Products!E43*20)/100 + Products!E43) * G43</f>
        <v>0</v>
      </c>
    </row>
    <row r="44" spans="1:8" ht="18.75" x14ac:dyDescent="0.3">
      <c r="A44" s="2">
        <v>43</v>
      </c>
      <c r="B44" s="2" t="s">
        <v>15</v>
      </c>
      <c r="C44" s="2" t="s">
        <v>123</v>
      </c>
      <c r="D44" s="2" t="s">
        <v>59</v>
      </c>
      <c r="E44">
        <f>stock!E44+ stock!F44 - SUMIF(Sales!$E:$E,$D44,Sales!$G:$G) + return!E44</f>
        <v>423</v>
      </c>
      <c r="F44">
        <f>E44*Products!$E44</f>
        <v>3168270</v>
      </c>
      <c r="G44">
        <f>SUMIF(Sales!$E:$E,$D44,Sales!$G:$G)</f>
        <v>0</v>
      </c>
      <c r="H44">
        <f>((Products!E44*20)/100 + Products!E44) * G44</f>
        <v>0</v>
      </c>
    </row>
    <row r="45" spans="1:8" ht="18.75" x14ac:dyDescent="0.3">
      <c r="A45" s="2">
        <v>44</v>
      </c>
      <c r="B45" s="2" t="s">
        <v>13</v>
      </c>
      <c r="C45" s="2" t="s">
        <v>124</v>
      </c>
      <c r="D45" s="2" t="s">
        <v>60</v>
      </c>
      <c r="E45">
        <f>stock!E45+ stock!F45 - SUMIF(Sales!$E:$E,$D45,Sales!$G:$G) + return!E45</f>
        <v>235</v>
      </c>
      <c r="F45">
        <f>E45*Products!$E45</f>
        <v>2042150</v>
      </c>
      <c r="G45">
        <f>SUMIF(Sales!$E:$E,$D45,Sales!$G:$G)</f>
        <v>0</v>
      </c>
      <c r="H45">
        <f>((Products!E45*20)/100 + Products!E45) * G45</f>
        <v>0</v>
      </c>
    </row>
    <row r="46" spans="1:8" ht="18.75" x14ac:dyDescent="0.3">
      <c r="A46" s="2">
        <v>45</v>
      </c>
      <c r="B46" s="2" t="s">
        <v>11</v>
      </c>
      <c r="C46" s="2" t="s">
        <v>125</v>
      </c>
      <c r="D46" s="2" t="s">
        <v>61</v>
      </c>
      <c r="E46">
        <f>stock!E46+ stock!F46 - SUMIF(Sales!$E:$E,$D46,Sales!$G:$G) + return!E46</f>
        <v>242</v>
      </c>
      <c r="F46">
        <f>E46*Products!$E46</f>
        <v>1679964</v>
      </c>
      <c r="G46">
        <f>SUMIF(Sales!$E:$E,$D46,Sales!$G:$G)</f>
        <v>0</v>
      </c>
      <c r="H46">
        <f>((Products!E46*20)/100 + Products!E46) * G46</f>
        <v>0</v>
      </c>
    </row>
    <row r="47" spans="1:8" ht="18.75" x14ac:dyDescent="0.3">
      <c r="A47" s="2">
        <v>46</v>
      </c>
      <c r="B47" s="2" t="s">
        <v>11</v>
      </c>
      <c r="C47" s="2" t="s">
        <v>126</v>
      </c>
      <c r="D47" s="2" t="s">
        <v>62</v>
      </c>
      <c r="E47">
        <f>stock!E47+ stock!F47 - SUMIF(Sales!$E:$E,$D47,Sales!$G:$G) + return!E47</f>
        <v>524</v>
      </c>
      <c r="F47">
        <f>E47*Products!$E47</f>
        <v>2562360</v>
      </c>
      <c r="G47">
        <f>SUMIF(Sales!$E:$E,$D47,Sales!$G:$G)</f>
        <v>0</v>
      </c>
      <c r="H47">
        <f>((Products!E47*20)/100 + Products!E47) * G47</f>
        <v>0</v>
      </c>
    </row>
    <row r="48" spans="1:8" ht="18.75" x14ac:dyDescent="0.3">
      <c r="A48" s="2">
        <v>47</v>
      </c>
      <c r="B48" s="2" t="s">
        <v>9</v>
      </c>
      <c r="C48" s="2" t="s">
        <v>127</v>
      </c>
      <c r="D48" s="2" t="s">
        <v>63</v>
      </c>
      <c r="E48">
        <f>stock!E48+ stock!F48 - SUMIF(Sales!$E:$E,$D48,Sales!$G:$G) + return!E48</f>
        <v>232</v>
      </c>
      <c r="F48">
        <f>E48*Products!$E48</f>
        <v>812000</v>
      </c>
      <c r="G48">
        <f>SUMIF(Sales!$E:$E,$D48,Sales!$G:$G)</f>
        <v>0</v>
      </c>
      <c r="H48">
        <f>((Products!E48*20)/100 + Products!E48) * G48</f>
        <v>0</v>
      </c>
    </row>
    <row r="49" spans="1:8" ht="18.75" x14ac:dyDescent="0.3">
      <c r="A49" s="2">
        <v>48</v>
      </c>
      <c r="B49" s="2" t="s">
        <v>17</v>
      </c>
      <c r="C49" s="2" t="s">
        <v>128</v>
      </c>
      <c r="D49" s="2" t="s">
        <v>64</v>
      </c>
      <c r="E49">
        <f>stock!E49+ stock!F49 - SUMIF(Sales!$E:$E,$D49,Sales!$G:$G) + return!E49</f>
        <v>533</v>
      </c>
      <c r="F49">
        <f>E49*Products!$E49</f>
        <v>4205370</v>
      </c>
      <c r="G49">
        <f>SUMIF(Sales!$E:$E,$D49,Sales!$G:$G)</f>
        <v>0</v>
      </c>
      <c r="H49">
        <f>((Products!E49*20)/100 + Products!E49) * G49</f>
        <v>0</v>
      </c>
    </row>
    <row r="50" spans="1:8" ht="18.75" x14ac:dyDescent="0.3">
      <c r="A50" s="2">
        <v>49</v>
      </c>
      <c r="B50" s="2" t="s">
        <v>11</v>
      </c>
      <c r="C50" s="2" t="s">
        <v>128</v>
      </c>
      <c r="D50" s="2" t="s">
        <v>65</v>
      </c>
      <c r="E50">
        <f>stock!E50+ stock!F50 - SUMIF(Sales!$E:$E,$D50,Sales!$G:$G) + return!E50</f>
        <v>232</v>
      </c>
      <c r="F50">
        <f>E50*Products!$E50</f>
        <v>764440</v>
      </c>
      <c r="G50">
        <f>SUMIF(Sales!$E:$E,$D50,Sales!$G:$G)</f>
        <v>0</v>
      </c>
      <c r="H50">
        <f>((Products!E50*20)/100 + Products!E50) * G50</f>
        <v>0</v>
      </c>
    </row>
    <row r="51" spans="1:8" ht="18.75" x14ac:dyDescent="0.3">
      <c r="A51" s="2">
        <v>50</v>
      </c>
      <c r="B51" s="2" t="s">
        <v>13</v>
      </c>
      <c r="C51" s="2" t="s">
        <v>129</v>
      </c>
      <c r="D51" s="2" t="s">
        <v>66</v>
      </c>
      <c r="E51">
        <f>stock!E51+ stock!F51 - SUMIF(Sales!$E:$E,$D51,Sales!$G:$G) + return!E51</f>
        <v>222</v>
      </c>
      <c r="F51">
        <f>E51*Products!$E51</f>
        <v>708180</v>
      </c>
      <c r="G51">
        <f>SUMIF(Sales!$E:$E,$D51,Sales!$G:$G)</f>
        <v>0</v>
      </c>
      <c r="H51">
        <f>((Products!E51*20)/100 + Products!E51) * G51</f>
        <v>0</v>
      </c>
    </row>
    <row r="52" spans="1:8" ht="18.75" x14ac:dyDescent="0.3">
      <c r="A52" s="2">
        <v>51</v>
      </c>
      <c r="B52" s="2" t="s">
        <v>9</v>
      </c>
      <c r="C52" s="2" t="s">
        <v>130</v>
      </c>
      <c r="D52" s="2" t="s">
        <v>67</v>
      </c>
      <c r="E52">
        <f>stock!E52+ stock!F52 - SUMIF(Sales!$E:$E,$D52,Sales!$G:$G) + return!E52</f>
        <v>325</v>
      </c>
      <c r="F52">
        <f>E52*Products!$E52</f>
        <v>1787500</v>
      </c>
      <c r="G52">
        <f>SUMIF(Sales!$E:$E,$D52,Sales!$G:$G)</f>
        <v>0</v>
      </c>
      <c r="H52">
        <f>((Products!E52*20)/100 + Products!E52) * G52</f>
        <v>0</v>
      </c>
    </row>
    <row r="53" spans="1:8" ht="18.75" x14ac:dyDescent="0.3">
      <c r="A53" s="2">
        <v>52</v>
      </c>
      <c r="B53" s="2" t="s">
        <v>23</v>
      </c>
      <c r="C53" s="2" t="s">
        <v>131</v>
      </c>
      <c r="D53" s="2" t="s">
        <v>68</v>
      </c>
      <c r="E53">
        <f>stock!E53+ stock!F53 - SUMIF(Sales!$E:$E,$D53,Sales!$G:$G) + return!E53</f>
        <v>522</v>
      </c>
      <c r="F53">
        <f>E53*Products!$E53</f>
        <v>3599190</v>
      </c>
      <c r="G53">
        <f>SUMIF(Sales!$E:$E,$D53,Sales!$G:$G)</f>
        <v>0</v>
      </c>
      <c r="H53">
        <f>((Products!E53*20)/100 + Products!E53) * G53</f>
        <v>0</v>
      </c>
    </row>
    <row r="54" spans="1:8" ht="18.75" x14ac:dyDescent="0.3">
      <c r="A54" s="2">
        <v>53</v>
      </c>
      <c r="B54" s="2" t="s">
        <v>7</v>
      </c>
      <c r="C54" s="2" t="s">
        <v>132</v>
      </c>
      <c r="D54" s="2" t="s">
        <v>69</v>
      </c>
      <c r="E54">
        <f>stock!E54+ stock!F54 - SUMIF(Sales!$E:$E,$D54,Sales!$G:$G) + return!E54</f>
        <v>432</v>
      </c>
      <c r="F54">
        <f>E54*Products!$E54</f>
        <v>388800</v>
      </c>
      <c r="G54">
        <f>SUMIF(Sales!$E:$E,$D54,Sales!$G:$G)</f>
        <v>0</v>
      </c>
      <c r="H54">
        <f>((Products!E54*20)/100 + Products!E54) * G54</f>
        <v>0</v>
      </c>
    </row>
    <row r="55" spans="1:8" ht="18.75" x14ac:dyDescent="0.3">
      <c r="A55" s="2">
        <v>54</v>
      </c>
      <c r="B55" s="2" t="s">
        <v>11</v>
      </c>
      <c r="C55" s="2" t="s">
        <v>133</v>
      </c>
      <c r="D55" s="2" t="s">
        <v>70</v>
      </c>
      <c r="E55">
        <f>stock!E55+ stock!F55 - SUMIF(Sales!$E:$E,$D55,Sales!$G:$G) + return!E55</f>
        <v>342</v>
      </c>
      <c r="F55">
        <f>E55*Products!$E55</f>
        <v>1058490</v>
      </c>
      <c r="G55">
        <f>SUMIF(Sales!$E:$E,$D55,Sales!$G:$G)</f>
        <v>0</v>
      </c>
      <c r="H55">
        <f>((Products!E55*20)/100 + Products!E55) * G55</f>
        <v>0</v>
      </c>
    </row>
    <row r="56" spans="1:8" ht="18.75" x14ac:dyDescent="0.3">
      <c r="A56" s="2">
        <v>55</v>
      </c>
      <c r="B56" s="2" t="s">
        <v>26</v>
      </c>
      <c r="C56" s="2" t="s">
        <v>134</v>
      </c>
      <c r="D56" s="2" t="s">
        <v>71</v>
      </c>
      <c r="E56">
        <f>stock!E56+ stock!F56 - SUMIF(Sales!$E:$E,$D56,Sales!$G:$G) + return!E56</f>
        <v>342</v>
      </c>
      <c r="F56">
        <f>E56*Products!$E56</f>
        <v>646380</v>
      </c>
      <c r="G56">
        <f>SUMIF(Sales!$E:$E,$D56,Sales!$G:$G)</f>
        <v>0</v>
      </c>
      <c r="H56">
        <f>((Products!E56*20)/100 + Products!E56) * G56</f>
        <v>0</v>
      </c>
    </row>
    <row r="57" spans="1:8" ht="18.75" x14ac:dyDescent="0.3">
      <c r="A57" s="2">
        <v>56</v>
      </c>
      <c r="B57" s="2" t="s">
        <v>40</v>
      </c>
      <c r="C57" s="2" t="s">
        <v>135</v>
      </c>
      <c r="D57" s="2" t="s">
        <v>72</v>
      </c>
      <c r="E57">
        <f>stock!E57+ stock!F57 - SUMIF(Sales!$E:$E,$D57,Sales!$G:$G) + return!E57</f>
        <v>232</v>
      </c>
      <c r="F57">
        <f>E57*Products!$E57</f>
        <v>1483640</v>
      </c>
      <c r="G57">
        <f>SUMIF(Sales!$E:$E,$D57,Sales!$G:$G)</f>
        <v>0</v>
      </c>
      <c r="H57">
        <f>((Products!E57*20)/100 + Products!E57) * G57</f>
        <v>0</v>
      </c>
    </row>
    <row r="58" spans="1:8" ht="18.75" x14ac:dyDescent="0.3">
      <c r="A58" s="2">
        <v>57</v>
      </c>
      <c r="B58" s="2" t="s">
        <v>17</v>
      </c>
      <c r="C58" s="2" t="s">
        <v>136</v>
      </c>
      <c r="D58" s="2" t="s">
        <v>73</v>
      </c>
      <c r="E58">
        <f>stock!E58+ stock!F58 - SUMIF(Sales!$E:$E,$D58,Sales!$G:$G) + return!E58</f>
        <v>232</v>
      </c>
      <c r="F58">
        <f>E58*Products!$E58</f>
        <v>1528880</v>
      </c>
      <c r="G58">
        <f>SUMIF(Sales!$E:$E,$D58,Sales!$G:$G)</f>
        <v>0</v>
      </c>
      <c r="H58">
        <f>((Products!E58*20)/100 + Products!E58) * G58</f>
        <v>0</v>
      </c>
    </row>
    <row r="59" spans="1:8" ht="18.75" x14ac:dyDescent="0.3">
      <c r="A59" s="2">
        <v>58</v>
      </c>
      <c r="B59" s="2" t="s">
        <v>15</v>
      </c>
      <c r="C59" s="2" t="s">
        <v>137</v>
      </c>
      <c r="D59" s="2" t="s">
        <v>74</v>
      </c>
      <c r="E59">
        <f>stock!E59+ stock!F59 - SUMIF(Sales!$E:$E,$D59,Sales!$G:$G) + return!E59</f>
        <v>235</v>
      </c>
      <c r="F59">
        <f>E59*Products!$E59</f>
        <v>1313650</v>
      </c>
      <c r="G59">
        <f>SUMIF(Sales!$E:$E,$D59,Sales!$G:$G)</f>
        <v>0</v>
      </c>
      <c r="H59">
        <f>((Products!E59*20)/100 + Products!E59) * G59</f>
        <v>0</v>
      </c>
    </row>
    <row r="60" spans="1:8" ht="18.75" x14ac:dyDescent="0.3">
      <c r="A60" s="2">
        <v>59</v>
      </c>
      <c r="B60" s="2" t="s">
        <v>36</v>
      </c>
      <c r="C60" s="2" t="s">
        <v>139</v>
      </c>
      <c r="D60" s="2" t="s">
        <v>75</v>
      </c>
      <c r="E60">
        <f>stock!E60+ stock!F60 - SUMIF(Sales!$E:$E,$D60,Sales!$G:$G) + return!E60</f>
        <v>522</v>
      </c>
      <c r="F60">
        <f>E60*Products!$E60</f>
        <v>183744</v>
      </c>
      <c r="G60">
        <f>SUMIF(Sales!$E:$E,$D60,Sales!$G:$G)</f>
        <v>0</v>
      </c>
      <c r="H60">
        <f>((Products!E60*20)/100 + Products!E60) * G60</f>
        <v>0</v>
      </c>
    </row>
    <row r="61" spans="1:8" ht="18.75" x14ac:dyDescent="0.3">
      <c r="A61" s="2">
        <v>60</v>
      </c>
      <c r="B61" s="2" t="s">
        <v>11</v>
      </c>
      <c r="C61" s="2" t="s">
        <v>138</v>
      </c>
      <c r="D61" s="2" t="s">
        <v>76</v>
      </c>
      <c r="E61">
        <f>stock!E61+ stock!F61 - SUMIF(Sales!$E:$E,$D61,Sales!$G:$G) + return!E61</f>
        <v>436</v>
      </c>
      <c r="F61">
        <f>E61*Products!$E61</f>
        <v>3981988</v>
      </c>
      <c r="G61">
        <f>SUMIF(Sales!$E:$E,$D61,Sales!$G:$G)</f>
        <v>0</v>
      </c>
      <c r="H61">
        <f>((Products!E61*20)/100 + Products!E61) * G61</f>
        <v>0</v>
      </c>
    </row>
    <row r="62" spans="1:8" ht="18.75" x14ac:dyDescent="0.3">
      <c r="A62" s="2">
        <v>61</v>
      </c>
      <c r="B62" s="2" t="s">
        <v>17</v>
      </c>
      <c r="C62" s="2" t="s">
        <v>140</v>
      </c>
      <c r="D62" s="2" t="s">
        <v>31</v>
      </c>
      <c r="E62">
        <f>stock!E62+ stock!F62 - SUMIF(Sales!$E:$E,$D62,Sales!$G:$G) + return!E62</f>
        <v>346</v>
      </c>
      <c r="F62">
        <f>E62*Products!$E62</f>
        <v>2418540</v>
      </c>
      <c r="G62">
        <f>SUMIF(Sales!$E:$E,$D62,Sales!$G:$G)</f>
        <v>0</v>
      </c>
      <c r="H62">
        <f>((Products!E62*20)/100 + Products!E62) * G62</f>
        <v>0</v>
      </c>
    </row>
    <row r="63" spans="1:8" ht="18.75" x14ac:dyDescent="0.3">
      <c r="A63" s="2">
        <v>62</v>
      </c>
      <c r="B63" s="2" t="s">
        <v>23</v>
      </c>
      <c r="C63" s="2" t="s">
        <v>141</v>
      </c>
      <c r="D63" s="2" t="s">
        <v>79</v>
      </c>
      <c r="E63">
        <f>stock!E63+ stock!F63 - SUMIF(Sales!$E:$E,$D63,Sales!$G:$G) + return!E63</f>
        <v>346</v>
      </c>
      <c r="F63">
        <f>E63*Products!$E63</f>
        <v>1899540</v>
      </c>
      <c r="G63">
        <f>SUMIF(Sales!$E:$E,$D63,Sales!$G:$G)</f>
        <v>0</v>
      </c>
      <c r="H63">
        <f>((Products!E63*20)/100 + Products!E63) * G63</f>
        <v>0</v>
      </c>
    </row>
    <row r="64" spans="1:8" ht="18.75" x14ac:dyDescent="0.3">
      <c r="A64" s="2">
        <v>63</v>
      </c>
      <c r="B64" s="2" t="s">
        <v>40</v>
      </c>
      <c r="C64" s="2" t="s">
        <v>142</v>
      </c>
      <c r="D64" s="2" t="s">
        <v>72</v>
      </c>
      <c r="E64">
        <f>stock!E64+ stock!F64 - SUMIF(Sales!$E:$E,$D64,Sales!$G:$G) + return!E64</f>
        <v>634</v>
      </c>
      <c r="F64">
        <f>E64*Products!$E64</f>
        <v>4054430</v>
      </c>
      <c r="G64">
        <f>SUMIF(Sales!$E:$E,$D64,Sales!$G:$G)</f>
        <v>0</v>
      </c>
      <c r="H64">
        <f>((Products!E64*20)/100 + Products!E64) * G64</f>
        <v>0</v>
      </c>
    </row>
    <row r="65" spans="1:8" ht="18.75" x14ac:dyDescent="0.3">
      <c r="A65" s="2">
        <v>64</v>
      </c>
      <c r="B65" s="2" t="s">
        <v>15</v>
      </c>
      <c r="C65" s="2" t="s">
        <v>143</v>
      </c>
      <c r="D65" s="2" t="s">
        <v>53</v>
      </c>
      <c r="E65">
        <f>stock!E65+ stock!F65 - SUMIF(Sales!$E:$E,$D65,Sales!$G:$G) + return!E65</f>
        <v>346</v>
      </c>
      <c r="F65">
        <f>E65*Products!$E65</f>
        <v>4148540</v>
      </c>
      <c r="G65">
        <f>SUMIF(Sales!$E:$E,$D65,Sales!$G:$G)</f>
        <v>0</v>
      </c>
      <c r="H65">
        <f>((Products!E65*20)/100 + Products!E65) * G65</f>
        <v>0</v>
      </c>
    </row>
    <row r="66" spans="1:8" ht="18.75" x14ac:dyDescent="0.3">
      <c r="A66" s="2">
        <v>65</v>
      </c>
      <c r="B66" s="2" t="s">
        <v>7</v>
      </c>
      <c r="C66" s="2" t="s">
        <v>144</v>
      </c>
      <c r="D66" s="2" t="s">
        <v>43</v>
      </c>
      <c r="E66">
        <f>stock!E66+ stock!F66 - SUMIF(Sales!$E:$E,$D66,Sales!$G:$G) + return!E66</f>
        <v>643</v>
      </c>
      <c r="F66">
        <f>E66*Products!$E66</f>
        <v>612136</v>
      </c>
      <c r="G66">
        <f>SUMIF(Sales!$E:$E,$D66,Sales!$G:$G)</f>
        <v>0</v>
      </c>
      <c r="H66">
        <f>((Products!E66*20)/100 + Products!E66) * G66</f>
        <v>0</v>
      </c>
    </row>
    <row r="67" spans="1:8" x14ac:dyDescent="0.25">
      <c r="G67">
        <f>SUM(G2:G66)</f>
        <v>3637</v>
      </c>
    </row>
  </sheetData>
  <conditionalFormatting sqref="E2:E66">
    <cfRule type="cellIs" dxfId="0" priority="1" operator="lessThan">
      <formula>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AFED-0DB0-44BD-8FF5-F146E7838298}">
  <sheetPr codeName="Sheet5"/>
  <dimension ref="A1:L66"/>
  <sheetViews>
    <sheetView topLeftCell="A5" zoomScale="85" zoomScaleNormal="85" workbookViewId="0">
      <selection activeCell="F2" sqref="F2:F66"/>
    </sheetView>
  </sheetViews>
  <sheetFormatPr defaultRowHeight="18.75" x14ac:dyDescent="0.3"/>
  <cols>
    <col min="1" max="1" width="6.140625" style="2" bestFit="1" customWidth="1"/>
    <col min="2" max="2" width="17.7109375" style="2" bestFit="1" customWidth="1"/>
    <col min="3" max="3" width="21.28515625" style="2" customWidth="1"/>
    <col min="4" max="4" width="38.85546875" style="2" bestFit="1" customWidth="1"/>
    <col min="5" max="5" width="12.42578125" bestFit="1" customWidth="1"/>
    <col min="6" max="6" width="30.140625" customWidth="1"/>
    <col min="7" max="7" width="31.5703125" customWidth="1"/>
    <col min="11" max="11" width="20.7109375" customWidth="1"/>
    <col min="12" max="12" width="34.85546875" customWidth="1"/>
  </cols>
  <sheetData>
    <row r="1" spans="1:9" x14ac:dyDescent="0.3">
      <c r="A1" s="1" t="s">
        <v>78</v>
      </c>
      <c r="B1" s="1" t="s">
        <v>0</v>
      </c>
      <c r="C1" s="1" t="s">
        <v>80</v>
      </c>
      <c r="D1" s="1" t="s">
        <v>5</v>
      </c>
      <c r="E1" s="1" t="s">
        <v>6</v>
      </c>
      <c r="F1" s="1" t="s">
        <v>2</v>
      </c>
    </row>
    <row r="2" spans="1:9" x14ac:dyDescent="0.3">
      <c r="A2" s="2">
        <v>1</v>
      </c>
      <c r="B2" s="2" t="s">
        <v>7</v>
      </c>
      <c r="C2" s="2" t="s">
        <v>81</v>
      </c>
      <c r="D2" s="2" t="s">
        <v>8</v>
      </c>
      <c r="E2" s="2">
        <v>990</v>
      </c>
      <c r="F2">
        <f>(E2*20)/100 + E2</f>
        <v>1188</v>
      </c>
      <c r="G2" s="2"/>
    </row>
    <row r="3" spans="1:9" x14ac:dyDescent="0.3">
      <c r="A3" s="2">
        <v>2</v>
      </c>
      <c r="B3" s="2" t="s">
        <v>9</v>
      </c>
      <c r="C3" s="2" t="s">
        <v>82</v>
      </c>
      <c r="D3" s="2" t="s">
        <v>10</v>
      </c>
      <c r="E3" s="2">
        <v>8500</v>
      </c>
      <c r="F3">
        <f t="shared" ref="F3:F66" si="0">(E3*20)/100 + E3</f>
        <v>10200</v>
      </c>
      <c r="G3" s="2"/>
      <c r="I3" s="2"/>
    </row>
    <row r="4" spans="1:9" x14ac:dyDescent="0.3">
      <c r="A4" s="2">
        <v>3</v>
      </c>
      <c r="B4" s="2" t="s">
        <v>11</v>
      </c>
      <c r="C4" s="2" t="s">
        <v>83</v>
      </c>
      <c r="D4" s="2" t="s">
        <v>12</v>
      </c>
      <c r="E4" s="2">
        <v>3219</v>
      </c>
      <c r="F4">
        <f t="shared" si="0"/>
        <v>3862.8</v>
      </c>
      <c r="G4" s="2"/>
    </row>
    <row r="5" spans="1:9" x14ac:dyDescent="0.3">
      <c r="A5" s="2">
        <v>4</v>
      </c>
      <c r="B5" s="2" t="s">
        <v>13</v>
      </c>
      <c r="C5" s="2" t="s">
        <v>84</v>
      </c>
      <c r="D5" s="2" t="s">
        <v>14</v>
      </c>
      <c r="E5" s="2">
        <v>4490</v>
      </c>
      <c r="F5">
        <f t="shared" si="0"/>
        <v>5388</v>
      </c>
      <c r="G5" s="2"/>
    </row>
    <row r="6" spans="1:9" x14ac:dyDescent="0.3">
      <c r="A6" s="2">
        <v>5</v>
      </c>
      <c r="B6" s="2" t="s">
        <v>15</v>
      </c>
      <c r="C6" s="2" t="s">
        <v>85</v>
      </c>
      <c r="D6" s="2" t="s">
        <v>16</v>
      </c>
      <c r="E6" s="2">
        <v>13990</v>
      </c>
      <c r="F6">
        <f t="shared" si="0"/>
        <v>16788</v>
      </c>
    </row>
    <row r="7" spans="1:9" x14ac:dyDescent="0.3">
      <c r="A7" s="2">
        <v>6</v>
      </c>
      <c r="B7" s="2" t="s">
        <v>17</v>
      </c>
      <c r="C7" s="2" t="s">
        <v>86</v>
      </c>
      <c r="D7" s="2" t="s">
        <v>18</v>
      </c>
      <c r="E7" s="2">
        <v>3295</v>
      </c>
      <c r="F7">
        <f t="shared" si="0"/>
        <v>3954</v>
      </c>
    </row>
    <row r="8" spans="1:9" x14ac:dyDescent="0.3">
      <c r="A8" s="2">
        <v>7</v>
      </c>
      <c r="B8" s="2" t="s">
        <v>7</v>
      </c>
      <c r="C8" s="2" t="s">
        <v>87</v>
      </c>
      <c r="D8" s="2" t="s">
        <v>19</v>
      </c>
      <c r="E8" s="2">
        <v>857</v>
      </c>
      <c r="F8">
        <f t="shared" si="0"/>
        <v>1028.4000000000001</v>
      </c>
    </row>
    <row r="9" spans="1:9" x14ac:dyDescent="0.3">
      <c r="A9" s="2">
        <v>8</v>
      </c>
      <c r="B9" s="2" t="s">
        <v>13</v>
      </c>
      <c r="C9" s="2" t="s">
        <v>88</v>
      </c>
      <c r="D9" s="2" t="s">
        <v>20</v>
      </c>
      <c r="E9" s="2">
        <v>17990</v>
      </c>
      <c r="F9">
        <f t="shared" si="0"/>
        <v>21588</v>
      </c>
    </row>
    <row r="10" spans="1:9" x14ac:dyDescent="0.3">
      <c r="A10" s="2">
        <v>9</v>
      </c>
      <c r="B10" s="2" t="s">
        <v>13</v>
      </c>
      <c r="C10" s="2" t="s">
        <v>89</v>
      </c>
      <c r="D10" s="2" t="s">
        <v>21</v>
      </c>
      <c r="E10" s="2">
        <v>26190</v>
      </c>
      <c r="F10">
        <f t="shared" si="0"/>
        <v>31428</v>
      </c>
    </row>
    <row r="11" spans="1:9" x14ac:dyDescent="0.3">
      <c r="A11" s="2">
        <v>10</v>
      </c>
      <c r="B11" s="2" t="s">
        <v>9</v>
      </c>
      <c r="C11" s="2" t="s">
        <v>90</v>
      </c>
      <c r="D11" s="2" t="s">
        <v>22</v>
      </c>
      <c r="E11" s="2">
        <v>3800</v>
      </c>
      <c r="F11">
        <f t="shared" si="0"/>
        <v>4560</v>
      </c>
    </row>
    <row r="12" spans="1:9" x14ac:dyDescent="0.3">
      <c r="A12" s="2">
        <v>11</v>
      </c>
      <c r="B12" s="2" t="s">
        <v>23</v>
      </c>
      <c r="C12" s="2" t="s">
        <v>91</v>
      </c>
      <c r="D12" s="2" t="s">
        <v>24</v>
      </c>
      <c r="E12" s="2">
        <v>4653</v>
      </c>
      <c r="F12">
        <f t="shared" si="0"/>
        <v>5583.6</v>
      </c>
    </row>
    <row r="13" spans="1:9" x14ac:dyDescent="0.3">
      <c r="A13" s="2">
        <v>12</v>
      </c>
      <c r="B13" s="2" t="s">
        <v>15</v>
      </c>
      <c r="C13" s="2" t="s">
        <v>92</v>
      </c>
      <c r="D13" s="2" t="s">
        <v>25</v>
      </c>
      <c r="E13" s="2">
        <v>15990</v>
      </c>
      <c r="F13">
        <f t="shared" si="0"/>
        <v>19188</v>
      </c>
    </row>
    <row r="14" spans="1:9" x14ac:dyDescent="0.3">
      <c r="A14" s="2">
        <v>13</v>
      </c>
      <c r="B14" s="2" t="s">
        <v>26</v>
      </c>
      <c r="C14" s="2" t="s">
        <v>93</v>
      </c>
      <c r="D14" s="2" t="s">
        <v>27</v>
      </c>
      <c r="E14" s="2">
        <v>1990</v>
      </c>
      <c r="F14">
        <f t="shared" si="0"/>
        <v>2388</v>
      </c>
    </row>
    <row r="15" spans="1:9" x14ac:dyDescent="0.3">
      <c r="A15" s="2">
        <v>14</v>
      </c>
      <c r="B15" s="2" t="s">
        <v>23</v>
      </c>
      <c r="C15" s="2" t="s">
        <v>94</v>
      </c>
      <c r="D15" s="2" t="s">
        <v>28</v>
      </c>
      <c r="E15" s="2">
        <v>3690</v>
      </c>
      <c r="F15">
        <f t="shared" si="0"/>
        <v>4428</v>
      </c>
    </row>
    <row r="16" spans="1:9" x14ac:dyDescent="0.3">
      <c r="A16" s="2">
        <v>15</v>
      </c>
      <c r="B16" s="2" t="s">
        <v>26</v>
      </c>
      <c r="C16" s="2" t="s">
        <v>95</v>
      </c>
      <c r="D16" s="2" t="s">
        <v>29</v>
      </c>
      <c r="E16" s="2">
        <v>2095</v>
      </c>
      <c r="F16">
        <f t="shared" si="0"/>
        <v>2514</v>
      </c>
    </row>
    <row r="17" spans="1:6" x14ac:dyDescent="0.3">
      <c r="A17" s="2">
        <v>16</v>
      </c>
      <c r="B17" s="2" t="s">
        <v>23</v>
      </c>
      <c r="C17" s="2" t="s">
        <v>96</v>
      </c>
      <c r="D17" s="2" t="s">
        <v>30</v>
      </c>
      <c r="E17" s="2">
        <v>4857</v>
      </c>
      <c r="F17">
        <f t="shared" si="0"/>
        <v>5828.4</v>
      </c>
    </row>
    <row r="18" spans="1:6" x14ac:dyDescent="0.3">
      <c r="A18" s="2">
        <v>17</v>
      </c>
      <c r="B18" s="2" t="s">
        <v>17</v>
      </c>
      <c r="C18" s="2" t="s">
        <v>97</v>
      </c>
      <c r="D18" s="2" t="s">
        <v>31</v>
      </c>
      <c r="E18" s="2">
        <v>6990</v>
      </c>
      <c r="F18">
        <f t="shared" si="0"/>
        <v>8388</v>
      </c>
    </row>
    <row r="19" spans="1:6" x14ac:dyDescent="0.3">
      <c r="A19" s="2">
        <v>18</v>
      </c>
      <c r="B19" s="2" t="s">
        <v>11</v>
      </c>
      <c r="C19" s="2" t="s">
        <v>98</v>
      </c>
      <c r="D19" s="2" t="s">
        <v>32</v>
      </c>
      <c r="E19" s="2">
        <v>7238</v>
      </c>
      <c r="F19">
        <f t="shared" si="0"/>
        <v>8685.6</v>
      </c>
    </row>
    <row r="20" spans="1:6" x14ac:dyDescent="0.3">
      <c r="A20" s="2">
        <v>19</v>
      </c>
      <c r="B20" s="2" t="s">
        <v>13</v>
      </c>
      <c r="C20" s="2" t="s">
        <v>99</v>
      </c>
      <c r="D20" s="2" t="s">
        <v>33</v>
      </c>
      <c r="E20" s="2">
        <v>3495</v>
      </c>
      <c r="F20">
        <f t="shared" si="0"/>
        <v>4194</v>
      </c>
    </row>
    <row r="21" spans="1:6" x14ac:dyDescent="0.3">
      <c r="A21" s="2">
        <v>20</v>
      </c>
      <c r="B21" s="2" t="s">
        <v>13</v>
      </c>
      <c r="C21" s="2" t="s">
        <v>100</v>
      </c>
      <c r="D21" s="2" t="s">
        <v>34</v>
      </c>
      <c r="E21" s="2">
        <v>15890</v>
      </c>
      <c r="F21">
        <f t="shared" si="0"/>
        <v>19068</v>
      </c>
    </row>
    <row r="22" spans="1:6" x14ac:dyDescent="0.3">
      <c r="A22" s="2">
        <v>21</v>
      </c>
      <c r="B22" s="2" t="s">
        <v>15</v>
      </c>
      <c r="C22" s="2" t="s">
        <v>101</v>
      </c>
      <c r="D22" s="2" t="s">
        <v>35</v>
      </c>
      <c r="E22" s="2">
        <v>9880</v>
      </c>
      <c r="F22">
        <f t="shared" si="0"/>
        <v>11856</v>
      </c>
    </row>
    <row r="23" spans="1:6" x14ac:dyDescent="0.3">
      <c r="A23" s="2">
        <v>22</v>
      </c>
      <c r="B23" s="2" t="s">
        <v>36</v>
      </c>
      <c r="C23" s="2" t="s">
        <v>102</v>
      </c>
      <c r="D23" s="2" t="s">
        <v>37</v>
      </c>
      <c r="E23" s="2">
        <v>333</v>
      </c>
      <c r="F23">
        <f t="shared" si="0"/>
        <v>399.6</v>
      </c>
    </row>
    <row r="24" spans="1:6" x14ac:dyDescent="0.3">
      <c r="A24" s="2">
        <v>23</v>
      </c>
      <c r="B24" s="2" t="s">
        <v>11</v>
      </c>
      <c r="C24" s="2" t="s">
        <v>103</v>
      </c>
      <c r="D24" s="2" t="s">
        <v>38</v>
      </c>
      <c r="E24" s="2">
        <v>9690</v>
      </c>
      <c r="F24">
        <f t="shared" si="0"/>
        <v>11628</v>
      </c>
    </row>
    <row r="25" spans="1:6" x14ac:dyDescent="0.3">
      <c r="A25" s="2">
        <v>24</v>
      </c>
      <c r="B25" s="2" t="s">
        <v>26</v>
      </c>
      <c r="C25" s="2" t="s">
        <v>104</v>
      </c>
      <c r="D25" s="2" t="s">
        <v>39</v>
      </c>
      <c r="E25" s="2">
        <v>1990</v>
      </c>
      <c r="F25">
        <f t="shared" si="0"/>
        <v>2388</v>
      </c>
    </row>
    <row r="26" spans="1:6" x14ac:dyDescent="0.3">
      <c r="A26" s="2">
        <v>25</v>
      </c>
      <c r="B26" s="2" t="s">
        <v>40</v>
      </c>
      <c r="C26" s="2" t="s">
        <v>105</v>
      </c>
      <c r="D26" s="2" t="s">
        <v>41</v>
      </c>
      <c r="E26" s="2">
        <v>5066</v>
      </c>
      <c r="F26">
        <f t="shared" si="0"/>
        <v>6079.2</v>
      </c>
    </row>
    <row r="27" spans="1:6" x14ac:dyDescent="0.3">
      <c r="A27" s="2">
        <v>26</v>
      </c>
      <c r="B27" s="2" t="s">
        <v>36</v>
      </c>
      <c r="C27" s="2" t="s">
        <v>106</v>
      </c>
      <c r="D27" s="2" t="s">
        <v>42</v>
      </c>
      <c r="E27" s="2">
        <v>285</v>
      </c>
      <c r="F27">
        <f t="shared" si="0"/>
        <v>342</v>
      </c>
    </row>
    <row r="28" spans="1:6" x14ac:dyDescent="0.3">
      <c r="A28" s="2">
        <v>27</v>
      </c>
      <c r="B28" s="2" t="s">
        <v>7</v>
      </c>
      <c r="C28" s="2" t="s">
        <v>107</v>
      </c>
      <c r="D28" s="2" t="s">
        <v>43</v>
      </c>
      <c r="E28" s="2">
        <v>952</v>
      </c>
      <c r="F28">
        <f t="shared" si="0"/>
        <v>1142.4000000000001</v>
      </c>
    </row>
    <row r="29" spans="1:6" x14ac:dyDescent="0.3">
      <c r="A29" s="2">
        <v>28</v>
      </c>
      <c r="B29" s="2" t="s">
        <v>13</v>
      </c>
      <c r="C29" s="2" t="s">
        <v>108</v>
      </c>
      <c r="D29" s="2" t="s">
        <v>44</v>
      </c>
      <c r="E29" s="2">
        <v>7290</v>
      </c>
      <c r="F29">
        <f t="shared" si="0"/>
        <v>8748</v>
      </c>
    </row>
    <row r="30" spans="1:6" x14ac:dyDescent="0.3">
      <c r="A30" s="2">
        <v>29</v>
      </c>
      <c r="B30" s="2" t="s">
        <v>13</v>
      </c>
      <c r="C30" s="2" t="s">
        <v>109</v>
      </c>
      <c r="D30" s="2" t="s">
        <v>45</v>
      </c>
      <c r="E30" s="2">
        <v>23190</v>
      </c>
      <c r="F30">
        <f t="shared" si="0"/>
        <v>27828</v>
      </c>
    </row>
    <row r="31" spans="1:6" x14ac:dyDescent="0.3">
      <c r="A31" s="2">
        <v>30</v>
      </c>
      <c r="B31" s="2" t="s">
        <v>15</v>
      </c>
      <c r="C31" s="2" t="s">
        <v>110</v>
      </c>
      <c r="D31" s="2" t="s">
        <v>46</v>
      </c>
      <c r="E31" s="2">
        <v>14990</v>
      </c>
      <c r="F31">
        <f t="shared" si="0"/>
        <v>17988</v>
      </c>
    </row>
    <row r="32" spans="1:6" x14ac:dyDescent="0.3">
      <c r="A32" s="2">
        <v>31</v>
      </c>
      <c r="B32" s="2" t="s">
        <v>17</v>
      </c>
      <c r="C32" s="2" t="s">
        <v>111</v>
      </c>
      <c r="D32" s="2" t="s">
        <v>47</v>
      </c>
      <c r="E32" s="2">
        <v>4390</v>
      </c>
      <c r="F32">
        <f t="shared" si="0"/>
        <v>5268</v>
      </c>
    </row>
    <row r="33" spans="1:6" x14ac:dyDescent="0.3">
      <c r="A33" s="2">
        <v>32</v>
      </c>
      <c r="B33" s="2" t="s">
        <v>26</v>
      </c>
      <c r="C33" s="2" t="s">
        <v>112</v>
      </c>
      <c r="D33" s="2" t="s">
        <v>48</v>
      </c>
      <c r="E33" s="2">
        <v>1895</v>
      </c>
      <c r="F33">
        <f t="shared" si="0"/>
        <v>2274</v>
      </c>
    </row>
    <row r="34" spans="1:6" x14ac:dyDescent="0.3">
      <c r="A34" s="2">
        <v>33</v>
      </c>
      <c r="B34" s="2" t="s">
        <v>7</v>
      </c>
      <c r="C34" s="2" t="s">
        <v>113</v>
      </c>
      <c r="D34" s="2" t="s">
        <v>49</v>
      </c>
      <c r="E34" s="2">
        <v>1452</v>
      </c>
      <c r="F34">
        <f t="shared" si="0"/>
        <v>1742.4</v>
      </c>
    </row>
    <row r="35" spans="1:6" x14ac:dyDescent="0.3">
      <c r="A35" s="2">
        <v>34</v>
      </c>
      <c r="B35" s="2" t="s">
        <v>15</v>
      </c>
      <c r="C35" s="2" t="s">
        <v>114</v>
      </c>
      <c r="D35" s="2" t="s">
        <v>50</v>
      </c>
      <c r="E35" s="2">
        <v>15890</v>
      </c>
      <c r="F35">
        <f t="shared" si="0"/>
        <v>19068</v>
      </c>
    </row>
    <row r="36" spans="1:6" x14ac:dyDescent="0.3">
      <c r="A36" s="2">
        <v>35</v>
      </c>
      <c r="B36" s="2" t="s">
        <v>26</v>
      </c>
      <c r="C36" s="2" t="s">
        <v>115</v>
      </c>
      <c r="D36" s="2" t="s">
        <v>51</v>
      </c>
      <c r="E36" s="2">
        <v>7890</v>
      </c>
      <c r="F36">
        <f t="shared" si="0"/>
        <v>9468</v>
      </c>
    </row>
    <row r="37" spans="1:6" x14ac:dyDescent="0.3">
      <c r="A37" s="2">
        <v>36</v>
      </c>
      <c r="B37" s="2" t="s">
        <v>36</v>
      </c>
      <c r="C37" s="2" t="s">
        <v>116</v>
      </c>
      <c r="D37" s="2" t="s">
        <v>52</v>
      </c>
      <c r="E37" s="2">
        <v>200</v>
      </c>
      <c r="F37">
        <f t="shared" si="0"/>
        <v>240</v>
      </c>
    </row>
    <row r="38" spans="1:6" x14ac:dyDescent="0.3">
      <c r="A38" s="2">
        <v>37</v>
      </c>
      <c r="B38" s="2" t="s">
        <v>15</v>
      </c>
      <c r="C38" s="2" t="s">
        <v>117</v>
      </c>
      <c r="D38" s="2" t="s">
        <v>53</v>
      </c>
      <c r="E38" s="2">
        <v>11990</v>
      </c>
      <c r="F38">
        <f t="shared" si="0"/>
        <v>14388</v>
      </c>
    </row>
    <row r="39" spans="1:6" x14ac:dyDescent="0.3">
      <c r="A39" s="2">
        <v>38</v>
      </c>
      <c r="B39" s="2" t="s">
        <v>23</v>
      </c>
      <c r="C39" s="2" t="s">
        <v>118</v>
      </c>
      <c r="D39" s="2" t="s">
        <v>54</v>
      </c>
      <c r="E39" s="2">
        <v>4890</v>
      </c>
      <c r="F39">
        <f t="shared" si="0"/>
        <v>5868</v>
      </c>
    </row>
    <row r="40" spans="1:6" x14ac:dyDescent="0.3">
      <c r="A40" s="2">
        <v>39</v>
      </c>
      <c r="B40" s="2" t="s">
        <v>9</v>
      </c>
      <c r="C40" s="2" t="s">
        <v>119</v>
      </c>
      <c r="D40" s="2" t="s">
        <v>55</v>
      </c>
      <c r="E40" s="2">
        <v>4500</v>
      </c>
      <c r="F40">
        <f t="shared" si="0"/>
        <v>5400</v>
      </c>
    </row>
    <row r="41" spans="1:6" x14ac:dyDescent="0.3">
      <c r="A41" s="2">
        <v>40</v>
      </c>
      <c r="B41" s="2" t="s">
        <v>13</v>
      </c>
      <c r="C41" s="2" t="s">
        <v>120</v>
      </c>
      <c r="D41" s="2" t="s">
        <v>56</v>
      </c>
      <c r="E41" s="2">
        <v>14790</v>
      </c>
      <c r="F41">
        <f t="shared" si="0"/>
        <v>17748</v>
      </c>
    </row>
    <row r="42" spans="1:6" x14ac:dyDescent="0.3">
      <c r="A42" s="2">
        <v>41</v>
      </c>
      <c r="B42" s="2" t="s">
        <v>40</v>
      </c>
      <c r="C42" s="2" t="s">
        <v>121</v>
      </c>
      <c r="D42" s="2" t="s">
        <v>57</v>
      </c>
      <c r="E42" s="2">
        <v>9795</v>
      </c>
      <c r="F42">
        <f t="shared" si="0"/>
        <v>11754</v>
      </c>
    </row>
    <row r="43" spans="1:6" x14ac:dyDescent="0.3">
      <c r="A43" s="2">
        <v>42</v>
      </c>
      <c r="B43" s="2" t="s">
        <v>40</v>
      </c>
      <c r="C43" s="2" t="s">
        <v>122</v>
      </c>
      <c r="D43" s="2" t="s">
        <v>58</v>
      </c>
      <c r="E43" s="2">
        <v>1990</v>
      </c>
      <c r="F43">
        <f t="shared" si="0"/>
        <v>2388</v>
      </c>
    </row>
    <row r="44" spans="1:6" x14ac:dyDescent="0.3">
      <c r="A44" s="2">
        <v>43</v>
      </c>
      <c r="B44" s="2" t="s">
        <v>15</v>
      </c>
      <c r="C44" s="2" t="s">
        <v>123</v>
      </c>
      <c r="D44" s="2" t="s">
        <v>59</v>
      </c>
      <c r="E44" s="2">
        <v>7490</v>
      </c>
      <c r="F44">
        <f t="shared" si="0"/>
        <v>8988</v>
      </c>
    </row>
    <row r="45" spans="1:6" x14ac:dyDescent="0.3">
      <c r="A45" s="2">
        <v>44</v>
      </c>
      <c r="B45" s="2" t="s">
        <v>13</v>
      </c>
      <c r="C45" s="2" t="s">
        <v>124</v>
      </c>
      <c r="D45" s="2" t="s">
        <v>60</v>
      </c>
      <c r="E45" s="2">
        <v>8690</v>
      </c>
      <c r="F45">
        <f t="shared" si="0"/>
        <v>10428</v>
      </c>
    </row>
    <row r="46" spans="1:6" x14ac:dyDescent="0.3">
      <c r="A46" s="2">
        <v>45</v>
      </c>
      <c r="B46" s="2" t="s">
        <v>11</v>
      </c>
      <c r="C46" s="2" t="s">
        <v>125</v>
      </c>
      <c r="D46" s="2" t="s">
        <v>61</v>
      </c>
      <c r="E46" s="2">
        <v>6942</v>
      </c>
      <c r="F46">
        <f t="shared" si="0"/>
        <v>8330.4</v>
      </c>
    </row>
    <row r="47" spans="1:6" x14ac:dyDescent="0.3">
      <c r="A47" s="2">
        <v>46</v>
      </c>
      <c r="B47" s="2" t="s">
        <v>11</v>
      </c>
      <c r="C47" s="2" t="s">
        <v>126</v>
      </c>
      <c r="D47" s="2" t="s">
        <v>62</v>
      </c>
      <c r="E47" s="2">
        <v>4890</v>
      </c>
      <c r="F47">
        <f t="shared" si="0"/>
        <v>5868</v>
      </c>
    </row>
    <row r="48" spans="1:6" x14ac:dyDescent="0.3">
      <c r="A48" s="2">
        <v>47</v>
      </c>
      <c r="B48" s="2" t="s">
        <v>9</v>
      </c>
      <c r="C48" s="2" t="s">
        <v>127</v>
      </c>
      <c r="D48" s="2" t="s">
        <v>63</v>
      </c>
      <c r="E48" s="2">
        <v>3500</v>
      </c>
      <c r="F48">
        <f t="shared" si="0"/>
        <v>4200</v>
      </c>
    </row>
    <row r="49" spans="1:12" x14ac:dyDescent="0.3">
      <c r="A49" s="2">
        <v>48</v>
      </c>
      <c r="B49" s="2" t="s">
        <v>17</v>
      </c>
      <c r="C49" s="2" t="s">
        <v>128</v>
      </c>
      <c r="D49" s="2" t="s">
        <v>64</v>
      </c>
      <c r="E49" s="2">
        <v>7890</v>
      </c>
      <c r="F49">
        <f t="shared" si="0"/>
        <v>9468</v>
      </c>
    </row>
    <row r="50" spans="1:12" x14ac:dyDescent="0.3">
      <c r="A50" s="2">
        <v>49</v>
      </c>
      <c r="B50" s="2" t="s">
        <v>11</v>
      </c>
      <c r="C50" s="2" t="s">
        <v>128</v>
      </c>
      <c r="D50" s="2" t="s">
        <v>65</v>
      </c>
      <c r="E50" s="2">
        <v>3295</v>
      </c>
      <c r="F50">
        <f t="shared" si="0"/>
        <v>3954</v>
      </c>
    </row>
    <row r="51" spans="1:12" x14ac:dyDescent="0.3">
      <c r="A51" s="2">
        <v>50</v>
      </c>
      <c r="B51" s="2" t="s">
        <v>13</v>
      </c>
      <c r="C51" s="2" t="s">
        <v>129</v>
      </c>
      <c r="D51" s="2" t="s">
        <v>66</v>
      </c>
      <c r="E51" s="2">
        <v>3190</v>
      </c>
      <c r="F51">
        <f t="shared" si="0"/>
        <v>3828</v>
      </c>
    </row>
    <row r="52" spans="1:12" x14ac:dyDescent="0.3">
      <c r="A52" s="2">
        <v>51</v>
      </c>
      <c r="B52" s="2" t="s">
        <v>9</v>
      </c>
      <c r="C52" s="2" t="s">
        <v>130</v>
      </c>
      <c r="D52" s="2" t="s">
        <v>67</v>
      </c>
      <c r="E52" s="2">
        <v>5500</v>
      </c>
      <c r="F52">
        <f t="shared" si="0"/>
        <v>6600</v>
      </c>
    </row>
    <row r="53" spans="1:12" x14ac:dyDescent="0.3">
      <c r="A53" s="2">
        <v>52</v>
      </c>
      <c r="B53" s="2" t="s">
        <v>23</v>
      </c>
      <c r="C53" s="2" t="s">
        <v>131</v>
      </c>
      <c r="D53" s="2" t="s">
        <v>68</v>
      </c>
      <c r="E53" s="2">
        <v>6895</v>
      </c>
      <c r="F53">
        <f t="shared" si="0"/>
        <v>8274</v>
      </c>
      <c r="L53" t="e">
        <f>VLOOKUP(B50,A2:E66,3,FALSE)</f>
        <v>#N/A</v>
      </c>
    </row>
    <row r="54" spans="1:12" x14ac:dyDescent="0.3">
      <c r="A54" s="2">
        <v>53</v>
      </c>
      <c r="B54" s="2" t="s">
        <v>7</v>
      </c>
      <c r="C54" s="2" t="s">
        <v>132</v>
      </c>
      <c r="D54" s="2" t="s">
        <v>69</v>
      </c>
      <c r="E54" s="2">
        <v>900</v>
      </c>
      <c r="F54">
        <f t="shared" si="0"/>
        <v>1080</v>
      </c>
    </row>
    <row r="55" spans="1:12" x14ac:dyDescent="0.3">
      <c r="A55" s="2">
        <v>54</v>
      </c>
      <c r="B55" s="2" t="s">
        <v>11</v>
      </c>
      <c r="C55" s="2" t="s">
        <v>133</v>
      </c>
      <c r="D55" s="2" t="s">
        <v>70</v>
      </c>
      <c r="E55" s="2">
        <v>3095</v>
      </c>
      <c r="F55">
        <f t="shared" si="0"/>
        <v>3714</v>
      </c>
    </row>
    <row r="56" spans="1:12" x14ac:dyDescent="0.3">
      <c r="A56" s="2">
        <v>55</v>
      </c>
      <c r="B56" s="2" t="s">
        <v>26</v>
      </c>
      <c r="C56" s="2" t="s">
        <v>134</v>
      </c>
      <c r="D56" s="2" t="s">
        <v>71</v>
      </c>
      <c r="E56" s="2">
        <v>1890</v>
      </c>
      <c r="F56">
        <f t="shared" si="0"/>
        <v>2268</v>
      </c>
    </row>
    <row r="57" spans="1:12" x14ac:dyDescent="0.3">
      <c r="A57" s="2">
        <v>56</v>
      </c>
      <c r="B57" s="2" t="s">
        <v>40</v>
      </c>
      <c r="C57" s="2" t="s">
        <v>135</v>
      </c>
      <c r="D57" s="2" t="s">
        <v>72</v>
      </c>
      <c r="E57" s="2">
        <v>6395</v>
      </c>
      <c r="F57">
        <f t="shared" si="0"/>
        <v>7674</v>
      </c>
    </row>
    <row r="58" spans="1:12" x14ac:dyDescent="0.3">
      <c r="A58" s="2">
        <v>57</v>
      </c>
      <c r="B58" s="2" t="s">
        <v>17</v>
      </c>
      <c r="C58" s="2" t="s">
        <v>136</v>
      </c>
      <c r="D58" s="2" t="s">
        <v>73</v>
      </c>
      <c r="E58" s="2">
        <v>6590</v>
      </c>
      <c r="F58">
        <f t="shared" si="0"/>
        <v>7908</v>
      </c>
    </row>
    <row r="59" spans="1:12" x14ac:dyDescent="0.3">
      <c r="A59" s="2">
        <v>58</v>
      </c>
      <c r="B59" s="2" t="s">
        <v>15</v>
      </c>
      <c r="C59" s="2" t="s">
        <v>137</v>
      </c>
      <c r="D59" s="2" t="s">
        <v>74</v>
      </c>
      <c r="E59" s="2">
        <v>5590</v>
      </c>
      <c r="F59">
        <f t="shared" si="0"/>
        <v>6708</v>
      </c>
    </row>
    <row r="60" spans="1:12" x14ac:dyDescent="0.3">
      <c r="A60" s="2">
        <v>59</v>
      </c>
      <c r="B60" s="2" t="s">
        <v>36</v>
      </c>
      <c r="C60" s="2" t="s">
        <v>139</v>
      </c>
      <c r="D60" s="2" t="s">
        <v>75</v>
      </c>
      <c r="E60" s="2">
        <v>352</v>
      </c>
      <c r="F60">
        <f t="shared" si="0"/>
        <v>422.4</v>
      </c>
    </row>
    <row r="61" spans="1:12" x14ac:dyDescent="0.3">
      <c r="A61" s="2">
        <v>60</v>
      </c>
      <c r="B61" s="2" t="s">
        <v>11</v>
      </c>
      <c r="C61" s="2" t="s">
        <v>138</v>
      </c>
      <c r="D61" s="2" t="s">
        <v>76</v>
      </c>
      <c r="E61" s="2">
        <v>9133</v>
      </c>
      <c r="F61">
        <f t="shared" si="0"/>
        <v>10959.6</v>
      </c>
    </row>
    <row r="62" spans="1:12" x14ac:dyDescent="0.3">
      <c r="A62" s="2">
        <v>61</v>
      </c>
      <c r="B62" s="2" t="s">
        <v>17</v>
      </c>
      <c r="C62" s="2" t="s">
        <v>140</v>
      </c>
      <c r="D62" s="2" t="s">
        <v>31</v>
      </c>
      <c r="E62" s="2">
        <v>6990</v>
      </c>
      <c r="F62">
        <f t="shared" si="0"/>
        <v>8388</v>
      </c>
    </row>
    <row r="63" spans="1:12" x14ac:dyDescent="0.3">
      <c r="A63" s="2">
        <v>62</v>
      </c>
      <c r="B63" s="2" t="s">
        <v>23</v>
      </c>
      <c r="C63" s="2" t="s">
        <v>141</v>
      </c>
      <c r="D63" s="2" t="s">
        <v>79</v>
      </c>
      <c r="E63" s="2">
        <v>5490</v>
      </c>
      <c r="F63">
        <f t="shared" si="0"/>
        <v>6588</v>
      </c>
    </row>
    <row r="64" spans="1:12" x14ac:dyDescent="0.3">
      <c r="A64" s="2">
        <v>63</v>
      </c>
      <c r="B64" s="2" t="s">
        <v>40</v>
      </c>
      <c r="C64" s="2" t="s">
        <v>142</v>
      </c>
      <c r="D64" s="2" t="s">
        <v>72</v>
      </c>
      <c r="E64" s="2">
        <v>6395</v>
      </c>
      <c r="F64">
        <f t="shared" si="0"/>
        <v>7674</v>
      </c>
    </row>
    <row r="65" spans="1:6" x14ac:dyDescent="0.3">
      <c r="A65" s="2">
        <v>64</v>
      </c>
      <c r="B65" s="2" t="s">
        <v>15</v>
      </c>
      <c r="C65" s="2" t="s">
        <v>143</v>
      </c>
      <c r="D65" s="2" t="s">
        <v>53</v>
      </c>
      <c r="E65" s="2">
        <v>11990</v>
      </c>
      <c r="F65">
        <f t="shared" si="0"/>
        <v>14388</v>
      </c>
    </row>
    <row r="66" spans="1:6" x14ac:dyDescent="0.3">
      <c r="A66" s="2">
        <v>65</v>
      </c>
      <c r="B66" s="2" t="s">
        <v>7</v>
      </c>
      <c r="C66" s="2" t="s">
        <v>144</v>
      </c>
      <c r="D66" s="2" t="s">
        <v>43</v>
      </c>
      <c r="E66" s="2">
        <v>952</v>
      </c>
      <c r="F66">
        <f t="shared" si="0"/>
        <v>1142.4000000000001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Sales</vt:lpstr>
      <vt:lpstr>stock</vt:lpstr>
      <vt:lpstr>return</vt:lpstr>
      <vt:lpstr>Inventory</vt:lpstr>
      <vt:lpstr>Products</vt:lpstr>
      <vt:lpstr>Products!cost_to_cost_price_list</vt:lpstr>
      <vt:lpstr>Products!cost_to_cost_price_list.html?pagenum_2</vt:lpstr>
      <vt:lpstr>Productname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GUSAIN</dc:creator>
  <cp:lastModifiedBy>ROHIT GUSAIN</cp:lastModifiedBy>
  <dcterms:created xsi:type="dcterms:W3CDTF">2024-08-21T11:18:04Z</dcterms:created>
  <dcterms:modified xsi:type="dcterms:W3CDTF">2024-09-05T00:47:21Z</dcterms:modified>
</cp:coreProperties>
</file>