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<sst xmlns="http://schemas.openxmlformats.org/spreadsheetml/2006/main" count="122" uniqueCount="24">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</sst>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1" activeCellId="0" sqref="A81:X82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2.8" hidden="false" customHeight="false" outlineLevel="0" collapsed="false">
      <c r="A82" s="3" t="n">
        <v>44423</v>
      </c>
      <c r="B82" s="5" t="n">
        <f aca="false">SUM(C82:X82)</f>
        <v>1623</v>
      </c>
      <c r="C82" s="1" t="n">
        <v>147</v>
      </c>
      <c r="D82" s="1" t="n">
        <v>93</v>
      </c>
      <c r="E82" s="1" t="n">
        <v>91</v>
      </c>
      <c r="F82" s="1" t="n">
        <v>23</v>
      </c>
      <c r="G82" s="1" t="n">
        <v>72</v>
      </c>
      <c r="H82" s="1" t="n">
        <v>32</v>
      </c>
      <c r="I82" s="1" t="n">
        <v>177</v>
      </c>
      <c r="J82" s="1" t="n">
        <v>34</v>
      </c>
      <c r="K82" s="1" t="n">
        <v>88</v>
      </c>
      <c r="L82" s="1" t="n">
        <v>25</v>
      </c>
      <c r="M82" s="1" t="n">
        <v>55</v>
      </c>
      <c r="N82" s="1" t="n">
        <v>177</v>
      </c>
      <c r="O82" s="1" t="n">
        <v>155</v>
      </c>
      <c r="P82" s="1" t="n">
        <v>9</v>
      </c>
      <c r="Q82" s="1" t="n">
        <v>4</v>
      </c>
      <c r="R82" s="1" t="n">
        <v>150</v>
      </c>
      <c r="S82" s="1" t="n">
        <v>74</v>
      </c>
      <c r="T82" s="1" t="n">
        <v>37</v>
      </c>
      <c r="U82" s="1" t="n">
        <v>14</v>
      </c>
      <c r="V82" s="1" t="n">
        <v>45</v>
      </c>
      <c r="W82" s="1" t="n">
        <v>112</v>
      </c>
      <c r="X82" s="1" t="n">
        <v>9</v>
      </c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81" activeCellId="0" sqref="A81:X82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2.8" hidden="false" customHeight="false" outlineLevel="0" collapsed="false">
      <c r="A82" s="3" t="n">
        <v>44423</v>
      </c>
      <c r="B82" s="1" t="n">
        <f aca="false">SUM(C82:X82)</f>
        <v>2837</v>
      </c>
      <c r="C82" s="1" t="n">
        <v>155</v>
      </c>
      <c r="D82" s="1" t="n">
        <v>116</v>
      </c>
      <c r="E82" s="1" t="n">
        <v>71</v>
      </c>
      <c r="F82" s="1" t="n">
        <v>186</v>
      </c>
      <c r="G82" s="1" t="n">
        <v>4</v>
      </c>
      <c r="H82" s="1" t="n">
        <v>39</v>
      </c>
      <c r="I82" s="1" t="n">
        <v>30</v>
      </c>
      <c r="J82" s="1" t="n">
        <v>265</v>
      </c>
      <c r="K82" s="1" t="n">
        <v>118</v>
      </c>
      <c r="L82" s="1" t="n">
        <v>336</v>
      </c>
      <c r="M82" s="1" t="n">
        <v>18</v>
      </c>
      <c r="N82" s="1" t="n">
        <v>269</v>
      </c>
      <c r="O82" s="1" t="n">
        <v>287</v>
      </c>
      <c r="P82" s="1" t="n">
        <v>6</v>
      </c>
      <c r="Q82" s="1" t="n">
        <v>5</v>
      </c>
      <c r="R82" s="1" t="n">
        <v>114</v>
      </c>
      <c r="S82" s="1" t="n">
        <v>253</v>
      </c>
      <c r="T82" s="1" t="n">
        <v>122</v>
      </c>
      <c r="U82" s="1" t="n">
        <v>62</v>
      </c>
      <c r="V82" s="1" t="n">
        <v>112</v>
      </c>
      <c r="W82" s="1" t="n">
        <v>110</v>
      </c>
      <c r="X82" s="1" t="n">
        <v>159</v>
      </c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B82" activeCellId="0" sqref="A81:X82"/>
    </sheetView>
  </sheetViews>
  <sheetFormatPr defaultColWidth="12.253906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82" customFormat="false" ht="12.8" hidden="false" customHeight="false" outlineLevel="0" collapsed="false">
      <c r="A82" s="7" t="n">
        <v>44423</v>
      </c>
      <c r="B82" s="5" t="n">
        <v>2146</v>
      </c>
      <c r="C82" s="8" t="n">
        <f aca="true">ROUND(INDIRECT("B"&amp;ROW())*(Infectious!C82+Exposed!C82)/(INDIRECT("Infectious.B"&amp;ROW())+INDIRECT("Exposed.B"&amp;ROW())),0)</f>
        <v>145</v>
      </c>
      <c r="D82" s="5" t="n">
        <f aca="true">ROUND(INDIRECT("B"&amp;ROW())*(Infectious!D82+Exposed!D82)/(INDIRECT("Infectious.B"&amp;ROW())+INDIRECT("Exposed.B"&amp;ROW())),0)</f>
        <v>101</v>
      </c>
      <c r="E82" s="5" t="n">
        <f aca="true">ROUND(INDIRECT("B"&amp;ROW())*(Infectious!E82+Exposed!E82)/(INDIRECT("Infectious.B"&amp;ROW())+INDIRECT("Exposed.B"&amp;ROW())),0)</f>
        <v>78</v>
      </c>
      <c r="F82" s="5" t="n">
        <f aca="true">ROUND(INDIRECT("B"&amp;ROW())*(Infectious!F82+Exposed!F82)/(INDIRECT("Infectious.B"&amp;ROW())+INDIRECT("Exposed.B"&amp;ROW())),0)</f>
        <v>101</v>
      </c>
      <c r="G82" s="5" t="n">
        <f aca="true">ROUND(INDIRECT("B"&amp;ROW())*(Infectious!G82+Exposed!G82)/(INDIRECT("Infectious.B"&amp;ROW())+INDIRECT("Exposed.B"&amp;ROW())),0)</f>
        <v>37</v>
      </c>
      <c r="H82" s="5" t="n">
        <f aca="true">ROUND(INDIRECT("B"&amp;ROW())*(Infectious!H82+Exposed!H82)/(INDIRECT("Infectious.B"&amp;ROW())+INDIRECT("Exposed.B"&amp;ROW())),0)</f>
        <v>34</v>
      </c>
      <c r="I82" s="5" t="n">
        <f aca="true">ROUND(INDIRECT("B"&amp;ROW())*(Infectious!I82+Exposed!I82)/(INDIRECT("Infectious.B"&amp;ROW())+INDIRECT("Exposed.B"&amp;ROW())),0)</f>
        <v>100</v>
      </c>
      <c r="J82" s="5" t="n">
        <f aca="true">ROUND(INDIRECT("B"&amp;ROW())*(Infectious!J82+Exposed!J82)/(INDIRECT("Infectious.B"&amp;ROW())+INDIRECT("Exposed.B"&amp;ROW())),0)</f>
        <v>144</v>
      </c>
      <c r="K82" s="5" t="n">
        <f aca="true" t="array" ref="K82:K82">ROUND(INDIRECT("B"&amp;ROW())*(Infectious!K82+Exposed!K82)/(INDIRECT("Infectious.B"&amp;ROW())+INDIRECT("Exposed.B"&amp;ROW())),0)</f>
        <v>99</v>
      </c>
      <c r="L82" s="5" t="n">
        <f aca="true" t="array" ref="L82:L82">ROUND(INDIRECT("B"&amp;ROW())*(Infectious!L82+Exposed!L82)/(INDIRECT("Infectious.B"&amp;ROW())+INDIRECT("Exposed.B"&amp;ROW())),0)</f>
        <v>174</v>
      </c>
      <c r="M82" s="5" t="n">
        <f aca="true" t="array" ref="M82:M82">ROUND(INDIRECT("B"&amp;ROW())*(Infectious!M82+Exposed!M82)/(INDIRECT("Infectious.B"&amp;ROW())+INDIRECT("Exposed.B"&amp;ROW())),0)</f>
        <v>35</v>
      </c>
      <c r="N82" s="5" t="n">
        <f aca="true" t="array" ref="N82:N82">ROUND(INDIRECT("B"&amp;ROW())*(Infectious!N82+Exposed!N82)/(INDIRECT("Infectious.B"&amp;ROW())+INDIRECT("Exposed.B"&amp;ROW())),0)</f>
        <v>215</v>
      </c>
      <c r="O82" s="5" t="n">
        <f aca="true" t="array" ref="O82:O82">ROUND(INDIRECT("B"&amp;ROW())*(Infectious!O82+Exposed!O82)/(INDIRECT("Infectious.B"&amp;ROW())+INDIRECT("Exposed.B"&amp;ROW())),0)</f>
        <v>213</v>
      </c>
      <c r="P82" s="5" t="n">
        <f aca="true" t="array" ref="P82:P82">ROUND(INDIRECT("B"&amp;ROW())*(Infectious!P82+Exposed!P82)/(INDIRECT("Infectious.B"&amp;ROW())+INDIRECT("Exposed.B"&amp;ROW())),0)</f>
        <v>7</v>
      </c>
      <c r="Q82" s="5" t="n">
        <f aca="true" t="array" ref="Q82:Q82">ROUND(INDIRECT("B"&amp;ROW())*(Infectious!Q82+Exposed!Q82)/(INDIRECT("Infectious.B"&amp;ROW())+INDIRECT("Exposed.B"&amp;ROW())),0)</f>
        <v>4</v>
      </c>
      <c r="R82" s="5" t="n">
        <f aca="true" t="array" ref="R82:R82">ROUND(INDIRECT("B"&amp;ROW())*(Infectious!R82+Exposed!R82)/(INDIRECT("Infectious.B"&amp;ROW())+INDIRECT("Exposed.B"&amp;ROW())),0)</f>
        <v>127</v>
      </c>
      <c r="S82" s="5" t="n">
        <f aca="true" t="array" ref="S82:S82">ROUND(INDIRECT("B"&amp;ROW())*(Infectious!S82+Exposed!S82)/(INDIRECT("Infectious.B"&amp;ROW())+INDIRECT("Exposed.B"&amp;ROW())),0)</f>
        <v>157</v>
      </c>
      <c r="T82" s="5" t="n">
        <f aca="true" t="array" ref="T82:T82">ROUND(INDIRECT("B"&amp;ROW())*(Infectious!T82+Exposed!T82)/(INDIRECT("Infectious.B"&amp;ROW())+INDIRECT("Exposed.B"&amp;ROW())),0)</f>
        <v>77</v>
      </c>
      <c r="U82" s="5" t="n">
        <f aca="true" t="array" ref="U82:U82">ROUND(INDIRECT("B"&amp;ROW())*(Infectious!U82+Exposed!U82)/(INDIRECT("Infectious.B"&amp;ROW())+INDIRECT("Exposed.B"&amp;ROW())),0)</f>
        <v>37</v>
      </c>
      <c r="V82" s="5" t="n">
        <f aca="true" t="array" ref="V82:V82">ROUND(INDIRECT("B"&amp;ROW())*(Infectious!V82+Exposed!V82)/(INDIRECT("Infectious.B"&amp;ROW())+INDIRECT("Exposed.B"&amp;ROW())),0)</f>
        <v>76</v>
      </c>
      <c r="W82" s="5" t="n">
        <f aca="true" t="array" ref="W82:W82">ROUND(INDIRECT("B"&amp;ROW())*(Infectious!W82+Exposed!W82)/(INDIRECT("Infectious.B"&amp;ROW())+INDIRECT("Exposed.B"&amp;ROW())),0)</f>
        <v>107</v>
      </c>
      <c r="X82" s="5" t="n">
        <f aca="true" t="array" ref="X82:X82">ROUND(INDIRECT("B"&amp;ROW())*(Infectious!X82+Exposed!X82)/(INDIRECT("Infectious.B"&amp;ROW())+INDIRECT("Exposed.B"&amp;ROW())),0)</f>
        <v>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2" activeCellId="0" sqref="A81:X82"/>
    </sheetView>
  </sheetViews>
  <sheetFormatPr defaultColWidth="12.253906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2.8" hidden="false" customHeight="false" outlineLevel="0" collapsed="false">
      <c r="A82" s="3" t="n">
        <v>44423</v>
      </c>
      <c r="B82" s="1" t="n">
        <v>282</v>
      </c>
      <c r="C82" s="1" t="n">
        <f aca="true" t="array" ref="C82:C82">ROUND(INDIRECT("B"&amp;ROW())*(Infectious!C82+Exposed!C82)/(INDIRECT("Infectious.B"&amp;ROW())+INDIRECT("Exposed.B"&amp;ROW())),0)</f>
        <v>19</v>
      </c>
      <c r="D82" s="1" t="n">
        <f aca="true" t="array" ref="D82:D82">ROUND(INDIRECT("B"&amp;ROW())*(Infectious!D82+Exposed!D82)/(INDIRECT("Infectious.B"&amp;ROW())+INDIRECT("Exposed.B"&amp;ROW())),0)</f>
        <v>13</v>
      </c>
      <c r="E82" s="1" t="n">
        <f aca="true" t="array" ref="E82:E82">ROUND(INDIRECT("B"&amp;ROW())*(Infectious!E82+Exposed!E82)/(INDIRECT("Infectious.B"&amp;ROW())+INDIRECT("Exposed.B"&amp;ROW())),0)</f>
        <v>10</v>
      </c>
      <c r="F82" s="1" t="n">
        <f aca="true" t="array" ref="F82:F82">ROUND(INDIRECT("B"&amp;ROW())*(Infectious!F82+Exposed!F82)/(INDIRECT("Infectious.B"&amp;ROW())+INDIRECT("Exposed.B"&amp;ROW())),0)</f>
        <v>13</v>
      </c>
      <c r="G82" s="1" t="n">
        <f aca="true" t="array" ref="G82:G82">ROUND(INDIRECT("B"&amp;ROW())*(Infectious!G82+Exposed!G82)/(INDIRECT("Infectious.B"&amp;ROW())+INDIRECT("Exposed.B"&amp;ROW())),0)</f>
        <v>5</v>
      </c>
      <c r="H82" s="1" t="n">
        <f aca="true" t="array" ref="H82:H82">ROUND(INDIRECT("B"&amp;ROW())*(Infectious!H82+Exposed!H82)/(INDIRECT("Infectious.B"&amp;ROW())+INDIRECT("Exposed.B"&amp;ROW())),0)</f>
        <v>4</v>
      </c>
      <c r="I82" s="1" t="n">
        <f aca="true" t="array" ref="I82:I82">ROUND(INDIRECT("B"&amp;ROW())*(Infectious!I82+Exposed!I82)/(INDIRECT("Infectious.B"&amp;ROW())+INDIRECT("Exposed.B"&amp;ROW())),0)</f>
        <v>13</v>
      </c>
      <c r="J82" s="1" t="n">
        <f aca="true" t="array" ref="J82:J82">ROUND(INDIRECT("B"&amp;ROW())*(Infectious!J82+Exposed!J82)/(INDIRECT("Infectious.B"&amp;ROW())+INDIRECT("Exposed.B"&amp;ROW())),0)</f>
        <v>19</v>
      </c>
      <c r="K82" s="1" t="n">
        <f aca="true" t="array" ref="K82:K82">ROUND(INDIRECT("B"&amp;ROW())*(Infectious!K82+Exposed!K82)/(INDIRECT("Infectious.B"&amp;ROW())+INDIRECT("Exposed.B"&amp;ROW())),0)</f>
        <v>13</v>
      </c>
      <c r="L82" s="1" t="n">
        <f aca="true" t="array" ref="L82:L82">ROUND(INDIRECT("B"&amp;ROW())*(Infectious!L82+Exposed!L82)/(INDIRECT("Infectious.B"&amp;ROW())+INDIRECT("Exposed.B"&amp;ROW())),0)</f>
        <v>23</v>
      </c>
      <c r="M82" s="1" t="n">
        <f aca="true" t="array" ref="M82:M82">ROUND(INDIRECT("B"&amp;ROW())*(Infectious!M82+Exposed!M82)/(INDIRECT("Infectious.B"&amp;ROW())+INDIRECT("Exposed.B"&amp;ROW())),0)</f>
        <v>5</v>
      </c>
      <c r="N82" s="1" t="n">
        <f aca="true" t="array" ref="N82:N82">ROUND(INDIRECT("B"&amp;ROW())*(Infectious!N82+Exposed!N82)/(INDIRECT("Infectious.B"&amp;ROW())+INDIRECT("Exposed.B"&amp;ROW())),0)</f>
        <v>28</v>
      </c>
      <c r="O82" s="1" t="n">
        <f aca="true" t="array" ref="O82:O82">ROUND(INDIRECT("B"&amp;ROW())*(Infectious!O82+Exposed!O82)/(INDIRECT("Infectious.B"&amp;ROW())+INDIRECT("Exposed.B"&amp;ROW())),0)</f>
        <v>28</v>
      </c>
      <c r="P82" s="1" t="n">
        <f aca="true" t="array" ref="P82:P82">ROUND(INDIRECT("B"&amp;ROW())*(Infectious!P82+Exposed!P82)/(INDIRECT("Infectious.B"&amp;ROW())+INDIRECT("Exposed.B"&amp;ROW())),0)</f>
        <v>1</v>
      </c>
      <c r="Q82" s="1" t="n">
        <f aca="true" t="array" ref="Q82:Q82">ROUND(INDIRECT("B"&amp;ROW())*(Infectious!Q82+Exposed!Q82)/(INDIRECT("Infectious.B"&amp;ROW())+INDIRECT("Exposed.B"&amp;ROW())),0)</f>
        <v>1</v>
      </c>
      <c r="R82" s="1" t="n">
        <f aca="true" t="array" ref="R82:R82">ROUND(INDIRECT("B"&amp;ROW())*(Infectious!R82+Exposed!R82)/(INDIRECT("Infectious.B"&amp;ROW())+INDIRECT("Exposed.B"&amp;ROW())),0)</f>
        <v>17</v>
      </c>
      <c r="S82" s="1" t="n">
        <f aca="true" t="array" ref="S82:S82">ROUND(INDIRECT("B"&amp;ROW())*(Infectious!S82+Exposed!S82)/(INDIRECT("Infectious.B"&amp;ROW())+INDIRECT("Exposed.B"&amp;ROW())),0)</f>
        <v>21</v>
      </c>
      <c r="T82" s="1" t="n">
        <f aca="true" t="array" ref="T82:T82">ROUND(INDIRECT("B"&amp;ROW())*(Infectious!T82+Exposed!T82)/(INDIRECT("Infectious.B"&amp;ROW())+INDIRECT("Exposed.B"&amp;ROW())),0)</f>
        <v>10</v>
      </c>
      <c r="U82" s="1" t="n">
        <f aca="true" t="array" ref="U82:U82">ROUND(INDIRECT("B"&amp;ROW())*(Infectious!U82+Exposed!U82)/(INDIRECT("Infectious.B"&amp;ROW())+INDIRECT("Exposed.B"&amp;ROW())),0)</f>
        <v>5</v>
      </c>
      <c r="V82" s="1" t="n">
        <f aca="true" t="array" ref="V82:V82">ROUND(INDIRECT("B"&amp;ROW())*(Infectious!V82+Exposed!V82)/(INDIRECT("Infectious.B"&amp;ROW())+INDIRECT("Exposed.B"&amp;ROW())),0)</f>
        <v>10</v>
      </c>
      <c r="W82" s="1" t="n">
        <f aca="true" t="array" ref="W82:W82">ROUND(INDIRECT("B"&amp;ROW())*(Infectious!W82+Exposed!W82)/(INDIRECT("Infectious.B"&amp;ROW())+INDIRECT("Exposed.B"&amp;ROW())),0)</f>
        <v>14</v>
      </c>
      <c r="X82" s="1" t="n">
        <f aca="true" t="array" ref="X82:X82">ROUND(INDIRECT("B"&amp;ROW())*(Infectious!X82+Exposed!X82)/(INDIRECT("Infectious.B"&amp;ROW())+INDIRECT("Exposed.B"&amp;ROW())),0)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81" activeCellId="0" sqref="A81:X82"/>
    </sheetView>
  </sheetViews>
  <sheetFormatPr defaultColWidth="12.136718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8" hidden="false" customHeight="false" outlineLevel="0" collapsed="false">
      <c r="A82" s="3" t="n">
        <v>44423</v>
      </c>
      <c r="B82" s="9" t="n">
        <f aca="false">8926959 -SUM(Infectious!B82,Deaths!B82)</f>
        <v>8923840</v>
      </c>
      <c r="C82" s="10" t="n">
        <f aca="false">139485-SUM(Infectious!C82,Deaths!C82)</f>
        <v>139311</v>
      </c>
      <c r="D82" s="9" t="n">
        <f aca="false">189258--SUM(Infectious!D82,Deaths!D82)</f>
        <v>189387</v>
      </c>
      <c r="E82" s="9" t="n">
        <f aca="false">173970-SUM(Infectious!E82,Deaths!E82)</f>
        <v>173889</v>
      </c>
      <c r="F82" s="9" t="n">
        <f aca="false">157920-SUM(Infectious!F82,Deaths!F82)</f>
        <v>157721</v>
      </c>
      <c r="G82" s="9" t="n">
        <f aca="false">232077-SUM(Infectious!G82,Deaths!G82)</f>
        <v>232068</v>
      </c>
      <c r="H82" s="9" t="n">
        <f aca="false">356380-SUM(Infectious!H82,Deaths!H82)</f>
        <v>356337</v>
      </c>
      <c r="I82" s="9" t="n">
        <f aca="false">422151-SUM(Infectious!I82,Deaths!I82)</f>
        <v>422108</v>
      </c>
      <c r="J82" s="9" t="n">
        <f aca="false">233223-SUM(Infectious!J82,Deaths!J82)</f>
        <v>232939</v>
      </c>
      <c r="K82" s="9" t="n">
        <f aca="false">208680-SUM(Infectious!K82,Deaths!K82)</f>
        <v>208549</v>
      </c>
      <c r="L82" s="9" t="n">
        <f aca="false">618365-SUM(Infectious!L82,Deaths!L82)</f>
        <v>618006</v>
      </c>
      <c r="M82" s="9" t="n">
        <f aca="false">702972-SUM(Infectious!M82,Deaths!M82)</f>
        <v>702949</v>
      </c>
      <c r="N82" s="9" t="n">
        <f aca="false">781417-SUM(Infectious!N82,Deaths!N82)</f>
        <v>781120</v>
      </c>
      <c r="O82" s="9" t="n">
        <f aca="false">495955-SUM(Infectious!O82,Deaths!O82)</f>
        <v>495640</v>
      </c>
      <c r="P82" s="9" t="n">
        <f aca="false">69326-SUM(Infectious!P82,Deaths!P82)</f>
        <v>69319</v>
      </c>
      <c r="Q82" s="9" t="n">
        <f aca="false">457275-SUM(Infectious!Q82,Deaths!Q82)</f>
        <v>457269</v>
      </c>
      <c r="R82" s="9" t="n">
        <f aca="false">671252-SUM(Infectious!R82,Deaths!R82)</f>
        <v>671121</v>
      </c>
      <c r="S82" s="9" t="n">
        <f aca="false">539227-SUM(Infectious!S82,Deaths!S82)</f>
        <v>538953</v>
      </c>
      <c r="T82" s="9" t="n">
        <f aca="false">205329-SUM(Infectious!T82,Deaths!T82)</f>
        <v>205197</v>
      </c>
      <c r="U82" s="9" t="n">
        <f aca="false">162148-SUM(Infectious!U82,Deaths!U82)</f>
        <v>162081</v>
      </c>
      <c r="V82" s="9" t="n">
        <f aca="false">470393-SUM(Infectious!V82,Deaths!V82)</f>
        <v>470271</v>
      </c>
      <c r="W82" s="9" t="n">
        <f aca="false">478786-SUM(Infectious!W82,Deaths!W82)</f>
        <v>478662</v>
      </c>
      <c r="X82" s="9" t="n">
        <f aca="false">1161370-SUM(Infectious!X82,Deaths!X82)</f>
        <v>1161200</v>
      </c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2021-08-15T18:15:54Z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