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4i12\Downloads\"/>
    </mc:Choice>
  </mc:AlternateContent>
  <xr:revisionPtr revIDLastSave="0" documentId="13_ncr:1_{F16823A2-9A7F-4EDB-976D-E32639687BDE}" xr6:coauthVersionLast="47" xr6:coauthVersionMax="47" xr10:uidLastSave="{00000000-0000-0000-0000-000000000000}"/>
  <bookViews>
    <workbookView xWindow="-120" yWindow="-120" windowWidth="29040" windowHeight="16440" activeTab="2" xr2:uid="{A40D5B7C-50F1-47F1-8D84-7180710E1CC0}"/>
  </bookViews>
  <sheets>
    <sheet name="Si" sheetId="1" r:id="rId1"/>
    <sheet name="Ge" sheetId="3" r:id="rId2"/>
    <sheet name="GaAsP (LED)" sheetId="2" r:id="rId3"/>
    <sheet name="ツェナ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3" l="1"/>
  <c r="G2" i="1"/>
  <c r="F2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18" i="3"/>
  <c r="D18" i="3"/>
  <c r="F18" i="3" s="1"/>
  <c r="E17" i="3"/>
  <c r="D17" i="3"/>
  <c r="E16" i="3"/>
  <c r="D16" i="3"/>
  <c r="E15" i="3"/>
  <c r="D15" i="3"/>
  <c r="E14" i="3"/>
  <c r="D14" i="3"/>
  <c r="E13" i="3"/>
  <c r="D13" i="3"/>
  <c r="F13" i="3" s="1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F6" i="3" s="1"/>
  <c r="E5" i="3"/>
  <c r="D5" i="3"/>
  <c r="F5" i="3" s="1"/>
  <c r="E4" i="3"/>
  <c r="D4" i="3"/>
  <c r="E3" i="3"/>
  <c r="D3" i="3"/>
  <c r="E2" i="3"/>
  <c r="D2" i="3"/>
  <c r="E2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F15" i="3" l="1"/>
  <c r="G15" i="3" s="1"/>
  <c r="F14" i="3"/>
  <c r="F11" i="3"/>
  <c r="F10" i="3"/>
  <c r="G10" i="3" s="1"/>
  <c r="F9" i="3"/>
  <c r="G9" i="3" s="1"/>
  <c r="F7" i="3"/>
  <c r="G7" i="3" s="1"/>
  <c r="F3" i="3"/>
  <c r="G3" i="3" s="1"/>
  <c r="F2" i="3"/>
  <c r="G2" i="3" s="1"/>
  <c r="F32" i="2"/>
  <c r="G32" i="2" s="1"/>
  <c r="F31" i="2"/>
  <c r="G31" i="2" s="1"/>
  <c r="F30" i="2"/>
  <c r="G30" i="2" s="1"/>
  <c r="F29" i="2"/>
  <c r="G29" i="2" s="1"/>
  <c r="F2" i="2"/>
  <c r="G2" i="2" s="1"/>
  <c r="G5" i="3"/>
  <c r="G13" i="3"/>
  <c r="G6" i="3"/>
  <c r="G14" i="3"/>
  <c r="G8" i="3"/>
  <c r="G17" i="3"/>
  <c r="G18" i="3"/>
  <c r="G11" i="3"/>
  <c r="F4" i="3"/>
  <c r="G4" i="3" s="1"/>
  <c r="F8" i="3"/>
  <c r="F12" i="3"/>
  <c r="G12" i="3" s="1"/>
  <c r="F16" i="3"/>
  <c r="G16" i="3" s="1"/>
  <c r="G11" i="1"/>
  <c r="G10" i="1"/>
  <c r="F7" i="1"/>
  <c r="G7" i="1" s="1"/>
  <c r="F6" i="1"/>
  <c r="G6" i="1" s="1"/>
  <c r="F5" i="1"/>
  <c r="G5" i="1" s="1"/>
  <c r="F3" i="1"/>
  <c r="G3" i="1" s="1"/>
  <c r="F14" i="1"/>
  <c r="G14" i="1" s="1"/>
  <c r="F11" i="1"/>
  <c r="F10" i="1"/>
  <c r="F9" i="1"/>
  <c r="G9" i="1" s="1"/>
  <c r="F13" i="1"/>
  <c r="G13" i="1" s="1"/>
  <c r="F8" i="1"/>
  <c r="G8" i="1" s="1"/>
  <c r="F4" i="1"/>
  <c r="G4" i="1" s="1"/>
  <c r="F12" i="1"/>
  <c r="G12" i="1" s="1"/>
</calcChain>
</file>

<file path=xl/sharedStrings.xml><?xml version="1.0" encoding="utf-8"?>
<sst xmlns="http://schemas.openxmlformats.org/spreadsheetml/2006/main" count="24" uniqueCount="9">
  <si>
    <t>n</t>
    <phoneticPr fontId="1"/>
  </si>
  <si>
    <t>V [V]</t>
    <phoneticPr fontId="1"/>
  </si>
  <si>
    <t>E [V]</t>
    <phoneticPr fontId="1"/>
  </si>
  <si>
    <t>V [mV]</t>
    <phoneticPr fontId="1"/>
  </si>
  <si>
    <t>A [μA]</t>
    <phoneticPr fontId="1"/>
  </si>
  <si>
    <t>A [A]</t>
    <phoneticPr fontId="1"/>
  </si>
  <si>
    <r>
      <t>I</t>
    </r>
    <r>
      <rPr>
        <vertAlign val="subscript"/>
        <sz val="11"/>
        <color theme="1"/>
        <rFont val="游ゴシック"/>
        <family val="3"/>
        <charset val="128"/>
        <scheme val="minor"/>
      </rPr>
      <t>s</t>
    </r>
    <r>
      <rPr>
        <sz val="11"/>
        <color theme="1"/>
        <rFont val="游ゴシック"/>
        <family val="2"/>
        <charset val="128"/>
        <scheme val="minor"/>
      </rPr>
      <t xml:space="preserve"> [μA]</t>
    </r>
    <phoneticPr fontId="1"/>
  </si>
  <si>
    <t>-A [μA]</t>
    <phoneticPr fontId="1"/>
  </si>
  <si>
    <t>-V [V]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</si>
</sst>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Si!$B$2:$B$14</c:f>
              <c:numCache>
                <c:formatCode>General</c:formatCode>
                <c:ptCount val="13"/>
                <c:pt idx="0">
                  <c:v>568</c:v>
                </c:pt>
                <c:pt idx="1">
                  <c:v>577.5</c:v>
                </c:pt>
                <c:pt idx="2">
                  <c:v>586</c:v>
                </c:pt>
                <c:pt idx="3">
                  <c:v>594</c:v>
                </c:pt>
                <c:pt idx="4">
                  <c:v>601.70000000000005</c:v>
                </c:pt>
                <c:pt idx="5">
                  <c:v>609</c:v>
                </c:pt>
                <c:pt idx="6">
                  <c:v>616.1</c:v>
                </c:pt>
                <c:pt idx="7">
                  <c:v>623.1</c:v>
                </c:pt>
                <c:pt idx="8">
                  <c:v>629.5</c:v>
                </c:pt>
                <c:pt idx="9">
                  <c:v>636</c:v>
                </c:pt>
                <c:pt idx="10">
                  <c:v>642.1</c:v>
                </c:pt>
                <c:pt idx="11">
                  <c:v>648.20000000000005</c:v>
                </c:pt>
                <c:pt idx="12">
                  <c:v>654.4</c:v>
                </c:pt>
              </c:numCache>
            </c:numRef>
          </c:xVal>
          <c:yVal>
            <c:numRef>
              <c:f>Si!$C$2:$C$14</c:f>
              <c:numCache>
                <c:formatCode>General</c:formatCode>
                <c:ptCount val="13"/>
                <c:pt idx="0">
                  <c:v>402</c:v>
                </c:pt>
                <c:pt idx="1">
                  <c:v>483.8</c:v>
                </c:pt>
                <c:pt idx="2">
                  <c:v>576.5</c:v>
                </c:pt>
                <c:pt idx="3">
                  <c:v>679.4</c:v>
                </c:pt>
                <c:pt idx="4">
                  <c:v>792.8</c:v>
                </c:pt>
                <c:pt idx="5">
                  <c:v>920.7</c:v>
                </c:pt>
                <c:pt idx="6">
                  <c:v>1061.9000000000001</c:v>
                </c:pt>
                <c:pt idx="7">
                  <c:v>1219.5999999999999</c:v>
                </c:pt>
                <c:pt idx="8">
                  <c:v>1389</c:v>
                </c:pt>
                <c:pt idx="9">
                  <c:v>1584.7</c:v>
                </c:pt>
                <c:pt idx="10">
                  <c:v>1791</c:v>
                </c:pt>
                <c:pt idx="11">
                  <c:v>2021.1</c:v>
                </c:pt>
                <c:pt idx="12">
                  <c:v>2280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2D-437C-A45B-C17C75A1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779055"/>
        <c:axId val="1479769903"/>
      </c:scatterChart>
      <c:valAx>
        <c:axId val="147977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9769903"/>
        <c:crosses val="autoZero"/>
        <c:crossBetween val="midCat"/>
      </c:valAx>
      <c:valAx>
        <c:axId val="147976990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9779055"/>
        <c:crossesAt val="56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Ge!$B$2:$B$18</c:f>
              <c:numCache>
                <c:formatCode>General</c:formatCode>
                <c:ptCount val="17"/>
                <c:pt idx="0">
                  <c:v>257.8</c:v>
                </c:pt>
                <c:pt idx="1">
                  <c:v>266.89999999999998</c:v>
                </c:pt>
                <c:pt idx="2">
                  <c:v>276.31</c:v>
                </c:pt>
                <c:pt idx="3">
                  <c:v>285.05</c:v>
                </c:pt>
                <c:pt idx="4">
                  <c:v>293.10000000000002</c:v>
                </c:pt>
                <c:pt idx="5">
                  <c:v>301.76</c:v>
                </c:pt>
                <c:pt idx="6">
                  <c:v>309.2</c:v>
                </c:pt>
                <c:pt idx="7">
                  <c:v>316.93</c:v>
                </c:pt>
                <c:pt idx="8">
                  <c:v>324.18</c:v>
                </c:pt>
                <c:pt idx="9">
                  <c:v>331.3</c:v>
                </c:pt>
                <c:pt idx="10">
                  <c:v>338.25</c:v>
                </c:pt>
                <c:pt idx="11">
                  <c:v>344.94</c:v>
                </c:pt>
                <c:pt idx="12">
                  <c:v>351.45</c:v>
                </c:pt>
                <c:pt idx="13">
                  <c:v>357.85</c:v>
                </c:pt>
                <c:pt idx="14">
                  <c:v>364.21</c:v>
                </c:pt>
                <c:pt idx="15">
                  <c:v>370.36</c:v>
                </c:pt>
                <c:pt idx="16">
                  <c:v>376.3</c:v>
                </c:pt>
              </c:numCache>
            </c:numRef>
          </c:xVal>
          <c:yVal>
            <c:numRef>
              <c:f>Ge!$C$2:$C$18</c:f>
              <c:numCache>
                <c:formatCode>General</c:formatCode>
                <c:ptCount val="17"/>
                <c:pt idx="0">
                  <c:v>680.4</c:v>
                </c:pt>
                <c:pt idx="1">
                  <c:v>763</c:v>
                </c:pt>
                <c:pt idx="2">
                  <c:v>846.1</c:v>
                </c:pt>
                <c:pt idx="3">
                  <c:v>929.5</c:v>
                </c:pt>
                <c:pt idx="4">
                  <c:v>1012.9</c:v>
                </c:pt>
                <c:pt idx="5">
                  <c:v>1098</c:v>
                </c:pt>
                <c:pt idx="6">
                  <c:v>1181.5</c:v>
                </c:pt>
                <c:pt idx="7">
                  <c:v>1265.9000000000001</c:v>
                </c:pt>
                <c:pt idx="8">
                  <c:v>1351.8</c:v>
                </c:pt>
                <c:pt idx="9">
                  <c:v>1436.9</c:v>
                </c:pt>
                <c:pt idx="10">
                  <c:v>1521.1</c:v>
                </c:pt>
                <c:pt idx="11">
                  <c:v>1607</c:v>
                </c:pt>
                <c:pt idx="12">
                  <c:v>1692.8</c:v>
                </c:pt>
                <c:pt idx="13">
                  <c:v>1779.7</c:v>
                </c:pt>
                <c:pt idx="14">
                  <c:v>1866.1</c:v>
                </c:pt>
                <c:pt idx="15">
                  <c:v>1952.2</c:v>
                </c:pt>
                <c:pt idx="16">
                  <c:v>2037.2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3D-4215-9484-440D77DCE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712879"/>
        <c:axId val="1940759407"/>
      </c:scatterChart>
      <c:valAx>
        <c:axId val="1711712879"/>
        <c:scaling>
          <c:orientation val="minMax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40759407"/>
        <c:crosses val="autoZero"/>
        <c:crossBetween val="midCat"/>
      </c:valAx>
      <c:valAx>
        <c:axId val="194075940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1712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'GaAsP (LED)'!$B$2:$B$32</c:f>
              <c:numCache>
                <c:formatCode>General</c:formatCode>
                <c:ptCount val="31"/>
                <c:pt idx="0">
                  <c:v>998.7</c:v>
                </c:pt>
                <c:pt idx="1">
                  <c:v>1098.8</c:v>
                </c:pt>
                <c:pt idx="2">
                  <c:v>1198.5999999999999</c:v>
                </c:pt>
                <c:pt idx="3">
                  <c:v>1298.4000000000001</c:v>
                </c:pt>
                <c:pt idx="4">
                  <c:v>1397.3</c:v>
                </c:pt>
                <c:pt idx="5">
                  <c:v>1494.2</c:v>
                </c:pt>
                <c:pt idx="6">
                  <c:v>1576.7</c:v>
                </c:pt>
                <c:pt idx="7">
                  <c:v>1627.6</c:v>
                </c:pt>
                <c:pt idx="8">
                  <c:v>1657.1</c:v>
                </c:pt>
                <c:pt idx="9">
                  <c:v>1677.7</c:v>
                </c:pt>
                <c:pt idx="10">
                  <c:v>1693</c:v>
                </c:pt>
                <c:pt idx="11">
                  <c:v>1706.3</c:v>
                </c:pt>
                <c:pt idx="12">
                  <c:v>1717.3</c:v>
                </c:pt>
                <c:pt idx="13">
                  <c:v>1727.1</c:v>
                </c:pt>
                <c:pt idx="14">
                  <c:v>1735.9</c:v>
                </c:pt>
                <c:pt idx="15">
                  <c:v>1743.8</c:v>
                </c:pt>
                <c:pt idx="16">
                  <c:v>1751.2</c:v>
                </c:pt>
                <c:pt idx="17">
                  <c:v>1758</c:v>
                </c:pt>
                <c:pt idx="18">
                  <c:v>1764</c:v>
                </c:pt>
                <c:pt idx="19">
                  <c:v>1770</c:v>
                </c:pt>
                <c:pt idx="20">
                  <c:v>1776.7</c:v>
                </c:pt>
                <c:pt idx="21">
                  <c:v>1782</c:v>
                </c:pt>
                <c:pt idx="22">
                  <c:v>1787</c:v>
                </c:pt>
                <c:pt idx="23">
                  <c:v>1792</c:v>
                </c:pt>
                <c:pt idx="24">
                  <c:v>1796.7</c:v>
                </c:pt>
                <c:pt idx="25">
                  <c:v>1801.3</c:v>
                </c:pt>
                <c:pt idx="26">
                  <c:v>1804.2</c:v>
                </c:pt>
                <c:pt idx="27">
                  <c:v>1810</c:v>
                </c:pt>
                <c:pt idx="28">
                  <c:v>1814.1</c:v>
                </c:pt>
                <c:pt idx="29">
                  <c:v>1818.4</c:v>
                </c:pt>
                <c:pt idx="30">
                  <c:v>1822.3</c:v>
                </c:pt>
              </c:numCache>
            </c:numRef>
          </c:xVal>
          <c:yVal>
            <c:numRef>
              <c:f>'GaAsP (LED)'!$C$2:$C$32</c:f>
              <c:numCache>
                <c:formatCode>General</c:formatCode>
                <c:ptCount val="31"/>
                <c:pt idx="0">
                  <c:v>0.09</c:v>
                </c:pt>
                <c:pt idx="1">
                  <c:v>0.1</c:v>
                </c:pt>
                <c:pt idx="2">
                  <c:v>0.13</c:v>
                </c:pt>
                <c:pt idx="3">
                  <c:v>0.21</c:v>
                </c:pt>
                <c:pt idx="4">
                  <c:v>0.66</c:v>
                </c:pt>
                <c:pt idx="5">
                  <c:v>3.53</c:v>
                </c:pt>
                <c:pt idx="6">
                  <c:v>19.399999999999999</c:v>
                </c:pt>
                <c:pt idx="7">
                  <c:v>64</c:v>
                </c:pt>
                <c:pt idx="8">
                  <c:v>128.69999999999999</c:v>
                </c:pt>
                <c:pt idx="9">
                  <c:v>202.47</c:v>
                </c:pt>
                <c:pt idx="10">
                  <c:v>281.13</c:v>
                </c:pt>
                <c:pt idx="11">
                  <c:v>359.88</c:v>
                </c:pt>
                <c:pt idx="12">
                  <c:v>441.33</c:v>
                </c:pt>
                <c:pt idx="13">
                  <c:v>552.9</c:v>
                </c:pt>
                <c:pt idx="14">
                  <c:v>607.20000000000005</c:v>
                </c:pt>
                <c:pt idx="15">
                  <c:v>691.4</c:v>
                </c:pt>
                <c:pt idx="16">
                  <c:v>777.4</c:v>
                </c:pt>
                <c:pt idx="17">
                  <c:v>861.4</c:v>
                </c:pt>
                <c:pt idx="18">
                  <c:v>946.8</c:v>
                </c:pt>
                <c:pt idx="19">
                  <c:v>1032.5</c:v>
                </c:pt>
                <c:pt idx="20">
                  <c:v>1118.7</c:v>
                </c:pt>
                <c:pt idx="21">
                  <c:v>1206</c:v>
                </c:pt>
                <c:pt idx="22">
                  <c:v>1291.9000000000001</c:v>
                </c:pt>
                <c:pt idx="23">
                  <c:v>1378.8</c:v>
                </c:pt>
                <c:pt idx="24">
                  <c:v>1466.2</c:v>
                </c:pt>
                <c:pt idx="25">
                  <c:v>1553.7</c:v>
                </c:pt>
                <c:pt idx="26">
                  <c:v>1643.3</c:v>
                </c:pt>
                <c:pt idx="27">
                  <c:v>1730.3</c:v>
                </c:pt>
                <c:pt idx="28">
                  <c:v>1817.7</c:v>
                </c:pt>
                <c:pt idx="29">
                  <c:v>1905.3</c:v>
                </c:pt>
                <c:pt idx="30">
                  <c:v>1993.5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41-4725-81D4-282E17260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294591"/>
        <c:axId val="1717294175"/>
      </c:scatterChart>
      <c:valAx>
        <c:axId val="1717294591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7294175"/>
        <c:crosses val="autoZero"/>
        <c:crossBetween val="midCat"/>
      </c:valAx>
      <c:valAx>
        <c:axId val="171729417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729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ツェナー!$B$2:$B$17</c:f>
              <c:numCache>
                <c:formatCode>General</c:formatCode>
                <c:ptCount val="16"/>
                <c:pt idx="0">
                  <c:v>2.5026000000000002</c:v>
                </c:pt>
                <c:pt idx="1">
                  <c:v>2.6019999999999999</c:v>
                </c:pt>
                <c:pt idx="2">
                  <c:v>2.7012</c:v>
                </c:pt>
                <c:pt idx="3">
                  <c:v>2.8008999999999999</c:v>
                </c:pt>
                <c:pt idx="4">
                  <c:v>2.8984000000000001</c:v>
                </c:pt>
                <c:pt idx="5">
                  <c:v>2.9975999999999998</c:v>
                </c:pt>
                <c:pt idx="6">
                  <c:v>3.0947</c:v>
                </c:pt>
                <c:pt idx="7">
                  <c:v>3.1901999999999999</c:v>
                </c:pt>
                <c:pt idx="8">
                  <c:v>3.2850000000000001</c:v>
                </c:pt>
                <c:pt idx="9">
                  <c:v>3.3809</c:v>
                </c:pt>
                <c:pt idx="10">
                  <c:v>3.4733000000000001</c:v>
                </c:pt>
                <c:pt idx="11">
                  <c:v>3.5636000000000001</c:v>
                </c:pt>
                <c:pt idx="12">
                  <c:v>3.6516999999999999</c:v>
                </c:pt>
                <c:pt idx="13">
                  <c:v>3.7366999999999999</c:v>
                </c:pt>
                <c:pt idx="14">
                  <c:v>3.819</c:v>
                </c:pt>
                <c:pt idx="15">
                  <c:v>3.8980999999999999</c:v>
                </c:pt>
              </c:numCache>
            </c:numRef>
          </c:xVal>
          <c:yVal>
            <c:numRef>
              <c:f>ツェナー!$C$2:$C$17</c:f>
              <c:numCache>
                <c:formatCode>General</c:formatCode>
                <c:ptCount val="16"/>
                <c:pt idx="0">
                  <c:v>0.84</c:v>
                </c:pt>
                <c:pt idx="1">
                  <c:v>1.29</c:v>
                </c:pt>
                <c:pt idx="2">
                  <c:v>1.96</c:v>
                </c:pt>
                <c:pt idx="3">
                  <c:v>2.9</c:v>
                </c:pt>
                <c:pt idx="4">
                  <c:v>4.2300000000000004</c:v>
                </c:pt>
                <c:pt idx="5">
                  <c:v>6.09</c:v>
                </c:pt>
                <c:pt idx="6">
                  <c:v>8.65</c:v>
                </c:pt>
                <c:pt idx="7">
                  <c:v>12.01</c:v>
                </c:pt>
                <c:pt idx="8">
                  <c:v>16.47</c:v>
                </c:pt>
                <c:pt idx="9">
                  <c:v>22.34</c:v>
                </c:pt>
                <c:pt idx="10">
                  <c:v>30.02</c:v>
                </c:pt>
                <c:pt idx="11">
                  <c:v>39.67</c:v>
                </c:pt>
                <c:pt idx="12">
                  <c:v>51.69</c:v>
                </c:pt>
                <c:pt idx="13">
                  <c:v>66.42</c:v>
                </c:pt>
                <c:pt idx="14">
                  <c:v>84.26</c:v>
                </c:pt>
                <c:pt idx="15">
                  <c:v>105.68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C0-45F3-9EBC-D5A9DB27B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26463"/>
        <c:axId val="1785823967"/>
      </c:scatterChart>
      <c:valAx>
        <c:axId val="1785826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5823967"/>
        <c:crosses val="autoZero"/>
        <c:crossBetween val="midCat"/>
      </c:valAx>
      <c:valAx>
        <c:axId val="17858239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582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443279</xdr:colOff>
      <xdr:row>1</xdr:row>
      <xdr:rowOff>115766</xdr:rowOff>
    </xdr:from>
    <xdr:to>
      <xdr:col>15</xdr:col>
      <xdr:colOff>194164</xdr:colOff>
      <xdr:row>12</xdr:row>
      <xdr:rowOff>184639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56D382C-7743-4765-9741-B7BDE0281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98913</xdr:colOff>
      <xdr:row>1</xdr:row>
      <xdr:rowOff>225671</xdr:rowOff>
    </xdr:from>
    <xdr:to>
      <xdr:col>14</xdr:col>
      <xdr:colOff>538528</xdr:colOff>
      <xdr:row>13</xdr:row>
      <xdr:rowOff>67409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C21B501-44FE-40F8-B531-621763422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611798</xdr:colOff>
      <xdr:row>2</xdr:row>
      <xdr:rowOff>232996</xdr:rowOff>
    </xdr:from>
    <xdr:to>
      <xdr:col>15</xdr:col>
      <xdr:colOff>362682</xdr:colOff>
      <xdr:row>14</xdr:row>
      <xdr:rowOff>74735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920F10D0-351D-48C9-82F9-917DAE81E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45554</xdr:colOff>
      <xdr:row>2</xdr:row>
      <xdr:rowOff>131694</xdr:rowOff>
    </xdr:from>
    <xdr:to>
      <xdr:col>12</xdr:col>
      <xdr:colOff>492815</xdr:colOff>
      <xdr:row>13</xdr:row>
      <xdr:rowOff>232742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6699C55-2EC6-4E77-8FAF-72D815C3F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91B3-3EC4-4D0E-9CC0-0030294A650D}">
  <dimension ref="A1:G14"/>
  <sheetViews>
    <sheetView zoomScale="130" zoomScaleNormal="130" workbookViewId="0">
      <selection activeCell="F2" sqref="F2"/>
    </sheetView>
  </sheetViews>
  <sheetFormatPr defaultRowHeight="18.75" x14ac:dyDescent="0.4"/>
  <cols>
    <col min="5" max="5" width="13.25" bestFit="1" customWidth="1"/>
  </cols>
  <sheetData>
    <row r="1" spans="1:7" ht="20.25" x14ac:dyDescent="0.4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0</v>
      </c>
      <c r="G1" t="s">
        <v>6</v>
      </c>
    </row>
    <row r="2" spans="1:7" x14ac:dyDescent="0.4">
      <c r="A2">
        <v>1</v>
      </c>
      <c r="B2">
        <v>568</v>
      </c>
      <c r="C2">
        <v>402</v>
      </c>
      <c r="D2">
        <f>B2 * 10^-3</f>
        <v>0.56800000000000006</v>
      </c>
      <c r="E2">
        <f>C2 * 10^-6</f>
        <v>4.0199999999999996E-4</v>
      </c>
      <c r="F2">
        <f>(D3-D2)/(0.026*LN(E3/E2))</f>
        <v>1.9727112778708364</v>
      </c>
      <c r="G2">
        <f>(E2/(EXP(D2/F2*0.026)))*10^6</f>
        <v>399.00180670891137</v>
      </c>
    </row>
    <row r="3" spans="1:7" x14ac:dyDescent="0.4">
      <c r="A3">
        <v>1.1000000000000001</v>
      </c>
      <c r="B3">
        <v>577.5</v>
      </c>
      <c r="C3">
        <v>483.8</v>
      </c>
      <c r="D3">
        <f t="shared" ref="D3:D27" si="0">B3 * 10^-3</f>
        <v>0.57750000000000001</v>
      </c>
      <c r="E3">
        <f t="shared" ref="E3:E27" si="1">C3 * 10^-6</f>
        <v>4.838E-4</v>
      </c>
      <c r="F3">
        <f>(D4-D3)/(0.026*LN((E4/E3)))</f>
        <v>1.8648950334079735</v>
      </c>
      <c r="G3">
        <f t="shared" ref="G3:G14" si="2">(E3/(EXP(D3/F3*0.026)))*10^6</f>
        <v>479.92037594164651</v>
      </c>
    </row>
    <row r="4" spans="1:7" x14ac:dyDescent="0.4">
      <c r="A4">
        <v>1.21</v>
      </c>
      <c r="B4">
        <v>586</v>
      </c>
      <c r="C4">
        <v>576.5</v>
      </c>
      <c r="D4">
        <f t="shared" si="0"/>
        <v>0.58599999999999997</v>
      </c>
      <c r="E4">
        <f t="shared" si="1"/>
        <v>5.7649999999999997E-4</v>
      </c>
      <c r="F4">
        <f>(D5-D4)/(0.026*LN((E5/E4)))</f>
        <v>1.8734912761061173</v>
      </c>
      <c r="G4">
        <f t="shared" si="2"/>
        <v>571.83067754289254</v>
      </c>
    </row>
    <row r="5" spans="1:7" x14ac:dyDescent="0.4">
      <c r="A5">
        <v>1.331</v>
      </c>
      <c r="B5">
        <v>594</v>
      </c>
      <c r="C5">
        <v>679.4</v>
      </c>
      <c r="D5">
        <f t="shared" si="0"/>
        <v>0.59399999999999997</v>
      </c>
      <c r="E5">
        <f t="shared" si="1"/>
        <v>6.7939999999999993E-4</v>
      </c>
      <c r="F5">
        <f>(D6-D5)/(0.026*LN((E6/E5)))</f>
        <v>1.9185803775252823</v>
      </c>
      <c r="G5">
        <f t="shared" si="2"/>
        <v>673.95298540271062</v>
      </c>
    </row>
    <row r="6" spans="1:7" x14ac:dyDescent="0.4">
      <c r="A6">
        <v>1.464</v>
      </c>
      <c r="B6">
        <v>601.70000000000005</v>
      </c>
      <c r="C6">
        <v>792.8</v>
      </c>
      <c r="D6">
        <f t="shared" si="0"/>
        <v>0.60170000000000001</v>
      </c>
      <c r="E6">
        <f t="shared" si="1"/>
        <v>7.9279999999999997E-4</v>
      </c>
      <c r="F6">
        <f>(D7-D6)/(0.026*LN((E7/E6)))</f>
        <v>1.8772606127098708</v>
      </c>
      <c r="G6">
        <f t="shared" si="2"/>
        <v>786.22063337784266</v>
      </c>
    </row>
    <row r="7" spans="1:7" x14ac:dyDescent="0.4">
      <c r="A7">
        <v>1.611</v>
      </c>
      <c r="B7">
        <v>609</v>
      </c>
      <c r="C7">
        <v>920.7</v>
      </c>
      <c r="D7">
        <f t="shared" si="0"/>
        <v>0.60899999999999999</v>
      </c>
      <c r="E7">
        <f t="shared" si="1"/>
        <v>9.2069999999999999E-4</v>
      </c>
      <c r="F7">
        <f>(D8-D7)/(0.026*LN((E8/E7)))</f>
        <v>1.9139011805612849</v>
      </c>
      <c r="G7">
        <f t="shared" si="2"/>
        <v>913.11432871271518</v>
      </c>
    </row>
    <row r="8" spans="1:7" x14ac:dyDescent="0.4">
      <c r="A8">
        <v>1.772</v>
      </c>
      <c r="B8">
        <v>616.1</v>
      </c>
      <c r="C8">
        <v>1061.9000000000001</v>
      </c>
      <c r="D8">
        <f t="shared" si="0"/>
        <v>0.61609999999999998</v>
      </c>
      <c r="E8">
        <f t="shared" si="1"/>
        <v>1.0619E-3</v>
      </c>
      <c r="F8">
        <f>(D9-D8)/(0.026*LN((E9/E8)))</f>
        <v>1.9444213964010879</v>
      </c>
      <c r="G8">
        <f t="shared" si="2"/>
        <v>1053.1877545091961</v>
      </c>
    </row>
    <row r="9" spans="1:7" x14ac:dyDescent="0.4">
      <c r="A9">
        <v>1.9490000000000001</v>
      </c>
      <c r="B9">
        <v>623.1</v>
      </c>
      <c r="C9">
        <v>1219.5999999999999</v>
      </c>
      <c r="D9">
        <f t="shared" si="0"/>
        <v>0.62309999999999999</v>
      </c>
      <c r="E9">
        <f t="shared" si="1"/>
        <v>1.2195999999999999E-3</v>
      </c>
      <c r="F9">
        <f>(D10-D9)/(0.026*LN((E10/E9)))</f>
        <v>1.8926011992970206</v>
      </c>
      <c r="G9">
        <f t="shared" si="2"/>
        <v>1209.2048213584237</v>
      </c>
    </row>
    <row r="10" spans="1:7" x14ac:dyDescent="0.4">
      <c r="A10">
        <v>2.1440000000000001</v>
      </c>
      <c r="B10">
        <v>629.5</v>
      </c>
      <c r="C10">
        <v>1389</v>
      </c>
      <c r="D10">
        <f t="shared" si="0"/>
        <v>0.62950000000000006</v>
      </c>
      <c r="E10">
        <f t="shared" si="1"/>
        <v>1.389E-3</v>
      </c>
      <c r="F10">
        <f>(D11-D10)/(0.026*LN((E11/E10)))</f>
        <v>1.8966543224911612</v>
      </c>
      <c r="G10">
        <f t="shared" si="2"/>
        <v>1377.0653238490377</v>
      </c>
    </row>
    <row r="11" spans="1:7" x14ac:dyDescent="0.4">
      <c r="A11">
        <v>2.3580000000000001</v>
      </c>
      <c r="B11">
        <v>636</v>
      </c>
      <c r="C11">
        <v>1584.7</v>
      </c>
      <c r="D11">
        <f t="shared" si="0"/>
        <v>0.63600000000000001</v>
      </c>
      <c r="E11">
        <f t="shared" si="1"/>
        <v>1.5846999999999999E-3</v>
      </c>
      <c r="F11">
        <f>(D12-D11)/(0.026*LN((E12/E11)))</f>
        <v>1.9171211487575088</v>
      </c>
      <c r="G11">
        <f t="shared" si="2"/>
        <v>1571.0900565496536</v>
      </c>
    </row>
    <row r="12" spans="1:7" x14ac:dyDescent="0.4">
      <c r="A12">
        <v>2.5939999999999999</v>
      </c>
      <c r="B12">
        <v>642.1</v>
      </c>
      <c r="C12">
        <v>1791</v>
      </c>
      <c r="D12">
        <f t="shared" si="0"/>
        <v>0.6421</v>
      </c>
      <c r="E12">
        <f t="shared" si="1"/>
        <v>1.7909999999999998E-3</v>
      </c>
      <c r="F12">
        <f>(D13-D12)/(0.026*LN((E13/E12)))</f>
        <v>1.9410909700327541</v>
      </c>
      <c r="G12">
        <f t="shared" si="2"/>
        <v>1775.6623278410746</v>
      </c>
    </row>
    <row r="13" spans="1:7" x14ac:dyDescent="0.4">
      <c r="A13">
        <v>2.8530000000000002</v>
      </c>
      <c r="B13">
        <v>648.20000000000005</v>
      </c>
      <c r="C13">
        <v>2021.1</v>
      </c>
      <c r="D13">
        <f t="shared" si="0"/>
        <v>0.64820000000000011</v>
      </c>
      <c r="E13">
        <f t="shared" si="1"/>
        <v>2.0210999999999996E-3</v>
      </c>
      <c r="F13">
        <f>(D14-D13)/(0.026*LN((E14/E13)))</f>
        <v>1.9783835065040241</v>
      </c>
      <c r="G13">
        <f t="shared" si="2"/>
        <v>2003.9560377763439</v>
      </c>
    </row>
    <row r="14" spans="1:7" x14ac:dyDescent="0.4">
      <c r="A14">
        <v>3.1379999999999999</v>
      </c>
      <c r="B14">
        <v>654.4</v>
      </c>
      <c r="C14">
        <v>2280</v>
      </c>
      <c r="D14">
        <f t="shared" si="0"/>
        <v>0.65439999999999998</v>
      </c>
      <c r="E14">
        <f t="shared" si="1"/>
        <v>2.2799999999999999E-3</v>
      </c>
      <c r="F14" t="e">
        <f>(D15-D14)/(0.026*LN((E15/E14)))</f>
        <v>#NUM!</v>
      </c>
      <c r="G14" t="e">
        <f t="shared" si="2"/>
        <v>#NUM!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8450-B1A8-4CDB-8ACE-A5DE4D598ADF}">
  <dimension ref="A1:G18"/>
  <sheetViews>
    <sheetView zoomScale="130" zoomScaleNormal="130" workbookViewId="0">
      <selection activeCell="F2" sqref="F2"/>
    </sheetView>
  </sheetViews>
  <sheetFormatPr defaultRowHeight="18.75" x14ac:dyDescent="0.4"/>
  <sheetData>
    <row r="1" spans="1:7" ht="20.25" x14ac:dyDescent="0.4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0</v>
      </c>
      <c r="G1" t="s">
        <v>6</v>
      </c>
    </row>
    <row r="2" spans="1:7" x14ac:dyDescent="0.4">
      <c r="A2">
        <v>1</v>
      </c>
      <c r="B2">
        <v>257.8</v>
      </c>
      <c r="C2">
        <v>680.4</v>
      </c>
      <c r="D2">
        <f>B2 * 10^-3</f>
        <v>0.25780000000000003</v>
      </c>
      <c r="E2">
        <f>C2 * 10^-6</f>
        <v>6.8039999999999995E-4</v>
      </c>
      <c r="F2">
        <f>(D3-D2)/(0.026*LN(E3/E2))</f>
        <v>3.0547097442711881</v>
      </c>
      <c r="G2">
        <f>(E2/(EXP(D2/F2*0.026)))*10^6</f>
        <v>678.90866837613271</v>
      </c>
    </row>
    <row r="3" spans="1:7" x14ac:dyDescent="0.4">
      <c r="A3">
        <v>1.1000000000000001</v>
      </c>
      <c r="B3">
        <v>266.89999999999998</v>
      </c>
      <c r="C3">
        <v>763</v>
      </c>
      <c r="D3">
        <f t="shared" ref="D3:D27" si="0">B3 * 10^-3</f>
        <v>0.26689999999999997</v>
      </c>
      <c r="E3">
        <f t="shared" ref="E3:E27" si="1">C3 * 10^-6</f>
        <v>7.6300000000000001E-4</v>
      </c>
      <c r="F3">
        <f>(D4-D3)/(0.026*LN((E4/E3)))</f>
        <v>3.5009164354586515</v>
      </c>
      <c r="G3">
        <f t="shared" ref="G3:G14" si="2">(E3/(EXP(D3/F3*0.026)))*10^6</f>
        <v>761.48910472092211</v>
      </c>
    </row>
    <row r="4" spans="1:7" x14ac:dyDescent="0.4">
      <c r="A4">
        <v>1.2</v>
      </c>
      <c r="B4">
        <v>276.31</v>
      </c>
      <c r="C4">
        <v>846.1</v>
      </c>
      <c r="D4">
        <f t="shared" si="0"/>
        <v>0.27631</v>
      </c>
      <c r="E4">
        <f t="shared" si="1"/>
        <v>8.4610000000000002E-4</v>
      </c>
      <c r="F4">
        <f>(D5-D4)/(0.026*LN((E5/E4)))</f>
        <v>3.5757528301942618</v>
      </c>
      <c r="G4">
        <f t="shared" si="2"/>
        <v>844.40180344145722</v>
      </c>
    </row>
    <row r="5" spans="1:7" x14ac:dyDescent="0.4">
      <c r="A5">
        <v>1.3</v>
      </c>
      <c r="B5">
        <v>285.05</v>
      </c>
      <c r="C5">
        <v>929.5</v>
      </c>
      <c r="D5">
        <f t="shared" si="0"/>
        <v>0.28505000000000003</v>
      </c>
      <c r="E5">
        <f t="shared" si="1"/>
        <v>9.2949999999999999E-4</v>
      </c>
      <c r="F5">
        <f>(D6-D5)/(0.026*LN((E6/E5)))</f>
        <v>3.6032804131827669</v>
      </c>
      <c r="G5">
        <f t="shared" si="2"/>
        <v>927.59015039059454</v>
      </c>
    </row>
    <row r="6" spans="1:7" x14ac:dyDescent="0.4">
      <c r="A6">
        <v>1.4</v>
      </c>
      <c r="B6">
        <v>293.10000000000002</v>
      </c>
      <c r="C6">
        <v>1012.9</v>
      </c>
      <c r="D6">
        <f t="shared" si="0"/>
        <v>0.29310000000000003</v>
      </c>
      <c r="E6">
        <f t="shared" si="1"/>
        <v>1.0129E-3</v>
      </c>
      <c r="F6">
        <f>(D7-D6)/(0.026*LN((E7/E6)))</f>
        <v>4.1287368295235636</v>
      </c>
      <c r="G6">
        <f t="shared" si="2"/>
        <v>1011.0321680530894</v>
      </c>
    </row>
    <row r="7" spans="1:7" x14ac:dyDescent="0.4">
      <c r="A7">
        <v>1.5</v>
      </c>
      <c r="B7">
        <v>301.76</v>
      </c>
      <c r="C7">
        <v>1098</v>
      </c>
      <c r="D7">
        <f t="shared" si="0"/>
        <v>0.30175999999999997</v>
      </c>
      <c r="E7">
        <f t="shared" si="1"/>
        <v>1.098E-3</v>
      </c>
      <c r="F7">
        <f>(D8-D7)/(0.026*LN((E8/E7)))</f>
        <v>3.9041666903472927</v>
      </c>
      <c r="G7">
        <f t="shared" si="2"/>
        <v>1095.7956898303628</v>
      </c>
    </row>
    <row r="8" spans="1:7" x14ac:dyDescent="0.4">
      <c r="A8">
        <v>1.6</v>
      </c>
      <c r="B8">
        <v>309.2</v>
      </c>
      <c r="C8">
        <v>1181.5</v>
      </c>
      <c r="D8">
        <f t="shared" si="0"/>
        <v>0.30919999999999997</v>
      </c>
      <c r="E8">
        <f t="shared" si="1"/>
        <v>1.1815E-3</v>
      </c>
      <c r="F8">
        <f>(D9-D8)/(0.026*LN((E9/E8)))</f>
        <v>4.3088999313742544</v>
      </c>
      <c r="G8">
        <f t="shared" si="2"/>
        <v>1179.2977071034502</v>
      </c>
    </row>
    <row r="9" spans="1:7" x14ac:dyDescent="0.4">
      <c r="A9">
        <v>1.7</v>
      </c>
      <c r="B9">
        <v>316.93</v>
      </c>
      <c r="C9">
        <v>1265.9000000000001</v>
      </c>
      <c r="D9">
        <f t="shared" si="0"/>
        <v>0.31692999999999999</v>
      </c>
      <c r="E9">
        <f t="shared" si="1"/>
        <v>1.2659000000000001E-3</v>
      </c>
      <c r="F9">
        <f>(D10-D9)/(0.026*LN((E10/E9)))</f>
        <v>4.24722640556603</v>
      </c>
      <c r="G9">
        <f t="shared" si="2"/>
        <v>1263.4463678145219</v>
      </c>
    </row>
    <row r="10" spans="1:7" x14ac:dyDescent="0.4">
      <c r="A10">
        <v>1.8</v>
      </c>
      <c r="B10">
        <v>324.18</v>
      </c>
      <c r="C10">
        <v>1351.8</v>
      </c>
      <c r="D10">
        <f t="shared" si="0"/>
        <v>0.32418000000000002</v>
      </c>
      <c r="E10">
        <f t="shared" si="1"/>
        <v>1.3517999999999998E-3</v>
      </c>
      <c r="F10">
        <f>(D11-D10)/(0.026*LN((E11/E10)))</f>
        <v>4.4855326605879196</v>
      </c>
      <c r="G10">
        <f t="shared" si="2"/>
        <v>1349.2622431346228</v>
      </c>
    </row>
    <row r="11" spans="1:7" x14ac:dyDescent="0.4">
      <c r="A11">
        <v>1.9</v>
      </c>
      <c r="B11">
        <v>331.3</v>
      </c>
      <c r="C11">
        <v>1436.9</v>
      </c>
      <c r="D11">
        <f t="shared" si="0"/>
        <v>0.33130000000000004</v>
      </c>
      <c r="E11">
        <f t="shared" si="1"/>
        <v>1.4369000000000001E-3</v>
      </c>
      <c r="F11">
        <f>(D12-D11)/(0.026*LN((E12/E11)))</f>
        <v>4.6940768972728408</v>
      </c>
      <c r="G11">
        <f t="shared" si="2"/>
        <v>1434.2656545986786</v>
      </c>
    </row>
    <row r="12" spans="1:7" x14ac:dyDescent="0.4">
      <c r="A12">
        <v>2</v>
      </c>
      <c r="B12">
        <v>338.25</v>
      </c>
      <c r="C12">
        <v>1521.1</v>
      </c>
      <c r="D12">
        <f t="shared" si="0"/>
        <v>0.33825</v>
      </c>
      <c r="E12">
        <f t="shared" si="1"/>
        <v>1.5210999999999998E-3</v>
      </c>
      <c r="F12">
        <f>(D13-D12)/(0.026*LN((E13/E12)))</f>
        <v>4.6838290590987439</v>
      </c>
      <c r="G12">
        <f t="shared" si="2"/>
        <v>1518.2466159819148</v>
      </c>
    </row>
    <row r="13" spans="1:7" x14ac:dyDescent="0.4">
      <c r="A13">
        <v>2.1</v>
      </c>
      <c r="B13">
        <v>344.94</v>
      </c>
      <c r="C13">
        <v>1607</v>
      </c>
      <c r="D13">
        <f t="shared" si="0"/>
        <v>0.34494000000000002</v>
      </c>
      <c r="E13">
        <f t="shared" si="1"/>
        <v>1.6069999999999999E-3</v>
      </c>
      <c r="F13">
        <f>(D14-D13)/(0.026*LN((E14/E13)))</f>
        <v>4.8137116723795863</v>
      </c>
      <c r="G13">
        <f t="shared" si="2"/>
        <v>1604.0087810382015</v>
      </c>
    </row>
    <row r="14" spans="1:7" x14ac:dyDescent="0.4">
      <c r="A14">
        <v>2.2000000000000002</v>
      </c>
      <c r="B14">
        <v>351.45</v>
      </c>
      <c r="C14">
        <v>1692.8</v>
      </c>
      <c r="D14">
        <f t="shared" si="0"/>
        <v>0.35144999999999998</v>
      </c>
      <c r="E14">
        <f t="shared" si="1"/>
        <v>1.6927999999999999E-3</v>
      </c>
      <c r="F14">
        <f>(D15-D14)/(0.026*LN((E15/E14)))</f>
        <v>4.9170930085258364</v>
      </c>
      <c r="G14">
        <f t="shared" si="2"/>
        <v>1689.6570993787968</v>
      </c>
    </row>
    <row r="15" spans="1:7" x14ac:dyDescent="0.4">
      <c r="A15">
        <v>2.2999999999999998</v>
      </c>
      <c r="B15">
        <v>357.85</v>
      </c>
      <c r="C15">
        <v>1779.7</v>
      </c>
      <c r="D15">
        <f t="shared" si="0"/>
        <v>0.35785000000000006</v>
      </c>
      <c r="E15">
        <f t="shared" si="1"/>
        <v>1.7796999999999999E-3</v>
      </c>
      <c r="F15">
        <f>(D16-D15)/(0.026*LN((E16/E15)))</f>
        <v>5.1600219334094497</v>
      </c>
      <c r="G15">
        <f t="shared" ref="G15:G27" si="3">E15/(EXP(D15/F15*0.026))</f>
        <v>1.7764938920557306E-3</v>
      </c>
    </row>
    <row r="16" spans="1:7" x14ac:dyDescent="0.4">
      <c r="A16">
        <v>2.4</v>
      </c>
      <c r="B16">
        <v>364.21</v>
      </c>
      <c r="C16">
        <v>1866.1</v>
      </c>
      <c r="D16">
        <f t="shared" si="0"/>
        <v>0.36420999999999998</v>
      </c>
      <c r="E16">
        <f t="shared" si="1"/>
        <v>1.8660999999999999E-3</v>
      </c>
      <c r="F16">
        <f>(D17-D16)/(0.026*LN((E17/E16)))</f>
        <v>5.2440284989799197</v>
      </c>
      <c r="G16">
        <f t="shared" si="3"/>
        <v>1.8627333107938606E-3</v>
      </c>
    </row>
    <row r="17" spans="1:7" x14ac:dyDescent="0.4">
      <c r="A17">
        <v>2.5</v>
      </c>
      <c r="B17">
        <v>370.36</v>
      </c>
      <c r="C17">
        <v>1952.2</v>
      </c>
      <c r="D17">
        <f t="shared" si="0"/>
        <v>0.37036000000000002</v>
      </c>
      <c r="E17">
        <f t="shared" si="1"/>
        <v>1.9521999999999999E-3</v>
      </c>
      <c r="F17">
        <f>(D18-D17)/(0.026*LN((E18/E17)))</f>
        <v>5.3605089792362168</v>
      </c>
      <c r="G17">
        <f t="shared" si="3"/>
        <v>1.9486963098714178E-3</v>
      </c>
    </row>
    <row r="18" spans="1:7" x14ac:dyDescent="0.4">
      <c r="A18">
        <v>2.6</v>
      </c>
      <c r="B18">
        <v>376.3</v>
      </c>
      <c r="C18">
        <v>2037.2</v>
      </c>
      <c r="D18">
        <f t="shared" si="0"/>
        <v>0.37630000000000002</v>
      </c>
      <c r="E18">
        <f t="shared" si="1"/>
        <v>2.0371999999999999E-3</v>
      </c>
      <c r="F18" t="e">
        <f>(D19-D18)/(0.026*LN((E19/E18)))</f>
        <v>#NUM!</v>
      </c>
      <c r="G18" t="e">
        <f t="shared" si="3"/>
        <v>#NUM!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71C1-C1B1-4AD7-8E02-38C3966464C0}">
  <dimension ref="A1:G32"/>
  <sheetViews>
    <sheetView tabSelected="1" zoomScale="130" zoomScaleNormal="130" workbookViewId="0">
      <selection activeCell="F2" sqref="F2"/>
    </sheetView>
  </sheetViews>
  <sheetFormatPr defaultRowHeight="18.75" x14ac:dyDescent="0.4"/>
  <sheetData>
    <row r="1" spans="1:7" ht="20.25" x14ac:dyDescent="0.4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0</v>
      </c>
      <c r="G1" t="s">
        <v>6</v>
      </c>
    </row>
    <row r="2" spans="1:7" x14ac:dyDescent="0.4">
      <c r="A2">
        <v>1</v>
      </c>
      <c r="B2">
        <v>998.7</v>
      </c>
      <c r="C2">
        <v>0.09</v>
      </c>
      <c r="D2">
        <f>B2 * 10^-3</f>
        <v>0.99870000000000003</v>
      </c>
      <c r="E2">
        <f>C2 * 10^-6</f>
        <v>8.9999999999999999E-8</v>
      </c>
      <c r="F2">
        <f>(D3-D2)/(0.026*LN(E3/E2))</f>
        <v>36.541203086965098</v>
      </c>
      <c r="G2">
        <f>(E2/(EXP(D2/F2*0.026)))*10^6</f>
        <v>8.9936068665576505E-2</v>
      </c>
    </row>
    <row r="3" spans="1:7" x14ac:dyDescent="0.4">
      <c r="A3">
        <v>1.1000000000000001</v>
      </c>
      <c r="B3">
        <v>1098.8</v>
      </c>
      <c r="C3">
        <v>0.1</v>
      </c>
      <c r="D3">
        <f t="shared" ref="D3:D51" si="0">B3 * 10^-3</f>
        <v>1.0988</v>
      </c>
      <c r="E3">
        <f t="shared" ref="E3:E51" si="1">C3 * 10^-6</f>
        <v>9.9999999999999995E-8</v>
      </c>
      <c r="F3">
        <f t="shared" ref="F3:F51" si="2">(D4-D3)/(0.026*LN(E4/E3))</f>
        <v>14.630275758980694</v>
      </c>
      <c r="G3">
        <f t="shared" ref="G3:G51" si="3">(E3/(EXP(D3/F3*0.026)))*10^6</f>
        <v>9.9804918750575455E-2</v>
      </c>
    </row>
    <row r="4" spans="1:7" x14ac:dyDescent="0.4">
      <c r="A4">
        <v>1.2</v>
      </c>
      <c r="B4">
        <v>1198.5999999999999</v>
      </c>
      <c r="C4">
        <v>0.13</v>
      </c>
      <c r="D4">
        <f t="shared" si="0"/>
        <v>1.1985999999999999</v>
      </c>
      <c r="E4">
        <f t="shared" si="1"/>
        <v>1.3E-7</v>
      </c>
      <c r="F4">
        <f t="shared" si="2"/>
        <v>8.0039136816550194</v>
      </c>
      <c r="G4">
        <f t="shared" si="3"/>
        <v>0.12949482322158287</v>
      </c>
    </row>
    <row r="5" spans="1:7" x14ac:dyDescent="0.4">
      <c r="A5">
        <v>1.3</v>
      </c>
      <c r="B5">
        <v>1298.4000000000001</v>
      </c>
      <c r="C5">
        <v>0.21</v>
      </c>
      <c r="D5">
        <f t="shared" si="0"/>
        <v>1.2984000000000002</v>
      </c>
      <c r="E5">
        <f t="shared" si="1"/>
        <v>2.0999999999999997E-7</v>
      </c>
      <c r="F5">
        <f t="shared" si="2"/>
        <v>3.3217525516943636</v>
      </c>
      <c r="G5">
        <f t="shared" si="3"/>
        <v>0.20787661418820383</v>
      </c>
    </row>
    <row r="6" spans="1:7" x14ac:dyDescent="0.4">
      <c r="A6">
        <v>1.4</v>
      </c>
      <c r="B6">
        <v>1397.3</v>
      </c>
      <c r="C6">
        <v>0.66</v>
      </c>
      <c r="D6">
        <f t="shared" si="0"/>
        <v>1.3973</v>
      </c>
      <c r="E6">
        <f t="shared" si="1"/>
        <v>6.6000000000000003E-7</v>
      </c>
      <c r="F6">
        <f t="shared" si="2"/>
        <v>2.2226225446749073</v>
      </c>
      <c r="G6">
        <f t="shared" si="3"/>
        <v>0.64929968188307341</v>
      </c>
    </row>
    <row r="7" spans="1:7" x14ac:dyDescent="0.4">
      <c r="A7">
        <v>1.5</v>
      </c>
      <c r="B7">
        <v>1494.2</v>
      </c>
      <c r="C7">
        <v>3.53</v>
      </c>
      <c r="D7">
        <f t="shared" si="0"/>
        <v>1.4942</v>
      </c>
      <c r="E7">
        <f t="shared" si="1"/>
        <v>3.5299999999999997E-6</v>
      </c>
      <c r="F7">
        <f t="shared" si="2"/>
        <v>1.86216145173749</v>
      </c>
      <c r="G7">
        <f t="shared" si="3"/>
        <v>3.457118532025981</v>
      </c>
    </row>
    <row r="8" spans="1:7" x14ac:dyDescent="0.4">
      <c r="A8">
        <v>1.6</v>
      </c>
      <c r="B8">
        <v>1576.7</v>
      </c>
      <c r="C8">
        <v>19.399999999999999</v>
      </c>
      <c r="D8">
        <f t="shared" si="0"/>
        <v>1.5767</v>
      </c>
      <c r="E8">
        <f t="shared" si="1"/>
        <v>1.9399999999999997E-5</v>
      </c>
      <c r="F8">
        <f t="shared" si="2"/>
        <v>1.6401439995757219</v>
      </c>
      <c r="G8">
        <f t="shared" si="3"/>
        <v>18.921120733721093</v>
      </c>
    </row>
    <row r="9" spans="1:7" x14ac:dyDescent="0.4">
      <c r="A9">
        <v>1.7</v>
      </c>
      <c r="B9">
        <v>1627.6</v>
      </c>
      <c r="C9">
        <v>64</v>
      </c>
      <c r="D9">
        <f t="shared" si="0"/>
        <v>1.6275999999999999</v>
      </c>
      <c r="E9">
        <f t="shared" si="1"/>
        <v>6.3999999999999997E-5</v>
      </c>
      <c r="F9">
        <f t="shared" si="2"/>
        <v>1.6241249781689562</v>
      </c>
      <c r="G9">
        <f t="shared" si="3"/>
        <v>62.353976867733671</v>
      </c>
    </row>
    <row r="10" spans="1:7" x14ac:dyDescent="0.4">
      <c r="A10">
        <v>1.8</v>
      </c>
      <c r="B10">
        <v>1657.1</v>
      </c>
      <c r="C10">
        <v>128.69999999999999</v>
      </c>
      <c r="D10">
        <f t="shared" si="0"/>
        <v>1.6571</v>
      </c>
      <c r="E10">
        <f t="shared" si="1"/>
        <v>1.2869999999999998E-4</v>
      </c>
      <c r="F10">
        <f t="shared" si="2"/>
        <v>1.748608211136145</v>
      </c>
      <c r="G10">
        <f t="shared" si="3"/>
        <v>125.56766131677013</v>
      </c>
    </row>
    <row r="11" spans="1:7" x14ac:dyDescent="0.4">
      <c r="A11">
        <v>1.9</v>
      </c>
      <c r="B11">
        <v>1677.7</v>
      </c>
      <c r="C11">
        <v>202.47</v>
      </c>
      <c r="D11">
        <f t="shared" si="0"/>
        <v>1.6777000000000002</v>
      </c>
      <c r="E11">
        <f t="shared" si="1"/>
        <v>2.0246999999999998E-4</v>
      </c>
      <c r="F11">
        <f t="shared" si="2"/>
        <v>1.7928576394915818</v>
      </c>
      <c r="G11">
        <f t="shared" si="3"/>
        <v>197.60335069552025</v>
      </c>
    </row>
    <row r="12" spans="1:7" x14ac:dyDescent="0.4">
      <c r="A12">
        <v>2</v>
      </c>
      <c r="B12">
        <v>1693</v>
      </c>
      <c r="C12">
        <v>281.13</v>
      </c>
      <c r="D12">
        <f t="shared" si="0"/>
        <v>1.6930000000000001</v>
      </c>
      <c r="E12">
        <f t="shared" si="1"/>
        <v>2.8112999999999999E-4</v>
      </c>
      <c r="F12">
        <f t="shared" si="2"/>
        <v>2.0713963229940457</v>
      </c>
      <c r="G12">
        <f t="shared" si="3"/>
        <v>275.2189041230688</v>
      </c>
    </row>
    <row r="13" spans="1:7" x14ac:dyDescent="0.4">
      <c r="A13">
        <v>2.1</v>
      </c>
      <c r="B13">
        <v>1706.3</v>
      </c>
      <c r="C13">
        <v>359.88</v>
      </c>
      <c r="D13">
        <f t="shared" si="0"/>
        <v>1.7062999999999999</v>
      </c>
      <c r="E13">
        <f t="shared" si="1"/>
        <v>3.5987999999999998E-4</v>
      </c>
      <c r="F13">
        <f t="shared" si="2"/>
        <v>2.0736802880021554</v>
      </c>
      <c r="G13">
        <f t="shared" si="3"/>
        <v>352.26258986626806</v>
      </c>
    </row>
    <row r="14" spans="1:7" x14ac:dyDescent="0.4">
      <c r="A14">
        <v>2.2000000000000002</v>
      </c>
      <c r="B14">
        <v>1717.3</v>
      </c>
      <c r="C14">
        <v>441.33</v>
      </c>
      <c r="D14">
        <f t="shared" si="0"/>
        <v>1.7173</v>
      </c>
      <c r="E14">
        <f t="shared" si="1"/>
        <v>4.4132999999999998E-4</v>
      </c>
      <c r="F14">
        <f t="shared" si="2"/>
        <v>1.6723575975358809</v>
      </c>
      <c r="G14">
        <f t="shared" si="3"/>
        <v>429.70295998850196</v>
      </c>
    </row>
    <row r="15" spans="1:7" x14ac:dyDescent="0.4">
      <c r="A15">
        <v>2.2999999999999998</v>
      </c>
      <c r="B15">
        <v>1727.1</v>
      </c>
      <c r="C15">
        <v>552.9</v>
      </c>
      <c r="D15">
        <f t="shared" si="0"/>
        <v>1.7270999999999999</v>
      </c>
      <c r="E15">
        <f t="shared" si="1"/>
        <v>5.5289999999999994E-4</v>
      </c>
      <c r="F15">
        <f t="shared" si="2"/>
        <v>3.6129127108719499</v>
      </c>
      <c r="G15">
        <f t="shared" si="3"/>
        <v>546.07057967144726</v>
      </c>
    </row>
    <row r="16" spans="1:7" x14ac:dyDescent="0.4">
      <c r="A16">
        <v>2.4</v>
      </c>
      <c r="B16">
        <v>1735.9</v>
      </c>
      <c r="C16">
        <v>607.20000000000005</v>
      </c>
      <c r="D16">
        <f t="shared" si="0"/>
        <v>1.7359000000000002</v>
      </c>
      <c r="E16">
        <f t="shared" si="1"/>
        <v>6.0720000000000001E-4</v>
      </c>
      <c r="F16">
        <f t="shared" si="2"/>
        <v>2.3397924581735516</v>
      </c>
      <c r="G16">
        <f t="shared" si="3"/>
        <v>595.59966446852013</v>
      </c>
    </row>
    <row r="17" spans="1:7" x14ac:dyDescent="0.4">
      <c r="A17">
        <v>2.5</v>
      </c>
      <c r="B17">
        <v>1743.8</v>
      </c>
      <c r="C17">
        <v>691.4</v>
      </c>
      <c r="D17">
        <f t="shared" si="0"/>
        <v>1.7438</v>
      </c>
      <c r="E17">
        <f t="shared" si="1"/>
        <v>6.9139999999999989E-4</v>
      </c>
      <c r="F17">
        <f t="shared" si="2"/>
        <v>2.4277030330417606</v>
      </c>
      <c r="G17">
        <f t="shared" si="3"/>
        <v>678.607518638643</v>
      </c>
    </row>
    <row r="18" spans="1:7" x14ac:dyDescent="0.4">
      <c r="A18">
        <v>2.6</v>
      </c>
      <c r="B18">
        <v>1751.2</v>
      </c>
      <c r="C18">
        <v>777.4</v>
      </c>
      <c r="D18">
        <f t="shared" si="0"/>
        <v>1.7512000000000001</v>
      </c>
      <c r="E18">
        <f t="shared" si="1"/>
        <v>7.7739999999999992E-4</v>
      </c>
      <c r="F18">
        <f t="shared" si="2"/>
        <v>2.5490095734891982</v>
      </c>
      <c r="G18">
        <f t="shared" si="3"/>
        <v>763.63712427135454</v>
      </c>
    </row>
    <row r="19" spans="1:7" x14ac:dyDescent="0.4">
      <c r="A19">
        <v>2.7</v>
      </c>
      <c r="B19">
        <v>1758</v>
      </c>
      <c r="C19">
        <v>861.4</v>
      </c>
      <c r="D19">
        <f t="shared" si="0"/>
        <v>1.758</v>
      </c>
      <c r="E19">
        <f t="shared" si="1"/>
        <v>8.613999999999999E-4</v>
      </c>
      <c r="F19">
        <f t="shared" si="2"/>
        <v>2.4412557272386519</v>
      </c>
      <c r="G19">
        <f t="shared" si="3"/>
        <v>845.4219243196527</v>
      </c>
    </row>
    <row r="20" spans="1:7" x14ac:dyDescent="0.4">
      <c r="A20">
        <v>2.8</v>
      </c>
      <c r="B20">
        <v>1764</v>
      </c>
      <c r="C20">
        <v>946.8</v>
      </c>
      <c r="D20">
        <f t="shared" si="0"/>
        <v>1.764</v>
      </c>
      <c r="E20">
        <f t="shared" si="1"/>
        <v>9.4679999999999992E-4</v>
      </c>
      <c r="F20">
        <f t="shared" si="2"/>
        <v>2.6632203091687101</v>
      </c>
      <c r="G20">
        <f t="shared" si="3"/>
        <v>930.63450891812704</v>
      </c>
    </row>
    <row r="21" spans="1:7" x14ac:dyDescent="0.4">
      <c r="A21">
        <v>2.9</v>
      </c>
      <c r="B21">
        <v>1770</v>
      </c>
      <c r="C21">
        <v>1032.5</v>
      </c>
      <c r="D21">
        <f t="shared" si="0"/>
        <v>1.77</v>
      </c>
      <c r="E21">
        <f t="shared" si="1"/>
        <v>1.0325E-3</v>
      </c>
      <c r="F21">
        <f t="shared" si="2"/>
        <v>3.2137521323911766</v>
      </c>
      <c r="G21">
        <f t="shared" si="3"/>
        <v>1017.8202546541647</v>
      </c>
    </row>
    <row r="22" spans="1:7" x14ac:dyDescent="0.4">
      <c r="A22">
        <v>3</v>
      </c>
      <c r="B22">
        <v>1776.7</v>
      </c>
      <c r="C22">
        <v>1118.7</v>
      </c>
      <c r="D22">
        <f t="shared" si="0"/>
        <v>1.7767000000000002</v>
      </c>
      <c r="E22">
        <f t="shared" si="1"/>
        <v>1.1187E-3</v>
      </c>
      <c r="F22">
        <f t="shared" si="2"/>
        <v>2.712819628426498</v>
      </c>
      <c r="G22">
        <f t="shared" si="3"/>
        <v>1099.8119202220892</v>
      </c>
    </row>
    <row r="23" spans="1:7" x14ac:dyDescent="0.4">
      <c r="A23">
        <v>3.1</v>
      </c>
      <c r="B23">
        <v>1782</v>
      </c>
      <c r="C23">
        <v>1206</v>
      </c>
      <c r="D23">
        <f t="shared" si="0"/>
        <v>1.782</v>
      </c>
      <c r="E23">
        <f t="shared" si="1"/>
        <v>1.206E-3</v>
      </c>
      <c r="F23">
        <f t="shared" si="2"/>
        <v>2.7949706958324199</v>
      </c>
      <c r="G23">
        <f t="shared" si="3"/>
        <v>1186.1730259951191</v>
      </c>
    </row>
    <row r="24" spans="1:7" x14ac:dyDescent="0.4">
      <c r="A24">
        <v>3.2</v>
      </c>
      <c r="B24">
        <v>1787</v>
      </c>
      <c r="C24">
        <v>1291.9000000000001</v>
      </c>
      <c r="D24">
        <f t="shared" si="0"/>
        <v>1.7870000000000001</v>
      </c>
      <c r="E24">
        <f t="shared" si="1"/>
        <v>1.2919000000000001E-3</v>
      </c>
      <c r="F24">
        <f t="shared" si="2"/>
        <v>2.9540555103882116</v>
      </c>
      <c r="G24">
        <f t="shared" si="3"/>
        <v>1271.7396862737285</v>
      </c>
    </row>
    <row r="25" spans="1:7" x14ac:dyDescent="0.4">
      <c r="A25">
        <v>3.3</v>
      </c>
      <c r="B25">
        <v>1792</v>
      </c>
      <c r="C25">
        <v>1378.8</v>
      </c>
      <c r="D25">
        <f t="shared" si="0"/>
        <v>1.792</v>
      </c>
      <c r="E25">
        <f t="shared" si="1"/>
        <v>1.3787999999999999E-3</v>
      </c>
      <c r="F25">
        <f t="shared" si="2"/>
        <v>2.9412278816758568</v>
      </c>
      <c r="G25">
        <f t="shared" si="3"/>
        <v>1357.1305112792336</v>
      </c>
    </row>
    <row r="26" spans="1:7" x14ac:dyDescent="0.4">
      <c r="A26">
        <v>3.4</v>
      </c>
      <c r="B26">
        <v>1796.7</v>
      </c>
      <c r="C26">
        <v>1466.2</v>
      </c>
      <c r="D26">
        <f t="shared" si="0"/>
        <v>1.7967000000000002</v>
      </c>
      <c r="E26">
        <f t="shared" si="1"/>
        <v>1.4662E-3</v>
      </c>
      <c r="F26">
        <f t="shared" si="2"/>
        <v>3.0522311475523063</v>
      </c>
      <c r="G26">
        <f t="shared" si="3"/>
        <v>1443.9307533600941</v>
      </c>
    </row>
    <row r="27" spans="1:7" x14ac:dyDescent="0.4">
      <c r="A27">
        <v>3.5</v>
      </c>
      <c r="B27">
        <v>1801.3</v>
      </c>
      <c r="C27">
        <v>1553.7</v>
      </c>
      <c r="D27">
        <f t="shared" si="0"/>
        <v>1.8012999999999999</v>
      </c>
      <c r="E27">
        <f t="shared" si="1"/>
        <v>1.5536999999999999E-3</v>
      </c>
      <c r="F27">
        <f t="shared" si="2"/>
        <v>1.9893698579740449</v>
      </c>
      <c r="G27">
        <f t="shared" si="3"/>
        <v>1517.5499441992899</v>
      </c>
    </row>
    <row r="28" spans="1:7" x14ac:dyDescent="0.4">
      <c r="A28">
        <v>3.6</v>
      </c>
      <c r="B28">
        <v>1804.2</v>
      </c>
      <c r="C28">
        <v>1643.3</v>
      </c>
      <c r="D28">
        <f t="shared" si="0"/>
        <v>1.8042</v>
      </c>
      <c r="E28">
        <f t="shared" si="1"/>
        <v>1.6432999999999999E-3</v>
      </c>
      <c r="F28">
        <f t="shared" si="2"/>
        <v>4.3241692327459376</v>
      </c>
      <c r="G28">
        <f t="shared" si="3"/>
        <v>1625.5695938188269</v>
      </c>
    </row>
    <row r="29" spans="1:7" x14ac:dyDescent="0.4">
      <c r="A29">
        <v>3.7</v>
      </c>
      <c r="B29">
        <v>1810</v>
      </c>
      <c r="C29">
        <v>1730.3</v>
      </c>
      <c r="D29">
        <f t="shared" si="0"/>
        <v>1.81</v>
      </c>
      <c r="E29">
        <f t="shared" si="1"/>
        <v>1.7302999999999999E-3</v>
      </c>
      <c r="F29">
        <f t="shared" si="2"/>
        <v>3.2001093827540776</v>
      </c>
      <c r="G29">
        <f t="shared" si="3"/>
        <v>1705.0408281093169</v>
      </c>
    </row>
    <row r="30" spans="1:7" x14ac:dyDescent="0.4">
      <c r="A30">
        <v>3.8</v>
      </c>
      <c r="B30">
        <v>1814.1</v>
      </c>
      <c r="C30">
        <v>1817.7</v>
      </c>
      <c r="D30">
        <f t="shared" si="0"/>
        <v>1.8141</v>
      </c>
      <c r="E30">
        <f t="shared" si="1"/>
        <v>1.8177E-3</v>
      </c>
      <c r="F30">
        <f t="shared" si="2"/>
        <v>3.5137744140247595</v>
      </c>
      <c r="G30">
        <f t="shared" si="3"/>
        <v>1793.4634208904495</v>
      </c>
    </row>
    <row r="31" spans="1:7" x14ac:dyDescent="0.4">
      <c r="A31">
        <v>3.9</v>
      </c>
      <c r="B31">
        <v>1818.4</v>
      </c>
      <c r="C31">
        <v>1905.3</v>
      </c>
      <c r="D31">
        <f t="shared" si="0"/>
        <v>1.8184000000000002</v>
      </c>
      <c r="E31">
        <f t="shared" si="1"/>
        <v>1.9053E-3</v>
      </c>
      <c r="F31">
        <f t="shared" si="2"/>
        <v>3.3147404866116856</v>
      </c>
      <c r="G31">
        <f t="shared" si="3"/>
        <v>1878.3174432789092</v>
      </c>
    </row>
    <row r="32" spans="1:7" x14ac:dyDescent="0.4">
      <c r="A32">
        <v>4</v>
      </c>
      <c r="B32">
        <v>1822.3</v>
      </c>
      <c r="C32">
        <v>1993.5</v>
      </c>
      <c r="D32">
        <f t="shared" si="0"/>
        <v>1.8223</v>
      </c>
      <c r="E32">
        <f t="shared" si="1"/>
        <v>1.9935E-3</v>
      </c>
      <c r="F32" t="e">
        <f t="shared" si="2"/>
        <v>#NUM!</v>
      </c>
      <c r="G32" t="e">
        <f t="shared" si="3"/>
        <v>#NUM!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130A-239B-4A42-B9B2-EB181A823AF6}">
  <dimension ref="A1:C17"/>
  <sheetViews>
    <sheetView zoomScale="115" zoomScaleNormal="115" workbookViewId="0">
      <selection activeCell="C17" sqref="C17"/>
    </sheetView>
  </sheetViews>
  <sheetFormatPr defaultRowHeight="18.75" x14ac:dyDescent="0.4"/>
  <sheetData>
    <row r="1" spans="1:3" x14ac:dyDescent="0.4">
      <c r="A1" t="s">
        <v>2</v>
      </c>
      <c r="B1" s="1" t="s">
        <v>8</v>
      </c>
      <c r="C1" s="1" t="s">
        <v>7</v>
      </c>
    </row>
    <row r="2" spans="1:3" x14ac:dyDescent="0.4">
      <c r="A2">
        <v>2.5</v>
      </c>
      <c r="B2">
        <v>2.5026000000000002</v>
      </c>
      <c r="C2">
        <v>0.84</v>
      </c>
    </row>
    <row r="3" spans="1:3" x14ac:dyDescent="0.4">
      <c r="A3">
        <v>2.6</v>
      </c>
      <c r="B3">
        <v>2.6019999999999999</v>
      </c>
      <c r="C3">
        <v>1.29</v>
      </c>
    </row>
    <row r="4" spans="1:3" x14ac:dyDescent="0.4">
      <c r="A4">
        <v>2.7</v>
      </c>
      <c r="B4">
        <v>2.7012</v>
      </c>
      <c r="C4">
        <v>1.96</v>
      </c>
    </row>
    <row r="5" spans="1:3" x14ac:dyDescent="0.4">
      <c r="A5">
        <v>2.8</v>
      </c>
      <c r="B5">
        <v>2.8008999999999999</v>
      </c>
      <c r="C5">
        <v>2.9</v>
      </c>
    </row>
    <row r="6" spans="1:3" x14ac:dyDescent="0.4">
      <c r="A6">
        <v>2.9</v>
      </c>
      <c r="B6">
        <v>2.8984000000000001</v>
      </c>
      <c r="C6">
        <v>4.2300000000000004</v>
      </c>
    </row>
    <row r="7" spans="1:3" x14ac:dyDescent="0.4">
      <c r="A7">
        <v>3</v>
      </c>
      <c r="B7">
        <v>2.9975999999999998</v>
      </c>
      <c r="C7">
        <v>6.09</v>
      </c>
    </row>
    <row r="8" spans="1:3" x14ac:dyDescent="0.4">
      <c r="A8">
        <v>3.1</v>
      </c>
      <c r="B8">
        <v>3.0947</v>
      </c>
      <c r="C8">
        <v>8.65</v>
      </c>
    </row>
    <row r="9" spans="1:3" x14ac:dyDescent="0.4">
      <c r="A9">
        <v>3.2</v>
      </c>
      <c r="B9">
        <v>3.1901999999999999</v>
      </c>
      <c r="C9">
        <v>12.01</v>
      </c>
    </row>
    <row r="10" spans="1:3" x14ac:dyDescent="0.4">
      <c r="A10">
        <v>3.3</v>
      </c>
      <c r="B10">
        <v>3.2850000000000001</v>
      </c>
      <c r="C10">
        <v>16.47</v>
      </c>
    </row>
    <row r="11" spans="1:3" x14ac:dyDescent="0.4">
      <c r="A11">
        <v>3.4</v>
      </c>
      <c r="B11">
        <v>3.3809</v>
      </c>
      <c r="C11">
        <v>22.34</v>
      </c>
    </row>
    <row r="12" spans="1:3" x14ac:dyDescent="0.4">
      <c r="A12">
        <v>3.5</v>
      </c>
      <c r="B12">
        <v>3.4733000000000001</v>
      </c>
      <c r="C12">
        <v>30.02</v>
      </c>
    </row>
    <row r="13" spans="1:3" x14ac:dyDescent="0.4">
      <c r="A13">
        <v>3.6</v>
      </c>
      <c r="B13">
        <v>3.5636000000000001</v>
      </c>
      <c r="C13">
        <v>39.67</v>
      </c>
    </row>
    <row r="14" spans="1:3" x14ac:dyDescent="0.4">
      <c r="A14">
        <v>3.7</v>
      </c>
      <c r="B14">
        <v>3.6516999999999999</v>
      </c>
      <c r="C14">
        <v>51.69</v>
      </c>
    </row>
    <row r="15" spans="1:3" x14ac:dyDescent="0.4">
      <c r="A15">
        <v>3.8</v>
      </c>
      <c r="B15">
        <v>3.7366999999999999</v>
      </c>
      <c r="C15">
        <v>66.42</v>
      </c>
    </row>
    <row r="16" spans="1:3" x14ac:dyDescent="0.4">
      <c r="A16">
        <v>3.9</v>
      </c>
      <c r="B16">
        <v>3.819</v>
      </c>
      <c r="C16">
        <v>84.26</v>
      </c>
    </row>
    <row r="17" spans="1:3" x14ac:dyDescent="0.4">
      <c r="A17">
        <v>4</v>
      </c>
      <c r="B17">
        <v>3.8980999999999999</v>
      </c>
      <c r="C17">
        <v>105.68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Si</vt:lpstr>
      <vt:lpstr>Ge</vt:lpstr>
      <vt:lpstr>GaAsP (LED)</vt:lpstr>
      <vt:lpstr>ツェナー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r04i12</dc:creator>
  <cp:lastModifiedBy>r04i12</cp:lastModifiedBy>
  <dcterms:created xsi:type="dcterms:W3CDTF">2024-11-22T04:05:30Z</dcterms:created>
  <dcterms:modified xsi:type="dcterms:W3CDTF">2024-11-22T07:24:14Z</dcterms:modified>
</cp:coreProperties>
</file>