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80" yWindow="0" windowWidth="26240" windowHeight="17560" tabRatio="500" activeTab="2"/>
  </bookViews>
  <sheets>
    <sheet name="Лист1" sheetId="1" r:id="rId1"/>
    <sheet name="Лист2" sheetId="2" r:id="rId2"/>
    <sheet name="Лист3" sheetId="3" r:id="rId3"/>
    <sheet name="Лист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4" l="1"/>
  <c r="B10" i="4"/>
  <c r="B9" i="4"/>
  <c r="F2" i="3"/>
  <c r="A33" i="3"/>
  <c r="F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1" i="3"/>
  <c r="B17" i="3"/>
  <c r="B16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A35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B30" i="2"/>
  <c r="C30" i="2"/>
  <c r="D30" i="2"/>
  <c r="E30" i="2"/>
  <c r="F30" i="2"/>
  <c r="G30" i="2"/>
  <c r="H30" i="2"/>
  <c r="I30" i="2"/>
  <c r="J30" i="2"/>
  <c r="A30" i="2"/>
  <c r="C17" i="2"/>
  <c r="C16" i="2"/>
  <c r="C15" i="2"/>
  <c r="C14" i="2"/>
  <c r="B17" i="2"/>
  <c r="B16" i="2"/>
  <c r="B15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B27" i="2"/>
  <c r="B13" i="2"/>
  <c r="D13" i="2"/>
  <c r="B14" i="2"/>
  <c r="B11" i="2"/>
  <c r="B10" i="2"/>
  <c r="E8" i="2"/>
  <c r="D22" i="1"/>
  <c r="D21" i="1"/>
  <c r="B22" i="1"/>
  <c r="B21" i="1"/>
  <c r="B20" i="1"/>
  <c r="B19" i="1"/>
  <c r="A13" i="1"/>
  <c r="A14" i="1"/>
  <c r="A15" i="1"/>
  <c r="A16" i="1"/>
  <c r="B13" i="1"/>
  <c r="B14" i="1"/>
  <c r="B15" i="1"/>
  <c r="B16" i="1"/>
  <c r="C13" i="1"/>
  <c r="C14" i="1"/>
  <c r="C15" i="1"/>
  <c r="C16" i="1"/>
  <c r="D13" i="1"/>
  <c r="D14" i="1"/>
  <c r="D15" i="1"/>
  <c r="D16" i="1"/>
  <c r="E13" i="1"/>
  <c r="E14" i="1"/>
  <c r="E15" i="1"/>
  <c r="E16" i="1"/>
  <c r="F13" i="1"/>
  <c r="F14" i="1"/>
  <c r="F15" i="1"/>
  <c r="F16" i="1"/>
  <c r="G13" i="1"/>
  <c r="G14" i="1"/>
  <c r="G15" i="1"/>
  <c r="G16" i="1"/>
  <c r="H13" i="1"/>
  <c r="H14" i="1"/>
  <c r="H15" i="1"/>
  <c r="H16" i="1"/>
  <c r="I13" i="1"/>
  <c r="I14" i="1"/>
  <c r="I15" i="1"/>
  <c r="I16" i="1"/>
  <c r="B12" i="1"/>
  <c r="C12" i="1"/>
  <c r="D12" i="1"/>
  <c r="E12" i="1"/>
  <c r="F12" i="1"/>
  <c r="G12" i="1"/>
  <c r="H12" i="1"/>
  <c r="I12" i="1"/>
  <c r="J12" i="1"/>
  <c r="J13" i="1"/>
  <c r="J14" i="1"/>
  <c r="J15" i="1"/>
  <c r="J16" i="1"/>
  <c r="A12" i="1"/>
  <c r="B10" i="1"/>
  <c r="B9" i="1"/>
  <c r="B8" i="1"/>
  <c r="B7" i="1"/>
</calcChain>
</file>

<file path=xl/sharedStrings.xml><?xml version="1.0" encoding="utf-8"?>
<sst xmlns="http://schemas.openxmlformats.org/spreadsheetml/2006/main" count="32" uniqueCount="24">
  <si>
    <t>X(выб ср)</t>
  </si>
  <si>
    <t>S^2</t>
  </si>
  <si>
    <t>S</t>
  </si>
  <si>
    <t>S0</t>
  </si>
  <si>
    <t>X^2</t>
  </si>
  <si>
    <t>(X)^2</t>
  </si>
  <si>
    <t>S0 ^2</t>
  </si>
  <si>
    <t>eps</t>
  </si>
  <si>
    <t>q</t>
  </si>
  <si>
    <t>sqrt(N)</t>
  </si>
  <si>
    <t>sum</t>
  </si>
  <si>
    <t>X</t>
  </si>
  <si>
    <t>σ^2</t>
  </si>
  <si>
    <t>α</t>
  </si>
  <si>
    <t>квадраты</t>
  </si>
  <si>
    <t>S0^2</t>
  </si>
  <si>
    <t>cреднее квадр</t>
  </si>
  <si>
    <t>Fn</t>
  </si>
  <si>
    <t>U(0,1)</t>
  </si>
  <si>
    <t>max</t>
  </si>
  <si>
    <t>S0^2(X)</t>
  </si>
  <si>
    <t>S0^2(Y)</t>
  </si>
  <si>
    <t>p(X,Y)</t>
  </si>
  <si>
    <t>max^2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</si>
</sst>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7">
    <cellStyle name="Гиперссылка" xfId="1" builtinId="8" hidden="1"/>
    <cellStyle name="Гиперссылка" xfId="3" builtinId="8" hidden="1"/>
    <cellStyle name="Гиперссылка" xfId="5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22" sqref="B22"/>
    </sheetView>
  </sheetViews>
  <sheetFormatPr baseColWidth="10" defaultRowHeight="15" x14ac:dyDescent="0"/>
  <sheetData>
    <row r="1" spans="1:10">
      <c r="A1">
        <v>-2.589</v>
      </c>
      <c r="B1">
        <v>-3.1539999999999999</v>
      </c>
      <c r="C1">
        <v>-1.556</v>
      </c>
      <c r="D1">
        <v>-3.5680000000000001</v>
      </c>
      <c r="E1">
        <v>-1.921</v>
      </c>
      <c r="F1">
        <v>-0.217</v>
      </c>
      <c r="G1">
        <v>-1.6919999999999999</v>
      </c>
      <c r="H1">
        <v>-1.978</v>
      </c>
      <c r="I1">
        <v>-2.5</v>
      </c>
      <c r="J1">
        <v>-1.4239999999999999</v>
      </c>
    </row>
    <row r="2" spans="1:10">
      <c r="A2">
        <v>-1.627</v>
      </c>
      <c r="B2">
        <v>-2.722</v>
      </c>
      <c r="C2">
        <v>-1.427</v>
      </c>
      <c r="D2">
        <v>-2.0670000000000002</v>
      </c>
      <c r="E2">
        <v>-2.4449999999999998</v>
      </c>
      <c r="F2">
        <v>-1.0900000000000001</v>
      </c>
      <c r="G2">
        <v>-0.877</v>
      </c>
      <c r="H2">
        <v>-1.0580000000000001</v>
      </c>
      <c r="I2">
        <v>-2.3370000000000002</v>
      </c>
      <c r="J2">
        <v>-1.429</v>
      </c>
    </row>
    <row r="3" spans="1:10">
      <c r="A3">
        <v>-3.0219999999999998</v>
      </c>
      <c r="B3">
        <v>-2.383</v>
      </c>
      <c r="C3">
        <v>-2.3889999999999998</v>
      </c>
      <c r="D3">
        <v>-2.2909999999999999</v>
      </c>
      <c r="E3">
        <v>-2.7909999999999999</v>
      </c>
      <c r="F3">
        <v>-3.1440000000000001</v>
      </c>
      <c r="G3">
        <v>-2.6</v>
      </c>
      <c r="H3">
        <v>-2.2250000000000001</v>
      </c>
      <c r="I3">
        <v>-1.6339999999999999</v>
      </c>
      <c r="J3">
        <v>-2.2519999999999998</v>
      </c>
    </row>
    <row r="4" spans="1:10">
      <c r="A4">
        <v>-1.1599999999999999</v>
      </c>
      <c r="B4">
        <v>-2.6819999999999999</v>
      </c>
      <c r="C4">
        <v>-2.4470000000000001</v>
      </c>
      <c r="D4">
        <v>-2.6080000000000001</v>
      </c>
      <c r="E4">
        <v>-1.6919999999999999</v>
      </c>
      <c r="F4">
        <v>-1.125</v>
      </c>
      <c r="G4">
        <v>-3.4209999999999998</v>
      </c>
      <c r="H4">
        <v>-0.58699999999999997</v>
      </c>
      <c r="I4">
        <v>-2.383</v>
      </c>
      <c r="J4">
        <v>-1.177</v>
      </c>
    </row>
    <row r="5" spans="1:10">
      <c r="A5">
        <v>-2.3809999999999998</v>
      </c>
      <c r="B5">
        <v>-1.625</v>
      </c>
      <c r="C5">
        <v>-2.5099999999999998</v>
      </c>
      <c r="D5">
        <v>-2.113</v>
      </c>
      <c r="E5">
        <v>-3.6739999999999999</v>
      </c>
      <c r="F5">
        <v>-3.5470000000000002</v>
      </c>
      <c r="G5">
        <v>-3.1579999999999999</v>
      </c>
      <c r="H5">
        <v>-1.7609999999999999</v>
      </c>
      <c r="I5">
        <v>-0.78</v>
      </c>
      <c r="J5">
        <v>-1.282</v>
      </c>
    </row>
    <row r="7" spans="1:10">
      <c r="A7" t="s">
        <v>0</v>
      </c>
      <c r="B7">
        <f>SUM(A1:J5)/50</f>
        <v>-2.0904400000000005</v>
      </c>
    </row>
    <row r="8" spans="1:10">
      <c r="A8" t="s">
        <v>1</v>
      </c>
      <c r="B8">
        <f>_xlfn.VAR.P(A1:J5)</f>
        <v>0.65923360639999884</v>
      </c>
    </row>
    <row r="9" spans="1:10">
      <c r="A9" t="s">
        <v>2</v>
      </c>
      <c r="B9">
        <f>SQRT(B8)</f>
        <v>0.81193202079977045</v>
      </c>
    </row>
    <row r="10" spans="1:10">
      <c r="A10" t="s">
        <v>3</v>
      </c>
      <c r="B10">
        <f>_xlfn.VAR.S(A1:J5)</f>
        <v>0.67268735346938657</v>
      </c>
    </row>
    <row r="12" spans="1:10">
      <c r="A12">
        <f>A1*A1</f>
        <v>6.7029209999999999</v>
      </c>
      <c r="B12">
        <f t="shared" ref="B12:J12" si="0">B1*B1</f>
        <v>9.9477159999999998</v>
      </c>
      <c r="C12">
        <f t="shared" si="0"/>
        <v>2.4211360000000002</v>
      </c>
      <c r="D12">
        <f t="shared" si="0"/>
        <v>12.730624000000001</v>
      </c>
      <c r="E12">
        <f t="shared" si="0"/>
        <v>3.6902410000000003</v>
      </c>
      <c r="F12">
        <f t="shared" si="0"/>
        <v>4.7088999999999999E-2</v>
      </c>
      <c r="G12">
        <f t="shared" si="0"/>
        <v>2.8628639999999996</v>
      </c>
      <c r="H12">
        <f t="shared" si="0"/>
        <v>3.9124840000000001</v>
      </c>
      <c r="I12">
        <f t="shared" si="0"/>
        <v>6.25</v>
      </c>
      <c r="J12">
        <f t="shared" si="0"/>
        <v>2.0277759999999998</v>
      </c>
    </row>
    <row r="13" spans="1:10">
      <c r="A13">
        <f t="shared" ref="A13:A16" si="1">A2*A2</f>
        <v>2.6471290000000001</v>
      </c>
      <c r="B13">
        <f t="shared" ref="B13" si="2">B2*B2</f>
        <v>7.4092839999999995</v>
      </c>
      <c r="C13">
        <f t="shared" ref="C13" si="3">C2*C2</f>
        <v>2.0363290000000003</v>
      </c>
      <c r="D13">
        <f t="shared" ref="D13" si="4">D2*D2</f>
        <v>4.2724890000000011</v>
      </c>
      <c r="E13">
        <f t="shared" ref="E13" si="5">E2*E2</f>
        <v>5.9780249999999988</v>
      </c>
      <c r="F13">
        <f t="shared" ref="F13" si="6">F2*F2</f>
        <v>1.1881000000000002</v>
      </c>
      <c r="G13">
        <f t="shared" ref="G13" si="7">G2*G2</f>
        <v>0.76912899999999995</v>
      </c>
      <c r="H13">
        <f t="shared" ref="H13" si="8">H2*H2</f>
        <v>1.119364</v>
      </c>
      <c r="I13">
        <f t="shared" ref="I13" si="9">I2*I2</f>
        <v>5.4615690000000008</v>
      </c>
      <c r="J13">
        <f t="shared" ref="J13" si="10">J2*J2</f>
        <v>2.0420410000000002</v>
      </c>
    </row>
    <row r="14" spans="1:10">
      <c r="A14">
        <f t="shared" si="1"/>
        <v>9.132483999999998</v>
      </c>
      <c r="B14">
        <f t="shared" ref="B14" si="11">B3*B3</f>
        <v>5.6786890000000003</v>
      </c>
      <c r="C14">
        <f t="shared" ref="C14" si="12">C3*C3</f>
        <v>5.7073209999999994</v>
      </c>
      <c r="D14">
        <f t="shared" ref="D14" si="13">D3*D3</f>
        <v>5.2486809999999995</v>
      </c>
      <c r="E14">
        <f t="shared" ref="E14" si="14">E3*E3</f>
        <v>7.7896809999999999</v>
      </c>
      <c r="F14">
        <f t="shared" ref="F14" si="15">F3*F3</f>
        <v>9.8847360000000002</v>
      </c>
      <c r="G14">
        <f t="shared" ref="G14" si="16">G3*G3</f>
        <v>6.7600000000000007</v>
      </c>
      <c r="H14">
        <f t="shared" ref="H14" si="17">H3*H3</f>
        <v>4.9506250000000005</v>
      </c>
      <c r="I14">
        <f t="shared" ref="I14" si="18">I3*I3</f>
        <v>2.6699559999999996</v>
      </c>
      <c r="J14">
        <f t="shared" ref="J14" si="19">J3*J3</f>
        <v>5.0715039999999991</v>
      </c>
    </row>
    <row r="15" spans="1:10">
      <c r="A15">
        <f t="shared" si="1"/>
        <v>1.3455999999999999</v>
      </c>
      <c r="B15">
        <f t="shared" ref="B15" si="20">B4*B4</f>
        <v>7.1931240000000001</v>
      </c>
      <c r="C15">
        <f t="shared" ref="C15" si="21">C4*C4</f>
        <v>5.9878090000000004</v>
      </c>
      <c r="D15">
        <f t="shared" ref="D15" si="22">D4*D4</f>
        <v>6.8016640000000006</v>
      </c>
      <c r="E15">
        <f t="shared" ref="E15" si="23">E4*E4</f>
        <v>2.8628639999999996</v>
      </c>
      <c r="F15">
        <f t="shared" ref="F15" si="24">F4*F4</f>
        <v>1.265625</v>
      </c>
      <c r="G15">
        <f t="shared" ref="G15" si="25">G4*G4</f>
        <v>11.703240999999998</v>
      </c>
      <c r="H15">
        <f t="shared" ref="H15" si="26">H4*H4</f>
        <v>0.34456899999999996</v>
      </c>
      <c r="I15">
        <f t="shared" ref="I15" si="27">I4*I4</f>
        <v>5.6786890000000003</v>
      </c>
      <c r="J15">
        <f t="shared" ref="J15" si="28">J4*J4</f>
        <v>1.385329</v>
      </c>
    </row>
    <row r="16" spans="1:10">
      <c r="A16">
        <f t="shared" si="1"/>
        <v>5.669160999999999</v>
      </c>
      <c r="B16">
        <f t="shared" ref="B16" si="29">B5*B5</f>
        <v>2.640625</v>
      </c>
      <c r="C16">
        <f t="shared" ref="C16" si="30">C5*C5</f>
        <v>6.3000999999999987</v>
      </c>
      <c r="D16">
        <f t="shared" ref="D16" si="31">D5*D5</f>
        <v>4.4647689999999995</v>
      </c>
      <c r="E16">
        <f t="shared" ref="E16" si="32">E5*E5</f>
        <v>13.498275999999999</v>
      </c>
      <c r="F16">
        <f t="shared" ref="F16" si="33">F5*F5</f>
        <v>12.581209000000001</v>
      </c>
      <c r="G16">
        <f t="shared" ref="G16" si="34">G5*G5</f>
        <v>9.9729639999999993</v>
      </c>
      <c r="H16">
        <f t="shared" ref="H16" si="35">H5*H5</f>
        <v>3.1011209999999996</v>
      </c>
      <c r="I16">
        <f t="shared" ref="I16" si="36">I5*I5</f>
        <v>0.60840000000000005</v>
      </c>
      <c r="J16">
        <f t="shared" ref="J16" si="37">J5*J5</f>
        <v>1.643524</v>
      </c>
    </row>
    <row r="19" spans="1:4">
      <c r="A19" t="s">
        <v>4</v>
      </c>
      <c r="B19">
        <f>SUM(A12:J16)/50</f>
        <v>5.0291730000000001</v>
      </c>
    </row>
    <row r="20" spans="1:4">
      <c r="A20" t="s">
        <v>5</v>
      </c>
      <c r="B20">
        <f>B7*B7</f>
        <v>4.3699393936000019</v>
      </c>
    </row>
    <row r="21" spans="1:4">
      <c r="A21" t="s">
        <v>1</v>
      </c>
      <c r="B21">
        <f>B19-B20</f>
        <v>0.65923360639999817</v>
      </c>
      <c r="C21" t="s">
        <v>2</v>
      </c>
      <c r="D21">
        <f>SQRT(B21)</f>
        <v>0.81193202079977</v>
      </c>
    </row>
    <row r="22" spans="1:4">
      <c r="A22" t="s">
        <v>6</v>
      </c>
      <c r="B22">
        <f>B21*COUNT(A1:J5)/(COUNT(A1:J5)-1)</f>
        <v>0.67268735346938591</v>
      </c>
      <c r="C22" t="s">
        <v>3</v>
      </c>
      <c r="D22">
        <f>SQRT(B22)</f>
        <v>0.82017519681430617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C16" sqref="C16"/>
    </sheetView>
  </sheetViews>
  <sheetFormatPr baseColWidth="10" defaultRowHeight="15" x14ac:dyDescent="0"/>
  <cols>
    <col min="2" max="2" width="14.5" customWidth="1"/>
  </cols>
  <sheetData>
    <row r="1" spans="1:10">
      <c r="A1">
        <v>-0.30599999999999999</v>
      </c>
      <c r="B1">
        <v>-0.79900000000000004</v>
      </c>
      <c r="C1">
        <v>-0.626</v>
      </c>
      <c r="D1">
        <v>-0.22600000000000001</v>
      </c>
      <c r="E1">
        <v>-0.34599999999999997</v>
      </c>
      <c r="F1">
        <v>-0.81399999999999995</v>
      </c>
      <c r="G1">
        <v>-0.53800000000000003</v>
      </c>
      <c r="H1">
        <v>-0.878</v>
      </c>
      <c r="I1">
        <v>-1.355</v>
      </c>
      <c r="J1">
        <v>-1.49</v>
      </c>
    </row>
    <row r="2" spans="1:10">
      <c r="A2">
        <v>-1.724</v>
      </c>
      <c r="B2">
        <v>-2.1909999999999998</v>
      </c>
      <c r="C2">
        <v>-1.1870000000000001</v>
      </c>
      <c r="D2">
        <v>-0.68400000000000005</v>
      </c>
      <c r="E2">
        <v>-0.81599999999999995</v>
      </c>
      <c r="F2">
        <v>-1.41</v>
      </c>
      <c r="G2">
        <v>-1.069</v>
      </c>
      <c r="H2">
        <v>-1.1519999999999999</v>
      </c>
      <c r="I2">
        <v>-0.875</v>
      </c>
      <c r="J2">
        <v>-2.5150000000000001</v>
      </c>
    </row>
    <row r="3" spans="1:10">
      <c r="A3">
        <v>-1</v>
      </c>
      <c r="B3">
        <v>-1.0569999999999999</v>
      </c>
      <c r="C3">
        <v>-1.29</v>
      </c>
      <c r="D3">
        <v>-0.91300000000000003</v>
      </c>
      <c r="E3">
        <v>-1.5920000000000001</v>
      </c>
      <c r="F3">
        <v>-1.0109999999999999</v>
      </c>
      <c r="G3">
        <v>-0.52800000000000002</v>
      </c>
      <c r="H3">
        <v>-0.58499999999999996</v>
      </c>
      <c r="I3">
        <v>-0.39600000000000002</v>
      </c>
      <c r="J3">
        <v>0.21099999999999999</v>
      </c>
    </row>
    <row r="4" spans="1:10">
      <c r="A4">
        <v>-0.42899999999999999</v>
      </c>
      <c r="B4">
        <v>-1.2250000000000001</v>
      </c>
      <c r="C4">
        <v>-1.0860000000000001</v>
      </c>
      <c r="D4">
        <v>-1.984</v>
      </c>
      <c r="E4">
        <v>-1.296</v>
      </c>
      <c r="F4">
        <v>-0.995</v>
      </c>
      <c r="G4">
        <v>-0.6</v>
      </c>
      <c r="H4">
        <v>-1.472</v>
      </c>
      <c r="I4">
        <v>-3.1320000000000001</v>
      </c>
      <c r="J4">
        <v>-1.1200000000000001</v>
      </c>
    </row>
    <row r="5" spans="1:10">
      <c r="A5">
        <v>-2.3069999999999999</v>
      </c>
      <c r="B5">
        <v>-1.01</v>
      </c>
      <c r="C5">
        <v>-1.036</v>
      </c>
      <c r="D5">
        <v>-1.294</v>
      </c>
      <c r="E5">
        <v>-1.0009999999999999</v>
      </c>
      <c r="F5">
        <v>-1.2090000000000001</v>
      </c>
      <c r="G5">
        <v>-2.0510000000000002</v>
      </c>
      <c r="H5">
        <v>-1.212</v>
      </c>
      <c r="I5">
        <v>-1.2749999999999999</v>
      </c>
      <c r="J5">
        <v>-1.4570000000000001</v>
      </c>
    </row>
    <row r="7" spans="1:10">
      <c r="A7" t="s">
        <v>13</v>
      </c>
      <c r="B7">
        <v>-1</v>
      </c>
    </row>
    <row r="8" spans="1:10">
      <c r="A8" t="s">
        <v>12</v>
      </c>
      <c r="B8">
        <v>0.5</v>
      </c>
      <c r="D8" t="s">
        <v>8</v>
      </c>
      <c r="E8">
        <f>SQRT(B8)</f>
        <v>0.70710678118654757</v>
      </c>
    </row>
    <row r="9" spans="1:10">
      <c r="A9" t="s">
        <v>7</v>
      </c>
      <c r="B9">
        <v>0.05</v>
      </c>
    </row>
    <row r="10" spans="1:10">
      <c r="A10" t="s">
        <v>9</v>
      </c>
      <c r="B10">
        <f>SQRT(COUNT(A1:J5))</f>
        <v>7.0710678118654755</v>
      </c>
    </row>
    <row r="11" spans="1:10">
      <c r="A11" t="s">
        <v>10</v>
      </c>
      <c r="B11">
        <f>SUM(A1:J5)</f>
        <v>-56.352999999999994</v>
      </c>
    </row>
    <row r="13" spans="1:10">
      <c r="A13" t="s">
        <v>11</v>
      </c>
      <c r="B13">
        <f>AVERAGE(A1:J5)</f>
        <v>-1.12706</v>
      </c>
      <c r="C13" t="s">
        <v>4</v>
      </c>
      <c r="D13">
        <f>B13*B13</f>
        <v>1.2702642435999998</v>
      </c>
    </row>
    <row r="14" spans="1:10">
      <c r="A14" t="s">
        <v>1</v>
      </c>
      <c r="B14">
        <f>B27-D13</f>
        <v>0.36913785640000008</v>
      </c>
      <c r="C14">
        <f>_xlfn.VAR.P(A1:J5)</f>
        <v>0.36913785639999985</v>
      </c>
    </row>
    <row r="15" spans="1:10">
      <c r="A15" t="s">
        <v>2</v>
      </c>
      <c r="B15">
        <f>SQRT(B14)</f>
        <v>0.60756716204877304</v>
      </c>
      <c r="C15">
        <f>SQRT(C14)</f>
        <v>0.60756716204877292</v>
      </c>
    </row>
    <row r="16" spans="1:10">
      <c r="A16" t="s">
        <v>3</v>
      </c>
      <c r="B16">
        <f>B14*COUNT(A1:J5)/(COUNT(A1:J5)-1)</f>
        <v>0.3766712820408164</v>
      </c>
      <c r="C16">
        <f>_xlfn.VAR.S(A1:J5)</f>
        <v>0.37667128204081635</v>
      </c>
    </row>
    <row r="17" spans="1:10">
      <c r="A17" t="s">
        <v>15</v>
      </c>
      <c r="B17">
        <f>B16*B16</f>
        <v>0.14188125471427226</v>
      </c>
      <c r="C17">
        <f>C16*C16</f>
        <v>0.14188125471427221</v>
      </c>
    </row>
    <row r="20" spans="1:10">
      <c r="A20" t="s">
        <v>14</v>
      </c>
    </row>
    <row r="21" spans="1:10">
      <c r="A21">
        <f>A1*A1</f>
        <v>9.3635999999999997E-2</v>
      </c>
      <c r="B21">
        <f t="shared" ref="B21:J21" si="0">B1*B1</f>
        <v>0.63840100000000011</v>
      </c>
      <c r="C21">
        <f t="shared" si="0"/>
        <v>0.391876</v>
      </c>
      <c r="D21">
        <f t="shared" si="0"/>
        <v>5.1076000000000003E-2</v>
      </c>
      <c r="E21">
        <f t="shared" si="0"/>
        <v>0.11971599999999999</v>
      </c>
      <c r="F21">
        <f t="shared" si="0"/>
        <v>0.66259599999999996</v>
      </c>
      <c r="G21">
        <f t="shared" si="0"/>
        <v>0.28944400000000003</v>
      </c>
      <c r="H21">
        <f t="shared" si="0"/>
        <v>0.77088400000000001</v>
      </c>
      <c r="I21">
        <f t="shared" si="0"/>
        <v>1.836025</v>
      </c>
      <c r="J21">
        <f t="shared" si="0"/>
        <v>2.2201</v>
      </c>
    </row>
    <row r="22" spans="1:10">
      <c r="A22">
        <f t="shared" ref="A22:J25" si="1">A2*A2</f>
        <v>2.9721759999999997</v>
      </c>
      <c r="B22">
        <f t="shared" si="1"/>
        <v>4.8004809999999996</v>
      </c>
      <c r="C22">
        <f t="shared" si="1"/>
        <v>1.4089690000000001</v>
      </c>
      <c r="D22">
        <f t="shared" si="1"/>
        <v>0.46785600000000005</v>
      </c>
      <c r="E22">
        <f t="shared" si="1"/>
        <v>0.66585599999999989</v>
      </c>
      <c r="F22">
        <f t="shared" si="1"/>
        <v>1.9880999999999998</v>
      </c>
      <c r="G22">
        <f t="shared" si="1"/>
        <v>1.1427609999999999</v>
      </c>
      <c r="H22">
        <f t="shared" si="1"/>
        <v>1.3271039999999998</v>
      </c>
      <c r="I22">
        <f t="shared" si="1"/>
        <v>0.765625</v>
      </c>
      <c r="J22">
        <f t="shared" si="1"/>
        <v>6.3252250000000005</v>
      </c>
    </row>
    <row r="23" spans="1:10">
      <c r="A23">
        <f t="shared" si="1"/>
        <v>1</v>
      </c>
      <c r="B23">
        <f t="shared" si="1"/>
        <v>1.1172489999999999</v>
      </c>
      <c r="C23">
        <f t="shared" si="1"/>
        <v>1.6641000000000001</v>
      </c>
      <c r="D23">
        <f t="shared" si="1"/>
        <v>0.83356900000000012</v>
      </c>
      <c r="E23">
        <f t="shared" si="1"/>
        <v>2.5344640000000003</v>
      </c>
      <c r="F23">
        <f t="shared" si="1"/>
        <v>1.0221209999999998</v>
      </c>
      <c r="G23">
        <f t="shared" si="1"/>
        <v>0.27878400000000003</v>
      </c>
      <c r="H23">
        <f t="shared" si="1"/>
        <v>0.34222499999999995</v>
      </c>
      <c r="I23">
        <f t="shared" si="1"/>
        <v>0.15681600000000001</v>
      </c>
      <c r="J23">
        <f t="shared" si="1"/>
        <v>4.4520999999999998E-2</v>
      </c>
    </row>
    <row r="24" spans="1:10">
      <c r="A24">
        <f t="shared" si="1"/>
        <v>0.18404099999999998</v>
      </c>
      <c r="B24">
        <f t="shared" si="1"/>
        <v>1.5006250000000003</v>
      </c>
      <c r="C24">
        <f t="shared" si="1"/>
        <v>1.1793960000000001</v>
      </c>
      <c r="D24">
        <f t="shared" si="1"/>
        <v>3.9362559999999998</v>
      </c>
      <c r="E24">
        <f t="shared" si="1"/>
        <v>1.679616</v>
      </c>
      <c r="F24">
        <f t="shared" si="1"/>
        <v>0.99002500000000004</v>
      </c>
      <c r="G24">
        <f t="shared" si="1"/>
        <v>0.36</v>
      </c>
      <c r="H24">
        <f t="shared" si="1"/>
        <v>2.1667839999999998</v>
      </c>
      <c r="I24">
        <f t="shared" si="1"/>
        <v>9.8094239999999999</v>
      </c>
      <c r="J24">
        <f t="shared" si="1"/>
        <v>1.2544000000000002</v>
      </c>
    </row>
    <row r="25" spans="1:10">
      <c r="A25">
        <f t="shared" si="1"/>
        <v>5.3222489999999993</v>
      </c>
      <c r="B25">
        <f t="shared" si="1"/>
        <v>1.0201</v>
      </c>
      <c r="C25">
        <f t="shared" si="1"/>
        <v>1.073296</v>
      </c>
      <c r="D25">
        <f t="shared" si="1"/>
        <v>1.674436</v>
      </c>
      <c r="E25">
        <f t="shared" si="1"/>
        <v>1.0020009999999997</v>
      </c>
      <c r="F25">
        <f t="shared" si="1"/>
        <v>1.4616810000000002</v>
      </c>
      <c r="G25">
        <f t="shared" si="1"/>
        <v>4.2066010000000009</v>
      </c>
      <c r="H25">
        <f t="shared" si="1"/>
        <v>1.468944</v>
      </c>
      <c r="I25">
        <f t="shared" si="1"/>
        <v>1.6256249999999999</v>
      </c>
      <c r="J25">
        <f t="shared" si="1"/>
        <v>2.1228490000000004</v>
      </c>
    </row>
    <row r="27" spans="1:10">
      <c r="A27" t="s">
        <v>16</v>
      </c>
      <c r="B27">
        <f>AVERAGE(A21:J25)</f>
        <v>1.6394020999999999</v>
      </c>
    </row>
    <row r="30" spans="1:10">
      <c r="A30">
        <f>(A1-$B$7)*(A1-$B$7)</f>
        <v>0.48163599999999995</v>
      </c>
      <c r="B30">
        <f t="shared" ref="B30:J30" si="2">(B1-$B$7)*(B1-$B$7)</f>
        <v>4.0400999999999986E-2</v>
      </c>
      <c r="C30">
        <f t="shared" si="2"/>
        <v>0.139876</v>
      </c>
      <c r="D30">
        <f t="shared" si="2"/>
        <v>0.59907600000000005</v>
      </c>
      <c r="E30">
        <f t="shared" si="2"/>
        <v>0.42771600000000004</v>
      </c>
      <c r="F30">
        <f t="shared" si="2"/>
        <v>3.4596000000000023E-2</v>
      </c>
      <c r="G30">
        <f t="shared" si="2"/>
        <v>0.21344399999999997</v>
      </c>
      <c r="H30">
        <f t="shared" si="2"/>
        <v>1.4884E-2</v>
      </c>
      <c r="I30">
        <f t="shared" si="2"/>
        <v>0.126025</v>
      </c>
      <c r="J30">
        <f t="shared" si="2"/>
        <v>0.24009999999999998</v>
      </c>
    </row>
    <row r="31" spans="1:10">
      <c r="A31">
        <f t="shared" ref="A31:J31" si="3">(A2-$B$7)*(A2-$B$7)</f>
        <v>0.52417599999999998</v>
      </c>
      <c r="B31">
        <f t="shared" si="3"/>
        <v>1.4184809999999997</v>
      </c>
      <c r="C31">
        <f t="shared" si="3"/>
        <v>3.4969000000000021E-2</v>
      </c>
      <c r="D31">
        <f t="shared" si="3"/>
        <v>9.9855999999999973E-2</v>
      </c>
      <c r="E31">
        <f t="shared" si="3"/>
        <v>3.3856000000000018E-2</v>
      </c>
      <c r="F31">
        <f t="shared" si="3"/>
        <v>0.16809999999999994</v>
      </c>
      <c r="G31">
        <f t="shared" si="3"/>
        <v>4.7609999999999935E-3</v>
      </c>
      <c r="H31">
        <f t="shared" si="3"/>
        <v>2.3103999999999975E-2</v>
      </c>
      <c r="I31">
        <f t="shared" si="3"/>
        <v>1.5625E-2</v>
      </c>
      <c r="J31">
        <f t="shared" si="3"/>
        <v>2.2952250000000003</v>
      </c>
    </row>
    <row r="32" spans="1:10">
      <c r="A32">
        <f t="shared" ref="A32:J32" si="4">(A3-$B$7)*(A3-$B$7)</f>
        <v>0</v>
      </c>
      <c r="B32">
        <f t="shared" si="4"/>
        <v>3.2489999999999932E-3</v>
      </c>
      <c r="C32">
        <f t="shared" si="4"/>
        <v>8.4100000000000022E-2</v>
      </c>
      <c r="D32">
        <f t="shared" si="4"/>
        <v>7.5689999999999941E-3</v>
      </c>
      <c r="E32">
        <f t="shared" si="4"/>
        <v>0.35046400000000011</v>
      </c>
      <c r="F32">
        <f t="shared" si="4"/>
        <v>1.2099999999999778E-4</v>
      </c>
      <c r="G32">
        <f t="shared" si="4"/>
        <v>0.22278399999999998</v>
      </c>
      <c r="H32">
        <f t="shared" si="4"/>
        <v>0.17222500000000002</v>
      </c>
      <c r="I32">
        <f t="shared" si="4"/>
        <v>0.36481599999999997</v>
      </c>
      <c r="J32">
        <f t="shared" si="4"/>
        <v>1.4665210000000002</v>
      </c>
    </row>
    <row r="33" spans="1:10">
      <c r="A33">
        <f t="shared" ref="A33:J33" si="5">(A4-$B$7)*(A4-$B$7)</f>
        <v>0.32604099999999997</v>
      </c>
      <c r="B33">
        <f t="shared" si="5"/>
        <v>5.0625000000000038E-2</v>
      </c>
      <c r="C33">
        <f t="shared" si="5"/>
        <v>7.3960000000000128E-3</v>
      </c>
      <c r="D33">
        <f t="shared" si="5"/>
        <v>0.96825600000000001</v>
      </c>
      <c r="E33">
        <f t="shared" si="5"/>
        <v>8.7616000000000027E-2</v>
      </c>
      <c r="F33">
        <f t="shared" si="5"/>
        <v>2.5000000000000045E-5</v>
      </c>
      <c r="G33">
        <f t="shared" si="5"/>
        <v>0.16000000000000003</v>
      </c>
      <c r="H33">
        <f t="shared" si="5"/>
        <v>0.22278399999999998</v>
      </c>
      <c r="I33">
        <f t="shared" si="5"/>
        <v>4.5454240000000006</v>
      </c>
      <c r="J33">
        <f t="shared" si="5"/>
        <v>1.4400000000000026E-2</v>
      </c>
    </row>
    <row r="34" spans="1:10">
      <c r="A34">
        <f t="shared" ref="A34:J34" si="6">(A5-$B$7)*(A5-$B$7)</f>
        <v>1.7082489999999999</v>
      </c>
      <c r="B34">
        <f t="shared" si="6"/>
        <v>1.0000000000000018E-4</v>
      </c>
      <c r="C34">
        <f t="shared" si="6"/>
        <v>1.2960000000000022E-3</v>
      </c>
      <c r="D34">
        <f t="shared" si="6"/>
        <v>8.6436000000000027E-2</v>
      </c>
      <c r="E34">
        <f t="shared" si="6"/>
        <v>9.9999999999977973E-7</v>
      </c>
      <c r="F34">
        <f t="shared" si="6"/>
        <v>4.3681000000000032E-2</v>
      </c>
      <c r="G34">
        <f t="shared" si="6"/>
        <v>1.1046010000000004</v>
      </c>
      <c r="H34">
        <f t="shared" si="6"/>
        <v>4.4943999999999984E-2</v>
      </c>
      <c r="I34">
        <f t="shared" si="6"/>
        <v>7.5624999999999956E-2</v>
      </c>
      <c r="J34">
        <f t="shared" si="6"/>
        <v>0.20884900000000006</v>
      </c>
    </row>
    <row r="35" spans="1:10">
      <c r="A35">
        <f>SUM(A30:J34)</f>
        <v>19.264105000000001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A33" sqref="A33"/>
    </sheetView>
  </sheetViews>
  <sheetFormatPr baseColWidth="10" defaultRowHeight="15" x14ac:dyDescent="0"/>
  <cols>
    <col min="2" max="2" width="12.33203125" customWidth="1"/>
  </cols>
  <sheetData>
    <row r="1" spans="1:6">
      <c r="A1">
        <v>1.0999999999999999E-2</v>
      </c>
      <c r="B1">
        <f>1/$A$32</f>
        <v>3.3333333333333333E-2</v>
      </c>
      <c r="C1">
        <v>1.0999999999999999E-2</v>
      </c>
      <c r="D1">
        <f>B1-C1</f>
        <v>2.2333333333333334E-2</v>
      </c>
      <c r="E1" t="s">
        <v>19</v>
      </c>
      <c r="F1">
        <f>MAX(D1:D30)</f>
        <v>0.13833333333333331</v>
      </c>
    </row>
    <row r="2" spans="1:6">
      <c r="A2">
        <v>2.3E-2</v>
      </c>
      <c r="B2">
        <f>2/$A$32</f>
        <v>6.6666666666666666E-2</v>
      </c>
      <c r="C2">
        <v>2.3E-2</v>
      </c>
      <c r="D2">
        <f t="shared" ref="D2:D30" si="0">B2-C2</f>
        <v>4.3666666666666666E-2</v>
      </c>
      <c r="E2" t="s">
        <v>23</v>
      </c>
      <c r="F2">
        <f>F1*F1</f>
        <v>1.9136111111111104E-2</v>
      </c>
    </row>
    <row r="3" spans="1:6">
      <c r="A3">
        <v>5.1999999999999998E-2</v>
      </c>
      <c r="B3">
        <f>3/$A$32</f>
        <v>0.1</v>
      </c>
      <c r="C3">
        <v>5.1999999999999998E-2</v>
      </c>
      <c r="D3">
        <f t="shared" si="0"/>
        <v>4.8000000000000008E-2</v>
      </c>
    </row>
    <row r="4" spans="1:6">
      <c r="A4">
        <v>5.7000000000000002E-2</v>
      </c>
      <c r="B4">
        <f>4/$A$32</f>
        <v>0.13333333333333333</v>
      </c>
      <c r="C4">
        <v>5.7000000000000002E-2</v>
      </c>
      <c r="D4">
        <f t="shared" si="0"/>
        <v>7.6333333333333336E-2</v>
      </c>
    </row>
    <row r="5" spans="1:6">
      <c r="A5">
        <v>8.7999999999999995E-2</v>
      </c>
      <c r="B5">
        <f>5/$A$32</f>
        <v>0.16666666666666666</v>
      </c>
      <c r="C5">
        <v>8.7999999999999995E-2</v>
      </c>
      <c r="D5">
        <f t="shared" si="0"/>
        <v>7.8666666666666663E-2</v>
      </c>
    </row>
    <row r="6" spans="1:6">
      <c r="A6">
        <v>0.124</v>
      </c>
      <c r="B6">
        <f>6/$A$32</f>
        <v>0.2</v>
      </c>
      <c r="C6">
        <v>0.124</v>
      </c>
      <c r="D6">
        <f t="shared" si="0"/>
        <v>7.6000000000000012E-2</v>
      </c>
    </row>
    <row r="7" spans="1:6">
      <c r="A7">
        <v>0.14299999999999999</v>
      </c>
      <c r="B7">
        <f>7/$A$32</f>
        <v>0.23333333333333334</v>
      </c>
      <c r="C7">
        <v>0.14299999999999999</v>
      </c>
      <c r="D7">
        <f t="shared" si="0"/>
        <v>9.0333333333333349E-2</v>
      </c>
    </row>
    <row r="8" spans="1:6">
      <c r="A8">
        <v>0.14699999999999999</v>
      </c>
      <c r="B8">
        <f>8/$A$32</f>
        <v>0.26666666666666666</v>
      </c>
      <c r="C8">
        <v>0.14699999999999999</v>
      </c>
      <c r="D8">
        <f t="shared" si="0"/>
        <v>0.11966666666666667</v>
      </c>
    </row>
    <row r="9" spans="1:6">
      <c r="A9">
        <v>0.16200000000000001</v>
      </c>
      <c r="B9">
        <f>9/$A$32</f>
        <v>0.3</v>
      </c>
      <c r="C9">
        <v>0.16200000000000001</v>
      </c>
      <c r="D9">
        <f t="shared" si="0"/>
        <v>0.13799999999999998</v>
      </c>
    </row>
    <row r="10" spans="1:6">
      <c r="A10">
        <v>0.19500000000000001</v>
      </c>
      <c r="B10">
        <f>10/$A$32</f>
        <v>0.33333333333333331</v>
      </c>
      <c r="C10">
        <v>0.19500000000000001</v>
      </c>
      <c r="D10">
        <f t="shared" si="0"/>
        <v>0.13833333333333331</v>
      </c>
    </row>
    <row r="11" spans="1:6">
      <c r="A11">
        <v>0.24399999999999999</v>
      </c>
      <c r="B11">
        <f>11/$A$32</f>
        <v>0.36666666666666664</v>
      </c>
      <c r="C11">
        <v>0.24399999999999999</v>
      </c>
      <c r="D11">
        <f t="shared" si="0"/>
        <v>0.12266666666666665</v>
      </c>
    </row>
    <row r="12" spans="1:6">
      <c r="A12">
        <v>0.28999999999999998</v>
      </c>
      <c r="B12">
        <f>12/$A$32</f>
        <v>0.4</v>
      </c>
      <c r="C12">
        <v>0.28999999999999998</v>
      </c>
      <c r="D12">
        <f t="shared" si="0"/>
        <v>0.11000000000000004</v>
      </c>
    </row>
    <row r="13" spans="1:6">
      <c r="A13">
        <v>0.32500000000000001</v>
      </c>
      <c r="B13">
        <f>13/$A$32</f>
        <v>0.43333333333333335</v>
      </c>
      <c r="C13">
        <v>0.32500000000000001</v>
      </c>
      <c r="D13">
        <f t="shared" si="0"/>
        <v>0.10833333333333334</v>
      </c>
    </row>
    <row r="14" spans="1:6">
      <c r="A14">
        <v>0.34799999999999998</v>
      </c>
      <c r="B14">
        <f>14/$A$32</f>
        <v>0.46666666666666667</v>
      </c>
      <c r="C14">
        <v>0.34799999999999998</v>
      </c>
      <c r="D14">
        <f t="shared" si="0"/>
        <v>0.1186666666666667</v>
      </c>
    </row>
    <row r="15" spans="1:6">
      <c r="A15">
        <v>0.36799999999999999</v>
      </c>
      <c r="B15">
        <f>15/$A$32</f>
        <v>0.5</v>
      </c>
      <c r="C15">
        <v>0.36799999999999999</v>
      </c>
      <c r="D15">
        <f t="shared" si="0"/>
        <v>0.13200000000000001</v>
      </c>
    </row>
    <row r="16" spans="1:6">
      <c r="A16">
        <v>0.45</v>
      </c>
      <c r="B16">
        <f>16/$A$32</f>
        <v>0.53333333333333333</v>
      </c>
      <c r="C16">
        <v>0.45</v>
      </c>
      <c r="D16">
        <f t="shared" si="0"/>
        <v>8.3333333333333315E-2</v>
      </c>
    </row>
    <row r="17" spans="1:4">
      <c r="A17">
        <v>0.52600000000000002</v>
      </c>
      <c r="B17">
        <f>17/$A$32</f>
        <v>0.56666666666666665</v>
      </c>
      <c r="C17">
        <v>0.52600000000000002</v>
      </c>
      <c r="D17">
        <f t="shared" si="0"/>
        <v>4.0666666666666629E-2</v>
      </c>
    </row>
    <row r="18" spans="1:4">
      <c r="A18">
        <v>0.57099999999999995</v>
      </c>
      <c r="B18">
        <f>18/$A$32</f>
        <v>0.6</v>
      </c>
      <c r="C18">
        <v>0.57099999999999995</v>
      </c>
      <c r="D18">
        <f t="shared" si="0"/>
        <v>2.9000000000000026E-2</v>
      </c>
    </row>
    <row r="19" spans="1:4">
      <c r="A19">
        <v>0.59899999999999998</v>
      </c>
      <c r="B19">
        <f>19/$A$32</f>
        <v>0.6333333333333333</v>
      </c>
      <c r="C19">
        <v>0.59899999999999998</v>
      </c>
      <c r="D19">
        <f t="shared" si="0"/>
        <v>3.4333333333333327E-2</v>
      </c>
    </row>
    <row r="20" spans="1:4">
      <c r="A20">
        <v>0.62</v>
      </c>
      <c r="B20">
        <f>20/$A$32</f>
        <v>0.66666666666666663</v>
      </c>
      <c r="C20">
        <v>0.62</v>
      </c>
      <c r="D20">
        <f t="shared" si="0"/>
        <v>4.6666666666666634E-2</v>
      </c>
    </row>
    <row r="21" spans="1:4">
      <c r="A21">
        <v>0.63800000000000001</v>
      </c>
      <c r="B21">
        <f>21/$A$32</f>
        <v>0.7</v>
      </c>
      <c r="C21">
        <v>0.63800000000000001</v>
      </c>
      <c r="D21">
        <f t="shared" si="0"/>
        <v>6.1999999999999944E-2</v>
      </c>
    </row>
    <row r="22" spans="1:4">
      <c r="A22">
        <v>0.64</v>
      </c>
      <c r="B22">
        <f>22/$A$32</f>
        <v>0.73333333333333328</v>
      </c>
      <c r="C22">
        <v>0.64</v>
      </c>
      <c r="D22">
        <f t="shared" si="0"/>
        <v>9.3333333333333268E-2</v>
      </c>
    </row>
    <row r="23" spans="1:4">
      <c r="A23">
        <v>0.65</v>
      </c>
      <c r="B23">
        <f>23/$A$32</f>
        <v>0.76666666666666672</v>
      </c>
      <c r="C23">
        <v>0.65</v>
      </c>
      <c r="D23">
        <f t="shared" si="0"/>
        <v>0.1166666666666667</v>
      </c>
    </row>
    <row r="24" spans="1:4">
      <c r="A24">
        <v>0.66800000000000004</v>
      </c>
      <c r="B24">
        <f>24/$A$32</f>
        <v>0.8</v>
      </c>
      <c r="C24">
        <v>0.66800000000000004</v>
      </c>
      <c r="D24">
        <f t="shared" si="0"/>
        <v>0.13200000000000001</v>
      </c>
    </row>
    <row r="25" spans="1:4">
      <c r="A25">
        <v>0.77300000000000002</v>
      </c>
      <c r="B25">
        <f>25/$A$32</f>
        <v>0.83333333333333337</v>
      </c>
      <c r="C25">
        <v>0.77300000000000002</v>
      </c>
      <c r="D25">
        <f t="shared" si="0"/>
        <v>6.033333333333335E-2</v>
      </c>
    </row>
    <row r="26" spans="1:4">
      <c r="A26">
        <v>0.78</v>
      </c>
      <c r="B26">
        <f>26/$A$32</f>
        <v>0.8666666666666667</v>
      </c>
      <c r="C26">
        <v>0.78</v>
      </c>
      <c r="D26">
        <f t="shared" si="0"/>
        <v>8.666666666666667E-2</v>
      </c>
    </row>
    <row r="27" spans="1:4">
      <c r="A27">
        <v>0.79300000000000004</v>
      </c>
      <c r="B27">
        <f>27/$A$32</f>
        <v>0.9</v>
      </c>
      <c r="C27">
        <v>0.79300000000000004</v>
      </c>
      <c r="D27">
        <f t="shared" si="0"/>
        <v>0.10699999999999998</v>
      </c>
    </row>
    <row r="28" spans="1:4">
      <c r="A28">
        <v>0.81499999999999995</v>
      </c>
      <c r="B28">
        <f>28/$A$32</f>
        <v>0.93333333333333335</v>
      </c>
      <c r="C28">
        <v>0.81499999999999995</v>
      </c>
      <c r="D28">
        <f t="shared" si="0"/>
        <v>0.1183333333333334</v>
      </c>
    </row>
    <row r="29" spans="1:4">
      <c r="A29">
        <v>0.84199999999999997</v>
      </c>
      <c r="B29">
        <f>29/$A$32</f>
        <v>0.96666666666666667</v>
      </c>
      <c r="C29">
        <v>0.84199999999999997</v>
      </c>
      <c r="D29">
        <f t="shared" si="0"/>
        <v>0.1246666666666667</v>
      </c>
    </row>
    <row r="30" spans="1:4">
      <c r="A30">
        <v>0.90700000000000003</v>
      </c>
      <c r="B30">
        <f>30/$A$32</f>
        <v>1</v>
      </c>
      <c r="C30">
        <v>0.90700000000000003</v>
      </c>
      <c r="D30">
        <f t="shared" si="0"/>
        <v>9.2999999999999972E-2</v>
      </c>
    </row>
    <row r="31" spans="1:4">
      <c r="A31" t="s">
        <v>11</v>
      </c>
      <c r="B31" t="s">
        <v>17</v>
      </c>
      <c r="C31" t="s">
        <v>18</v>
      </c>
    </row>
    <row r="32" spans="1:4">
      <c r="A32">
        <v>30</v>
      </c>
    </row>
    <row r="33" spans="1:1">
      <c r="A33">
        <f>SQRT(A32)</f>
        <v>5.4772255750516612</v>
      </c>
    </row>
  </sheetData>
  <sortState ref="A1:A30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E10" sqref="E10"/>
    </sheetView>
  </sheetViews>
  <sheetFormatPr baseColWidth="10" defaultRowHeight="15" x14ac:dyDescent="0"/>
  <sheetData>
    <row r="1" spans="1:10">
      <c r="A1">
        <v>-0.30599999999999999</v>
      </c>
      <c r="B1">
        <v>-0.79900000000000004</v>
      </c>
      <c r="C1">
        <v>-0.626</v>
      </c>
      <c r="D1">
        <v>-0.22600000000000001</v>
      </c>
      <c r="E1">
        <v>-0.34599999999999997</v>
      </c>
      <c r="F1">
        <v>-0.81399999999999995</v>
      </c>
      <c r="G1">
        <v>-0.53800000000000003</v>
      </c>
      <c r="H1">
        <v>-0.878</v>
      </c>
      <c r="I1">
        <v>-1.355</v>
      </c>
      <c r="J1">
        <v>-1.49</v>
      </c>
    </row>
    <row r="2" spans="1:10">
      <c r="A2">
        <v>-1.724</v>
      </c>
      <c r="B2">
        <v>-2.1909999999999998</v>
      </c>
      <c r="C2">
        <v>-1.1870000000000001</v>
      </c>
      <c r="D2">
        <v>-0.68400000000000005</v>
      </c>
      <c r="E2">
        <v>-0.81599999999999995</v>
      </c>
      <c r="F2">
        <v>-1.41</v>
      </c>
      <c r="G2">
        <v>-1.069</v>
      </c>
      <c r="H2">
        <v>-1.1519999999999999</v>
      </c>
      <c r="I2">
        <v>-0.875</v>
      </c>
      <c r="J2">
        <v>-2.5150000000000001</v>
      </c>
    </row>
    <row r="3" spans="1:10" ht="16" thickBot="1"/>
    <row r="4" spans="1:10" ht="16" thickBot="1">
      <c r="A4" s="1">
        <v>-1</v>
      </c>
      <c r="B4" s="2">
        <v>-1.0569999999999999</v>
      </c>
      <c r="C4" s="2">
        <v>-1.29</v>
      </c>
      <c r="D4" s="2">
        <v>-0.91300000000000003</v>
      </c>
      <c r="E4" s="2">
        <v>-1.5920000000000001</v>
      </c>
      <c r="F4" s="2">
        <v>-1.0109999999999999</v>
      </c>
      <c r="G4" s="2">
        <v>-0.52800000000000002</v>
      </c>
      <c r="H4" s="2">
        <v>-0.58499999999999996</v>
      </c>
      <c r="I4" s="2">
        <v>-0.39600000000000002</v>
      </c>
      <c r="J4" s="2">
        <v>0.21099999999999999</v>
      </c>
    </row>
    <row r="5" spans="1:10" ht="16" thickBot="1">
      <c r="A5" s="3">
        <v>-0.42899999999999999</v>
      </c>
      <c r="B5" s="4">
        <v>-1.2250000000000001</v>
      </c>
      <c r="C5" s="4">
        <v>-1.0860000000000001</v>
      </c>
      <c r="D5" s="4">
        <v>-1.984</v>
      </c>
      <c r="E5" s="4">
        <v>-1.296</v>
      </c>
      <c r="F5" s="4">
        <v>-0.995</v>
      </c>
      <c r="G5" s="4">
        <v>-0.6</v>
      </c>
      <c r="H5" s="4">
        <v>-1.472</v>
      </c>
      <c r="I5" s="4">
        <v>-3.1320000000000001</v>
      </c>
      <c r="J5" s="4">
        <v>-1.1200000000000001</v>
      </c>
    </row>
    <row r="6" spans="1:10" ht="16" thickBot="1">
      <c r="A6" s="3">
        <v>-2.3069999999999999</v>
      </c>
      <c r="B6" s="4">
        <v>-1.01</v>
      </c>
      <c r="C6" s="4">
        <v>-1.036</v>
      </c>
      <c r="D6" s="4">
        <v>-1.294</v>
      </c>
      <c r="E6" s="4">
        <v>-1.0009999999999999</v>
      </c>
      <c r="F6" s="4">
        <v>-1.2090000000000001</v>
      </c>
      <c r="G6" s="4">
        <v>-2.0510000000000002</v>
      </c>
      <c r="H6" s="4">
        <v>-1.212</v>
      </c>
      <c r="I6" s="4">
        <v>-1.2749999999999999</v>
      </c>
      <c r="J6" s="4">
        <v>-1.4570000000000001</v>
      </c>
    </row>
    <row r="9" spans="1:10">
      <c r="A9" t="s">
        <v>20</v>
      </c>
      <c r="B9">
        <f>_xlfn.VAR.S(A1:J2)*_xlfn.VAR.S(A1:J2)</f>
        <v>0.13134165471653267</v>
      </c>
      <c r="D9" t="s">
        <v>22</v>
      </c>
      <c r="E9">
        <f>B9/B10</f>
        <v>0.85392113107861123</v>
      </c>
    </row>
    <row r="10" spans="1:10">
      <c r="A10" t="s">
        <v>21</v>
      </c>
      <c r="B10">
        <f>_xlfn.VAR.S(A4:J6)*_xlfn.VAR.S(A4:J6)</f>
        <v>0.15381005333669565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Zharkova</dc:creator>
  <cp:lastModifiedBy>Yana Zharkova</cp:lastModifiedBy>
  <dcterms:created xsi:type="dcterms:W3CDTF">2015-05-21T08:18:03Z</dcterms:created>
  <dcterms:modified xsi:type="dcterms:W3CDTF">2015-05-26T16:03:39Z</dcterms:modified>
</cp:coreProperties>
</file>